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eatherwander/Downloads/"/>
    </mc:Choice>
  </mc:AlternateContent>
  <xr:revisionPtr revIDLastSave="0" documentId="13_ncr:1_{3BF525F4-2E1B-2C43-84E1-1B28146CCF8B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data for export" sheetId="33" r:id="rId1"/>
    <sheet name="BRN08feb21" sheetId="23" r:id="rId2"/>
    <sheet name="BRN09feb21" sheetId="22" r:id="rId3"/>
    <sheet name="BRN10feb21" sheetId="24" r:id="rId4"/>
    <sheet name="BRN 11feb21" sheetId="25" r:id="rId5"/>
    <sheet name="BRN16feb21" sheetId="26" r:id="rId6"/>
    <sheet name="Questionable 04feb21" sheetId="27" r:id="rId7"/>
    <sheet name="Questionable 25jan21" sheetId="28" r:id="rId8"/>
    <sheet name="All" sheetId="29" r:id="rId9"/>
    <sheet name="sorted" sheetId="30" r:id="rId10"/>
    <sheet name="day to day" sheetId="31" r:id="rId11"/>
    <sheet name="day to day summary" sheetId="3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3" l="1"/>
  <c r="M4" i="33"/>
  <c r="N4" i="33"/>
  <c r="O4" i="33"/>
  <c r="L5" i="33"/>
  <c r="M5" i="33"/>
  <c r="N5" i="33"/>
  <c r="O5" i="33"/>
  <c r="L6" i="33"/>
  <c r="M6" i="33"/>
  <c r="N6" i="33"/>
  <c r="O6" i="33"/>
  <c r="L7" i="33"/>
  <c r="M7" i="33"/>
  <c r="N7" i="33"/>
  <c r="O7" i="33"/>
  <c r="L8" i="33"/>
  <c r="M8" i="33"/>
  <c r="N8" i="33"/>
  <c r="O8" i="33"/>
  <c r="L9" i="33"/>
  <c r="M9" i="33"/>
  <c r="N9" i="33"/>
  <c r="O9" i="33"/>
  <c r="L10" i="33"/>
  <c r="M10" i="33"/>
  <c r="N10" i="33"/>
  <c r="O10" i="33"/>
  <c r="L11" i="33"/>
  <c r="M11" i="33"/>
  <c r="N11" i="33"/>
  <c r="O11" i="33"/>
  <c r="L12" i="33"/>
  <c r="M12" i="33"/>
  <c r="N12" i="33"/>
  <c r="O12" i="33"/>
  <c r="L13" i="33"/>
  <c r="M13" i="33"/>
  <c r="N13" i="33"/>
  <c r="O13" i="33"/>
  <c r="L14" i="33"/>
  <c r="M14" i="33"/>
  <c r="N14" i="33"/>
  <c r="O14" i="33"/>
  <c r="L15" i="33"/>
  <c r="M15" i="33"/>
  <c r="N15" i="33"/>
  <c r="O15" i="33"/>
  <c r="L16" i="33"/>
  <c r="M16" i="33"/>
  <c r="N16" i="33"/>
  <c r="O16" i="33"/>
  <c r="L17" i="33"/>
  <c r="M17" i="33"/>
  <c r="N17" i="33"/>
  <c r="O17" i="33"/>
  <c r="L18" i="33"/>
  <c r="M18" i="33"/>
  <c r="N18" i="33"/>
  <c r="O18" i="33"/>
  <c r="L19" i="33"/>
  <c r="M19" i="33"/>
  <c r="N19" i="33"/>
  <c r="O19" i="33"/>
  <c r="L20" i="33"/>
  <c r="M20" i="33"/>
  <c r="N20" i="33"/>
  <c r="O20" i="33"/>
  <c r="L21" i="33"/>
  <c r="M21" i="33"/>
  <c r="N21" i="33"/>
  <c r="O21" i="33"/>
  <c r="L22" i="33"/>
  <c r="M22" i="33"/>
  <c r="N22" i="33"/>
  <c r="O22" i="33"/>
  <c r="L23" i="33"/>
  <c r="M23" i="33"/>
  <c r="N23" i="33"/>
  <c r="O23" i="33"/>
  <c r="L24" i="33"/>
  <c r="M24" i="33"/>
  <c r="N24" i="33"/>
  <c r="O24" i="33"/>
  <c r="L25" i="33"/>
  <c r="M25" i="33"/>
  <c r="N25" i="33"/>
  <c r="O25" i="33"/>
  <c r="L26" i="33"/>
  <c r="M26" i="33"/>
  <c r="N26" i="33"/>
  <c r="O26" i="33"/>
  <c r="L27" i="33"/>
  <c r="M27" i="33"/>
  <c r="N27" i="33"/>
  <c r="O27" i="33"/>
  <c r="L28" i="33"/>
  <c r="M28" i="33"/>
  <c r="N28" i="33"/>
  <c r="O28" i="33"/>
  <c r="L29" i="33"/>
  <c r="M29" i="33"/>
  <c r="N29" i="33"/>
  <c r="O29" i="33"/>
  <c r="L30" i="33"/>
  <c r="M30" i="33"/>
  <c r="N30" i="33"/>
  <c r="O30" i="33"/>
  <c r="L31" i="33"/>
  <c r="M31" i="33"/>
  <c r="N31" i="33"/>
  <c r="O31" i="33"/>
  <c r="L32" i="33"/>
  <c r="M32" i="33"/>
  <c r="N32" i="33"/>
  <c r="O32" i="33"/>
  <c r="L33" i="33"/>
  <c r="M33" i="33"/>
  <c r="N33" i="33"/>
  <c r="O33" i="33"/>
  <c r="L34" i="33"/>
  <c r="M34" i="33"/>
  <c r="N34" i="33"/>
  <c r="O34" i="33"/>
  <c r="L35" i="33"/>
  <c r="M35" i="33"/>
  <c r="N35" i="33"/>
  <c r="O35" i="33"/>
  <c r="L36" i="33"/>
  <c r="M36" i="33"/>
  <c r="N36" i="33"/>
  <c r="O36" i="33"/>
  <c r="L37" i="33"/>
  <c r="M37" i="33"/>
  <c r="N37" i="33"/>
  <c r="O37" i="33"/>
  <c r="L38" i="33"/>
  <c r="M38" i="33"/>
  <c r="N38" i="33"/>
  <c r="O38" i="33"/>
  <c r="L39" i="33"/>
  <c r="M39" i="33"/>
  <c r="N39" i="33"/>
  <c r="O39" i="33"/>
  <c r="L40" i="33"/>
  <c r="M40" i="33"/>
  <c r="N40" i="33"/>
  <c r="O40" i="33"/>
  <c r="L41" i="33"/>
  <c r="M41" i="33"/>
  <c r="N41" i="33"/>
  <c r="O41" i="33"/>
  <c r="L42" i="33"/>
  <c r="M42" i="33"/>
  <c r="N42" i="33"/>
  <c r="O42" i="33"/>
  <c r="L43" i="33"/>
  <c r="M43" i="33"/>
  <c r="N43" i="33"/>
  <c r="O43" i="33"/>
  <c r="L44" i="33"/>
  <c r="M44" i="33"/>
  <c r="N44" i="33"/>
  <c r="O44" i="33"/>
  <c r="L45" i="33"/>
  <c r="M45" i="33"/>
  <c r="N45" i="33"/>
  <c r="O45" i="33"/>
  <c r="L46" i="33"/>
  <c r="M46" i="33"/>
  <c r="N46" i="33"/>
  <c r="O46" i="33"/>
  <c r="L47" i="33"/>
  <c r="M47" i="33"/>
  <c r="N47" i="33"/>
  <c r="O47" i="33"/>
  <c r="L48" i="33"/>
  <c r="M48" i="33"/>
  <c r="N48" i="33"/>
  <c r="O48" i="33"/>
  <c r="L49" i="33"/>
  <c r="M49" i="33"/>
  <c r="N49" i="33"/>
  <c r="O49" i="33"/>
  <c r="L50" i="33"/>
  <c r="M50" i="33"/>
  <c r="N50" i="33"/>
  <c r="O50" i="33"/>
  <c r="L51" i="33"/>
  <c r="M51" i="33"/>
  <c r="N51" i="33"/>
  <c r="O51" i="33"/>
  <c r="L52" i="33"/>
  <c r="M52" i="33"/>
  <c r="N52" i="33"/>
  <c r="O52" i="33"/>
  <c r="L53" i="33"/>
  <c r="M53" i="33"/>
  <c r="N53" i="33"/>
  <c r="O53" i="33"/>
  <c r="L54" i="33"/>
  <c r="M54" i="33"/>
  <c r="N54" i="33"/>
  <c r="O54" i="33"/>
  <c r="L55" i="33"/>
  <c r="M55" i="33"/>
  <c r="N55" i="33"/>
  <c r="O55" i="33"/>
  <c r="L56" i="33"/>
  <c r="M56" i="33"/>
  <c r="N56" i="33"/>
  <c r="O56" i="33"/>
  <c r="L57" i="33"/>
  <c r="M57" i="33"/>
  <c r="N57" i="33"/>
  <c r="O57" i="33"/>
  <c r="L58" i="33"/>
  <c r="M58" i="33"/>
  <c r="N58" i="33"/>
  <c r="O58" i="33"/>
  <c r="L59" i="33"/>
  <c r="M59" i="33"/>
  <c r="N59" i="33"/>
  <c r="O59" i="33"/>
  <c r="L60" i="33"/>
  <c r="M60" i="33"/>
  <c r="N60" i="33"/>
  <c r="O60" i="33"/>
  <c r="L61" i="33"/>
  <c r="M61" i="33"/>
  <c r="N61" i="33"/>
  <c r="O61" i="33"/>
  <c r="L62" i="33"/>
  <c r="M62" i="33"/>
  <c r="N62" i="33"/>
  <c r="O62" i="33"/>
  <c r="L63" i="33"/>
  <c r="M63" i="33"/>
  <c r="N63" i="33"/>
  <c r="O63" i="33"/>
  <c r="L64" i="33"/>
  <c r="M64" i="33"/>
  <c r="N64" i="33"/>
  <c r="O64" i="33"/>
  <c r="L65" i="33"/>
  <c r="M65" i="33"/>
  <c r="N65" i="33"/>
  <c r="O65" i="33"/>
  <c r="L66" i="33"/>
  <c r="M66" i="33"/>
  <c r="N66" i="33"/>
  <c r="O66" i="33"/>
  <c r="L67" i="33"/>
  <c r="M67" i="33"/>
  <c r="N67" i="33"/>
  <c r="O67" i="33"/>
  <c r="L68" i="33"/>
  <c r="M68" i="33"/>
  <c r="N68" i="33"/>
  <c r="O68" i="33"/>
  <c r="L69" i="33"/>
  <c r="M69" i="33"/>
  <c r="N69" i="33"/>
  <c r="O69" i="33"/>
  <c r="L70" i="33"/>
  <c r="M70" i="33"/>
  <c r="N70" i="33"/>
  <c r="O70" i="33"/>
  <c r="L71" i="33"/>
  <c r="M71" i="33"/>
  <c r="N71" i="33"/>
  <c r="O71" i="33"/>
  <c r="L72" i="33"/>
  <c r="M72" i="33"/>
  <c r="N72" i="33"/>
  <c r="O72" i="33"/>
  <c r="L73" i="33"/>
  <c r="M73" i="33"/>
  <c r="N73" i="33"/>
  <c r="O73" i="33"/>
  <c r="L74" i="33"/>
  <c r="M74" i="33"/>
  <c r="N74" i="33"/>
  <c r="O74" i="33"/>
  <c r="L75" i="33"/>
  <c r="M75" i="33"/>
  <c r="N75" i="33"/>
  <c r="O75" i="33"/>
  <c r="L76" i="33"/>
  <c r="M76" i="33"/>
  <c r="N76" i="33"/>
  <c r="O76" i="33"/>
  <c r="L77" i="33"/>
  <c r="M77" i="33"/>
  <c r="N77" i="33"/>
  <c r="O77" i="33"/>
  <c r="L78" i="33"/>
  <c r="M78" i="33"/>
  <c r="N78" i="33"/>
  <c r="O78" i="33"/>
  <c r="L79" i="33"/>
  <c r="M79" i="33"/>
  <c r="N79" i="33"/>
  <c r="O79" i="33"/>
  <c r="L80" i="33"/>
  <c r="M80" i="33"/>
  <c r="N80" i="33"/>
  <c r="O80" i="33"/>
  <c r="L81" i="33"/>
  <c r="M81" i="33"/>
  <c r="N81" i="33"/>
  <c r="O81" i="33"/>
  <c r="L82" i="33"/>
  <c r="M82" i="33"/>
  <c r="N82" i="33"/>
  <c r="O82" i="33"/>
  <c r="L83" i="33"/>
  <c r="M83" i="33"/>
  <c r="N83" i="33"/>
  <c r="O83" i="33"/>
  <c r="L84" i="33"/>
  <c r="M84" i="33"/>
  <c r="N84" i="33"/>
  <c r="O84" i="33"/>
  <c r="L85" i="33"/>
  <c r="M85" i="33"/>
  <c r="N85" i="33"/>
  <c r="O85" i="33"/>
  <c r="L86" i="33"/>
  <c r="M86" i="33"/>
  <c r="N86" i="33"/>
  <c r="O86" i="33"/>
  <c r="L87" i="33"/>
  <c r="M87" i="33"/>
  <c r="N87" i="33"/>
  <c r="O87" i="33"/>
  <c r="L88" i="33"/>
  <c r="M88" i="33"/>
  <c r="N88" i="33"/>
  <c r="O88" i="33"/>
  <c r="L89" i="33"/>
  <c r="M89" i="33"/>
  <c r="N89" i="33"/>
  <c r="O89" i="33"/>
  <c r="L90" i="33"/>
  <c r="M90" i="33"/>
  <c r="N90" i="33"/>
  <c r="O90" i="33"/>
  <c r="L91" i="33"/>
  <c r="M91" i="33"/>
  <c r="N91" i="33"/>
  <c r="O91" i="33"/>
  <c r="L92" i="33"/>
  <c r="M92" i="33"/>
  <c r="N92" i="33"/>
  <c r="O92" i="33"/>
  <c r="L93" i="33"/>
  <c r="M93" i="33"/>
  <c r="N93" i="33"/>
  <c r="O93" i="33"/>
  <c r="L94" i="33"/>
  <c r="M94" i="33"/>
  <c r="N94" i="33"/>
  <c r="O94" i="33"/>
  <c r="L95" i="33"/>
  <c r="M95" i="33"/>
  <c r="N95" i="33"/>
  <c r="O95" i="33"/>
  <c r="L96" i="33"/>
  <c r="M96" i="33"/>
  <c r="N96" i="33"/>
  <c r="O96" i="33"/>
  <c r="L97" i="33"/>
  <c r="M97" i="33"/>
  <c r="N97" i="33"/>
  <c r="O97" i="33"/>
  <c r="L98" i="33"/>
  <c r="M98" i="33"/>
  <c r="N98" i="33"/>
  <c r="O98" i="33"/>
  <c r="L99" i="33"/>
  <c r="M99" i="33"/>
  <c r="N99" i="33"/>
  <c r="O99" i="33"/>
  <c r="O3" i="33"/>
  <c r="N3" i="33"/>
  <c r="M3" i="33"/>
  <c r="L3" i="33"/>
  <c r="AD124" i="28"/>
  <c r="AI123" i="28"/>
  <c r="AD123" i="28"/>
  <c r="AJ123" i="28" s="1"/>
  <c r="AD122" i="28"/>
  <c r="AD121" i="28"/>
  <c r="AD120" i="28"/>
  <c r="AJ120" i="28" s="1"/>
  <c r="AD119" i="28"/>
  <c r="AD118" i="28"/>
  <c r="AD117" i="28"/>
  <c r="AD116" i="28"/>
  <c r="AD115" i="28"/>
  <c r="AD114" i="28"/>
  <c r="AD113" i="28"/>
  <c r="AD112" i="28"/>
  <c r="AD111" i="28"/>
  <c r="AD110" i="28"/>
  <c r="AD109" i="28"/>
  <c r="AD108" i="28"/>
  <c r="AJ107" i="28"/>
  <c r="AD107" i="28"/>
  <c r="AD106" i="28"/>
  <c r="AD105" i="28"/>
  <c r="BC104" i="28"/>
  <c r="AD104" i="28"/>
  <c r="AD103" i="28"/>
  <c r="AD102" i="28"/>
  <c r="AJ101" i="28"/>
  <c r="AD101" i="28"/>
  <c r="AD100" i="28"/>
  <c r="AD99" i="28"/>
  <c r="BC98" i="28"/>
  <c r="AD98" i="28"/>
  <c r="AD97" i="28"/>
  <c r="AD96" i="28"/>
  <c r="AJ95" i="28"/>
  <c r="AD95" i="28"/>
  <c r="AD94" i="28"/>
  <c r="AD93" i="28"/>
  <c r="BC92" i="28"/>
  <c r="AD92" i="28"/>
  <c r="AD91" i="28"/>
  <c r="AD90" i="28"/>
  <c r="AJ89" i="28"/>
  <c r="AD89" i="28"/>
  <c r="AD88" i="28"/>
  <c r="AD87" i="28"/>
  <c r="BC86" i="28"/>
  <c r="AD86" i="28"/>
  <c r="AD85" i="28"/>
  <c r="AD84" i="28"/>
  <c r="AJ83" i="28"/>
  <c r="AD83" i="28"/>
  <c r="AD82" i="28"/>
  <c r="AD81" i="28"/>
  <c r="BC80" i="28"/>
  <c r="AD80" i="28"/>
  <c r="AD79" i="28"/>
  <c r="AD78" i="28"/>
  <c r="AD77" i="28"/>
  <c r="AD76" i="28"/>
  <c r="AD75" i="28"/>
  <c r="AD74" i="28"/>
  <c r="AD73" i="28"/>
  <c r="AD72" i="28"/>
  <c r="AD71" i="28"/>
  <c r="AD70" i="28"/>
  <c r="AJ70" i="28" s="1"/>
  <c r="AD69" i="28"/>
  <c r="AD68" i="28"/>
  <c r="AD67" i="28"/>
  <c r="AD66" i="28"/>
  <c r="AD65" i="28"/>
  <c r="AD64" i="28"/>
  <c r="AD63" i="28"/>
  <c r="AD62" i="28"/>
  <c r="AD61" i="28"/>
  <c r="AJ60" i="28"/>
  <c r="AD60" i="28"/>
  <c r="AD59" i="28"/>
  <c r="AD58" i="28"/>
  <c r="AD57" i="28"/>
  <c r="AJ57" i="28" s="1"/>
  <c r="AD56" i="28"/>
  <c r="AD55" i="28"/>
  <c r="AD54" i="28"/>
  <c r="BC54" i="28" s="1"/>
  <c r="AD53" i="28"/>
  <c r="AD52" i="28"/>
  <c r="AD51" i="28"/>
  <c r="AJ51" i="28" s="1"/>
  <c r="AD50" i="28"/>
  <c r="AD49" i="28"/>
  <c r="AD48" i="28"/>
  <c r="BC48" i="28" s="1"/>
  <c r="AD47" i="28"/>
  <c r="AD46" i="28"/>
  <c r="AD45" i="28"/>
  <c r="AJ45" i="28" s="1"/>
  <c r="AD44" i="28"/>
  <c r="AD43" i="28"/>
  <c r="AD42" i="28"/>
  <c r="BC42" i="28" s="1"/>
  <c r="AD41" i="28"/>
  <c r="AD40" i="28"/>
  <c r="AD39" i="28"/>
  <c r="BC39" i="28" s="1"/>
  <c r="AD38" i="28"/>
  <c r="AD37" i="28"/>
  <c r="AD36" i="28"/>
  <c r="AJ36" i="28" s="1"/>
  <c r="AD35" i="28"/>
  <c r="AD34" i="28"/>
  <c r="AD33" i="28"/>
  <c r="BC33" i="28" s="1"/>
  <c r="AD32" i="28"/>
  <c r="AD31" i="28"/>
  <c r="AD30" i="28"/>
  <c r="BC30" i="28" s="1"/>
  <c r="AD29" i="28"/>
  <c r="AD28" i="28"/>
  <c r="AD27" i="28"/>
  <c r="AI27" i="28" s="1"/>
  <c r="AD26" i="28"/>
  <c r="AI26" i="28" s="1"/>
  <c r="AI25" i="28"/>
  <c r="AD25" i="28"/>
  <c r="AD24" i="28"/>
  <c r="AI24" i="28" s="1"/>
  <c r="AI23" i="28"/>
  <c r="AD23" i="28"/>
  <c r="AD22" i="28"/>
  <c r="AI22" i="28" s="1"/>
  <c r="AI21" i="28"/>
  <c r="AD21" i="28"/>
  <c r="AD20" i="28"/>
  <c r="AI20" i="28" s="1"/>
  <c r="AD19" i="28"/>
  <c r="AD18" i="28"/>
  <c r="AD17" i="28"/>
  <c r="AD16" i="28"/>
  <c r="AD15" i="28"/>
  <c r="AD14" i="28"/>
  <c r="AD13" i="28"/>
  <c r="I8" i="28"/>
  <c r="H8" i="28"/>
  <c r="G8" i="28"/>
  <c r="F8" i="28"/>
  <c r="E8" i="28"/>
  <c r="D8" i="28"/>
  <c r="I7" i="28"/>
  <c r="H7" i="28"/>
  <c r="G7" i="28"/>
  <c r="F7" i="28"/>
  <c r="E7" i="28"/>
  <c r="D7" i="28"/>
  <c r="I6" i="28"/>
  <c r="H6" i="28"/>
  <c r="G6" i="28"/>
  <c r="F6" i="28"/>
  <c r="E6" i="28"/>
  <c r="D6" i="28"/>
  <c r="I5" i="28"/>
  <c r="H5" i="28"/>
  <c r="G5" i="28"/>
  <c r="F5" i="28"/>
  <c r="E5" i="28"/>
  <c r="D5" i="28"/>
  <c r="I4" i="28"/>
  <c r="H4" i="28"/>
  <c r="G4" i="28"/>
  <c r="F4" i="28"/>
  <c r="E4" i="28"/>
  <c r="D4" i="28"/>
  <c r="I3" i="28"/>
  <c r="G3" i="28"/>
  <c r="G9" i="28" s="1"/>
  <c r="E3" i="28"/>
  <c r="I2" i="28"/>
  <c r="G2" i="28"/>
  <c r="E2" i="28"/>
  <c r="E11" i="28" s="1"/>
  <c r="AD124" i="27"/>
  <c r="AD123" i="27"/>
  <c r="AJ123" i="27" s="1"/>
  <c r="AD122" i="27"/>
  <c r="AD121" i="27"/>
  <c r="AD120" i="27"/>
  <c r="AJ120" i="27" s="1"/>
  <c r="AD119" i="27"/>
  <c r="AD118" i="27"/>
  <c r="AD117" i="27"/>
  <c r="BC117" i="27" s="1"/>
  <c r="AD116" i="27"/>
  <c r="AD115" i="27"/>
  <c r="AD114" i="27"/>
  <c r="AD113" i="27"/>
  <c r="AD112" i="27"/>
  <c r="AD111" i="27"/>
  <c r="AD110" i="27"/>
  <c r="AD109" i="27"/>
  <c r="AD108" i="27"/>
  <c r="AJ107" i="27" s="1"/>
  <c r="AD107" i="27"/>
  <c r="BC107" i="27" s="1"/>
  <c r="AD106" i="27"/>
  <c r="AD105" i="27"/>
  <c r="AD104" i="27"/>
  <c r="AJ104" i="27" s="1"/>
  <c r="AD103" i="27"/>
  <c r="AD102" i="27"/>
  <c r="AJ101" i="27" s="1"/>
  <c r="AD101" i="27"/>
  <c r="BC101" i="27" s="1"/>
  <c r="AD100" i="27"/>
  <c r="AD99" i="27"/>
  <c r="BC98" i="27"/>
  <c r="AD98" i="27"/>
  <c r="AJ98" i="27" s="1"/>
  <c r="AD97" i="27"/>
  <c r="AD96" i="27"/>
  <c r="AD95" i="27"/>
  <c r="BC95" i="27" s="1"/>
  <c r="AD94" i="27"/>
  <c r="AD93" i="27"/>
  <c r="AD92" i="27"/>
  <c r="AD91" i="27"/>
  <c r="AD90" i="27"/>
  <c r="AD89" i="27"/>
  <c r="BC89" i="27" s="1"/>
  <c r="AD88" i="27"/>
  <c r="AD87" i="27"/>
  <c r="AD86" i="27"/>
  <c r="AD85" i="27"/>
  <c r="AD84" i="27"/>
  <c r="AJ83" i="27"/>
  <c r="AD83" i="27"/>
  <c r="BC83" i="27" s="1"/>
  <c r="AD82" i="27"/>
  <c r="AD81" i="27"/>
  <c r="BC80" i="27"/>
  <c r="AD80" i="27"/>
  <c r="AJ80" i="27" s="1"/>
  <c r="AD79" i="27"/>
  <c r="AD78" i="27"/>
  <c r="AD77" i="27"/>
  <c r="BC76" i="27"/>
  <c r="AI76" i="27"/>
  <c r="AD76" i="27"/>
  <c r="AD75" i="27"/>
  <c r="AD74" i="27"/>
  <c r="AD73" i="27"/>
  <c r="AJ73" i="27" s="1"/>
  <c r="AD72" i="27"/>
  <c r="AD71" i="27"/>
  <c r="AD70" i="27"/>
  <c r="BC70" i="27" s="1"/>
  <c r="AD69" i="27"/>
  <c r="AD68" i="27"/>
  <c r="AD67" i="27"/>
  <c r="AD66" i="27"/>
  <c r="AD65" i="27"/>
  <c r="AD64" i="27"/>
  <c r="AD63" i="27"/>
  <c r="AD62" i="27"/>
  <c r="AD61" i="27"/>
  <c r="AD60" i="27"/>
  <c r="BC60" i="27" s="1"/>
  <c r="AD59" i="27"/>
  <c r="AD58" i="27"/>
  <c r="AD57" i="27"/>
  <c r="AJ57" i="27" s="1"/>
  <c r="AD56" i="27"/>
  <c r="AD55" i="27"/>
  <c r="AD54" i="27"/>
  <c r="AD53" i="27"/>
  <c r="AD52" i="27"/>
  <c r="AJ51" i="27" s="1"/>
  <c r="AD51" i="27"/>
  <c r="BC51" i="27" s="1"/>
  <c r="AD50" i="27"/>
  <c r="AD49" i="27"/>
  <c r="AD48" i="27"/>
  <c r="AD47" i="27"/>
  <c r="AD46" i="27"/>
  <c r="AD45" i="27"/>
  <c r="AJ45" i="27" s="1"/>
  <c r="AD44" i="27"/>
  <c r="AD43" i="27"/>
  <c r="AD42" i="27"/>
  <c r="BC42" i="27" s="1"/>
  <c r="AD41" i="27"/>
  <c r="AD40" i="27"/>
  <c r="BC39" i="27" s="1"/>
  <c r="AJ39" i="27"/>
  <c r="AD39" i="27"/>
  <c r="AD38" i="27"/>
  <c r="AD37" i="27"/>
  <c r="AD36" i="27"/>
  <c r="AJ36" i="27" s="1"/>
  <c r="AD35" i="27"/>
  <c r="AD34" i="27"/>
  <c r="AD33" i="27"/>
  <c r="AJ33" i="27" s="1"/>
  <c r="AD32" i="27"/>
  <c r="AD31" i="27"/>
  <c r="AD30" i="27"/>
  <c r="BC30" i="27" s="1"/>
  <c r="AD29" i="27"/>
  <c r="AD28" i="27"/>
  <c r="AD27" i="27"/>
  <c r="AI27" i="27" s="1"/>
  <c r="AD26" i="27"/>
  <c r="AI26" i="27" s="1"/>
  <c r="AD25" i="27"/>
  <c r="AI25" i="27" s="1"/>
  <c r="AD24" i="27"/>
  <c r="AI24" i="27" s="1"/>
  <c r="AD23" i="27"/>
  <c r="AI23" i="27" s="1"/>
  <c r="AD22" i="27"/>
  <c r="AI22" i="27" s="1"/>
  <c r="AD21" i="27"/>
  <c r="AI21" i="27" s="1"/>
  <c r="AD20" i="27"/>
  <c r="AI20" i="27" s="1"/>
  <c r="AD19" i="27"/>
  <c r="AD18" i="27"/>
  <c r="AD17" i="27"/>
  <c r="AD16" i="27"/>
  <c r="AD15" i="27"/>
  <c r="AD14" i="27"/>
  <c r="AD13" i="27"/>
  <c r="I8" i="27"/>
  <c r="H8" i="27"/>
  <c r="G8" i="27"/>
  <c r="F8" i="27"/>
  <c r="E8" i="27"/>
  <c r="D8" i="27"/>
  <c r="I7" i="27"/>
  <c r="H7" i="27"/>
  <c r="G7" i="27"/>
  <c r="F7" i="27"/>
  <c r="E7" i="27"/>
  <c r="D7" i="27"/>
  <c r="I6" i="27"/>
  <c r="H6" i="27"/>
  <c r="G6" i="27"/>
  <c r="F6" i="27"/>
  <c r="E6" i="27"/>
  <c r="D6" i="27"/>
  <c r="I5" i="27"/>
  <c r="H5" i="27"/>
  <c r="G5" i="27"/>
  <c r="F5" i="27"/>
  <c r="E5" i="27"/>
  <c r="D5" i="27"/>
  <c r="I4" i="27"/>
  <c r="H4" i="27"/>
  <c r="G4" i="27"/>
  <c r="F4" i="27"/>
  <c r="E4" i="27"/>
  <c r="D4" i="27"/>
  <c r="I3" i="27"/>
  <c r="G3" i="27"/>
  <c r="E3" i="27"/>
  <c r="I2" i="27"/>
  <c r="I10" i="27" s="1"/>
  <c r="G2" i="27"/>
  <c r="E2" i="27"/>
  <c r="G10" i="27" l="1"/>
  <c r="BC36" i="27"/>
  <c r="AJ42" i="27"/>
  <c r="AJ70" i="27"/>
  <c r="AJ86" i="27"/>
  <c r="AJ89" i="27"/>
  <c r="BC104" i="27"/>
  <c r="E9" i="28"/>
  <c r="E9" i="27"/>
  <c r="E10" i="27"/>
  <c r="AJ30" i="27"/>
  <c r="BC54" i="27"/>
  <c r="AJ60" i="27"/>
  <c r="E10" i="28"/>
  <c r="AJ54" i="28"/>
  <c r="AJ76" i="28"/>
  <c r="G9" i="27"/>
  <c r="BC48" i="27"/>
  <c r="AJ54" i="27"/>
  <c r="AJ76" i="27"/>
  <c r="AJ92" i="27"/>
  <c r="AJ95" i="27"/>
  <c r="AJ117" i="27"/>
  <c r="BC120" i="27"/>
  <c r="AI123" i="27"/>
  <c r="G10" i="28"/>
  <c r="AE124" i="28" s="1"/>
  <c r="AF124" i="28" s="1"/>
  <c r="I11" i="28"/>
  <c r="AJ30" i="28"/>
  <c r="BC36" i="28"/>
  <c r="AJ39" i="28"/>
  <c r="BC45" i="28"/>
  <c r="AJ48" i="28"/>
  <c r="AJ73" i="28"/>
  <c r="AI76" i="28"/>
  <c r="BC123" i="28"/>
  <c r="BC123" i="27"/>
  <c r="I9" i="28"/>
  <c r="AG109" i="28" s="1"/>
  <c r="BC60" i="28"/>
  <c r="BC76" i="28"/>
  <c r="AJ80" i="28"/>
  <c r="BC83" i="28"/>
  <c r="AJ86" i="28"/>
  <c r="BC89" i="28"/>
  <c r="AJ92" i="28"/>
  <c r="BC95" i="28"/>
  <c r="AJ98" i="28"/>
  <c r="BC101" i="28"/>
  <c r="AJ104" i="28"/>
  <c r="BC107" i="28"/>
  <c r="AJ117" i="28"/>
  <c r="AG93" i="28"/>
  <c r="AG60" i="28"/>
  <c r="AG118" i="28"/>
  <c r="AG88" i="28"/>
  <c r="AG57" i="28"/>
  <c r="AG17" i="28"/>
  <c r="AG26" i="28"/>
  <c r="AX26" i="28" s="1"/>
  <c r="AE123" i="28"/>
  <c r="AE119" i="28"/>
  <c r="AF119" i="28" s="1"/>
  <c r="AE115" i="28"/>
  <c r="AF115" i="28" s="1"/>
  <c r="AE109" i="28"/>
  <c r="AF109" i="28" s="1"/>
  <c r="AE105" i="28"/>
  <c r="AF105" i="28" s="1"/>
  <c r="AE101" i="28"/>
  <c r="AE97" i="28"/>
  <c r="AF97" i="28" s="1"/>
  <c r="AE93" i="28"/>
  <c r="AF93" i="28" s="1"/>
  <c r="AE89" i="28"/>
  <c r="AE85" i="28"/>
  <c r="AF85" i="28" s="1"/>
  <c r="AE81" i="28"/>
  <c r="AF81" i="28" s="1"/>
  <c r="AE77" i="28"/>
  <c r="AF77" i="28" s="1"/>
  <c r="AE74" i="28"/>
  <c r="AF74" i="28" s="1"/>
  <c r="AE70" i="28"/>
  <c r="AE65" i="28"/>
  <c r="AF65" i="28" s="1"/>
  <c r="AE60" i="28"/>
  <c r="AE56" i="28"/>
  <c r="AF56" i="28" s="1"/>
  <c r="AE52" i="28"/>
  <c r="AF52" i="28" s="1"/>
  <c r="AE48" i="28"/>
  <c r="AE122" i="28"/>
  <c r="AF122" i="28" s="1"/>
  <c r="AE118" i="28"/>
  <c r="AF118" i="28" s="1"/>
  <c r="AE114" i="28"/>
  <c r="AF114" i="28" s="1"/>
  <c r="AE111" i="28"/>
  <c r="AF111" i="28" s="1"/>
  <c r="AE108" i="28"/>
  <c r="AF108" i="28" s="1"/>
  <c r="AE104" i="28"/>
  <c r="AE100" i="28"/>
  <c r="AF100" i="28" s="1"/>
  <c r="AE96" i="28"/>
  <c r="AF96" i="28" s="1"/>
  <c r="AE92" i="28"/>
  <c r="AE88" i="28"/>
  <c r="AF88" i="28" s="1"/>
  <c r="AE84" i="28"/>
  <c r="AF84" i="28" s="1"/>
  <c r="AE80" i="28"/>
  <c r="AE75" i="28"/>
  <c r="AF75" i="28" s="1"/>
  <c r="AE71" i="28"/>
  <c r="AF71" i="28" s="1"/>
  <c r="AE67" i="28"/>
  <c r="AF67" i="28" s="1"/>
  <c r="AE64" i="28"/>
  <c r="AF64" i="28" s="1"/>
  <c r="AE61" i="28"/>
  <c r="AF61" i="28" s="1"/>
  <c r="AE57" i="28"/>
  <c r="AE53" i="28"/>
  <c r="AF53" i="28" s="1"/>
  <c r="AE49" i="28"/>
  <c r="AF49" i="28" s="1"/>
  <c r="AE45" i="28"/>
  <c r="AE41" i="28"/>
  <c r="AF41" i="28" s="1"/>
  <c r="AE37" i="28"/>
  <c r="AF37" i="28" s="1"/>
  <c r="AE33" i="28"/>
  <c r="AE29" i="28"/>
  <c r="AF29" i="28" s="1"/>
  <c r="AE42" i="28"/>
  <c r="AE26" i="28"/>
  <c r="AE27" i="28"/>
  <c r="AE17" i="28"/>
  <c r="AF17" i="28" s="1"/>
  <c r="AE13" i="28"/>
  <c r="AF13" i="28" s="1"/>
  <c r="AE38" i="28"/>
  <c r="AF38" i="28" s="1"/>
  <c r="AE28" i="28"/>
  <c r="AF28" i="28" s="1"/>
  <c r="AE25" i="28"/>
  <c r="AE23" i="28"/>
  <c r="AE21" i="28"/>
  <c r="AE18" i="28"/>
  <c r="AF18" i="28" s="1"/>
  <c r="AE14" i="28"/>
  <c r="AF14" i="28" s="1"/>
  <c r="AJ42" i="28"/>
  <c r="BC120" i="28"/>
  <c r="I10" i="28"/>
  <c r="AG124" i="28" s="1"/>
  <c r="AK66" i="28"/>
  <c r="BC66" i="28"/>
  <c r="AJ66" i="28"/>
  <c r="G11" i="28"/>
  <c r="AJ33" i="28"/>
  <c r="BC73" i="28"/>
  <c r="AL110" i="28"/>
  <c r="BC110" i="28"/>
  <c r="AJ110" i="28"/>
  <c r="AL63" i="28"/>
  <c r="BC63" i="28"/>
  <c r="AJ63" i="28"/>
  <c r="BC117" i="28"/>
  <c r="BC51" i="28"/>
  <c r="BC57" i="28"/>
  <c r="BC70" i="28"/>
  <c r="AK113" i="28"/>
  <c r="BC113" i="28"/>
  <c r="AJ113" i="28"/>
  <c r="AE124" i="27"/>
  <c r="AF124" i="27" s="1"/>
  <c r="AE123" i="27"/>
  <c r="AE121" i="27"/>
  <c r="AF121" i="27" s="1"/>
  <c r="AE119" i="27"/>
  <c r="AF119" i="27" s="1"/>
  <c r="AE117" i="27"/>
  <c r="AE115" i="27"/>
  <c r="AF115" i="27" s="1"/>
  <c r="AE112" i="27"/>
  <c r="AF112" i="27" s="1"/>
  <c r="AE109" i="27"/>
  <c r="AF109" i="27" s="1"/>
  <c r="AE107" i="27"/>
  <c r="AE105" i="27"/>
  <c r="AF105" i="27" s="1"/>
  <c r="AE103" i="27"/>
  <c r="AF103" i="27" s="1"/>
  <c r="AE101" i="27"/>
  <c r="AE99" i="27"/>
  <c r="AF99" i="27" s="1"/>
  <c r="AE97" i="27"/>
  <c r="AF97" i="27" s="1"/>
  <c r="AE95" i="27"/>
  <c r="AE93" i="27"/>
  <c r="AF93" i="27" s="1"/>
  <c r="AE91" i="27"/>
  <c r="AF91" i="27" s="1"/>
  <c r="AE89" i="27"/>
  <c r="AE87" i="27"/>
  <c r="AF87" i="27" s="1"/>
  <c r="AE85" i="27"/>
  <c r="AF85" i="27" s="1"/>
  <c r="AE83" i="27"/>
  <c r="AE81" i="27"/>
  <c r="AF81" i="27" s="1"/>
  <c r="AE79" i="27"/>
  <c r="AF79" i="27" s="1"/>
  <c r="AE77" i="27"/>
  <c r="AF77" i="27" s="1"/>
  <c r="AE76" i="27"/>
  <c r="AE74" i="27"/>
  <c r="AF74" i="27" s="1"/>
  <c r="AE72" i="27"/>
  <c r="AF72" i="27" s="1"/>
  <c r="AE70" i="27"/>
  <c r="AE68" i="27"/>
  <c r="AF68" i="27" s="1"/>
  <c r="AE65" i="27"/>
  <c r="AF65" i="27" s="1"/>
  <c r="AE62" i="27"/>
  <c r="AF62" i="27" s="1"/>
  <c r="AE60" i="27"/>
  <c r="AE58" i="27"/>
  <c r="AF58" i="27" s="1"/>
  <c r="AE56" i="27"/>
  <c r="AF56" i="27" s="1"/>
  <c r="AE54" i="27"/>
  <c r="AE52" i="27"/>
  <c r="AF52" i="27" s="1"/>
  <c r="AE50" i="27"/>
  <c r="AF50" i="27" s="1"/>
  <c r="AE48" i="27"/>
  <c r="AE46" i="27"/>
  <c r="AF46" i="27" s="1"/>
  <c r="AE44" i="27"/>
  <c r="AF44" i="27" s="1"/>
  <c r="AE42" i="27"/>
  <c r="AE40" i="27"/>
  <c r="AF40" i="27" s="1"/>
  <c r="AE38" i="27"/>
  <c r="AF38" i="27" s="1"/>
  <c r="AE36" i="27"/>
  <c r="AE34" i="27"/>
  <c r="AF34" i="27" s="1"/>
  <c r="AE32" i="27"/>
  <c r="AF32" i="27" s="1"/>
  <c r="AE30" i="27"/>
  <c r="AE28" i="27"/>
  <c r="AF28" i="27" s="1"/>
  <c r="AE27" i="27"/>
  <c r="AE26" i="27"/>
  <c r="AE122" i="27"/>
  <c r="AF122" i="27" s="1"/>
  <c r="AE120" i="27"/>
  <c r="AE118" i="27"/>
  <c r="AF118" i="27" s="1"/>
  <c r="AE116" i="27"/>
  <c r="AF116" i="27" s="1"/>
  <c r="AE114" i="27"/>
  <c r="AF114" i="27" s="1"/>
  <c r="AE113" i="27"/>
  <c r="AE111" i="27"/>
  <c r="AF111" i="27" s="1"/>
  <c r="AE110" i="27"/>
  <c r="AE108" i="27"/>
  <c r="AF108" i="27" s="1"/>
  <c r="AE106" i="27"/>
  <c r="AF106" i="27" s="1"/>
  <c r="AE104" i="27"/>
  <c r="AE102" i="27"/>
  <c r="AF102" i="27" s="1"/>
  <c r="AE100" i="27"/>
  <c r="AF100" i="27" s="1"/>
  <c r="AE98" i="27"/>
  <c r="AE96" i="27"/>
  <c r="AF96" i="27" s="1"/>
  <c r="AE94" i="27"/>
  <c r="AF94" i="27" s="1"/>
  <c r="AE92" i="27"/>
  <c r="AE90" i="27"/>
  <c r="AF90" i="27" s="1"/>
  <c r="AE88" i="27"/>
  <c r="AF88" i="27" s="1"/>
  <c r="AE86" i="27"/>
  <c r="AE84" i="27"/>
  <c r="AF84" i="27" s="1"/>
  <c r="AE82" i="27"/>
  <c r="AF82" i="27" s="1"/>
  <c r="AE80" i="27"/>
  <c r="AE78" i="27"/>
  <c r="AF78" i="27" s="1"/>
  <c r="AE75" i="27"/>
  <c r="AF75" i="27" s="1"/>
  <c r="AE73" i="27"/>
  <c r="AE71" i="27"/>
  <c r="AF71" i="27" s="1"/>
  <c r="AE69" i="27"/>
  <c r="AF69" i="27" s="1"/>
  <c r="AE67" i="27"/>
  <c r="AF67" i="27" s="1"/>
  <c r="AE66" i="27"/>
  <c r="AE64" i="27"/>
  <c r="AF64" i="27" s="1"/>
  <c r="AE63" i="27"/>
  <c r="AE61" i="27"/>
  <c r="AF61" i="27" s="1"/>
  <c r="AE59" i="27"/>
  <c r="AF59" i="27" s="1"/>
  <c r="AE57" i="27"/>
  <c r="AE55" i="27"/>
  <c r="AF55" i="27" s="1"/>
  <c r="AE53" i="27"/>
  <c r="AF53" i="27" s="1"/>
  <c r="AE51" i="27"/>
  <c r="AE49" i="27"/>
  <c r="AF49" i="27" s="1"/>
  <c r="AE47" i="27"/>
  <c r="AF47" i="27" s="1"/>
  <c r="AE45" i="27"/>
  <c r="AE43" i="27"/>
  <c r="AF43" i="27" s="1"/>
  <c r="AE41" i="27"/>
  <c r="AF41" i="27" s="1"/>
  <c r="AE39" i="27"/>
  <c r="AE37" i="27"/>
  <c r="AF37" i="27" s="1"/>
  <c r="AE35" i="27"/>
  <c r="AF35" i="27" s="1"/>
  <c r="AE33" i="27"/>
  <c r="AE31" i="27"/>
  <c r="AF31" i="27" s="1"/>
  <c r="AE29" i="27"/>
  <c r="AF29" i="27" s="1"/>
  <c r="AE19" i="27"/>
  <c r="AF19" i="27" s="1"/>
  <c r="AE17" i="27"/>
  <c r="AF17" i="27" s="1"/>
  <c r="AE15" i="27"/>
  <c r="AF15" i="27" s="1"/>
  <c r="AE13" i="27"/>
  <c r="AF13" i="27" s="1"/>
  <c r="AE23" i="27"/>
  <c r="AE18" i="27"/>
  <c r="AF18" i="27" s="1"/>
  <c r="AE22" i="27"/>
  <c r="AE16" i="27"/>
  <c r="AF16" i="27" s="1"/>
  <c r="AE25" i="27"/>
  <c r="AE20" i="27"/>
  <c r="AE24" i="27"/>
  <c r="AE21" i="27"/>
  <c r="AE14" i="27"/>
  <c r="AF14" i="27" s="1"/>
  <c r="BC57" i="27"/>
  <c r="G11" i="27"/>
  <c r="BC33" i="27"/>
  <c r="BC45" i="27"/>
  <c r="AJ48" i="27"/>
  <c r="AK66" i="27"/>
  <c r="BC66" i="27"/>
  <c r="AJ66" i="27"/>
  <c r="BC73" i="27"/>
  <c r="BC86" i="27"/>
  <c r="E11" i="27"/>
  <c r="I11" i="27"/>
  <c r="BC92" i="27"/>
  <c r="I9" i="27"/>
  <c r="AK113" i="27"/>
  <c r="BC113" i="27"/>
  <c r="AJ113" i="27"/>
  <c r="AL110" i="27"/>
  <c r="BC110" i="27"/>
  <c r="AJ110" i="27"/>
  <c r="AL63" i="27"/>
  <c r="BC63" i="27"/>
  <c r="AJ63" i="27"/>
  <c r="AE16" i="28" l="1"/>
  <c r="AF16" i="28" s="1"/>
  <c r="AE22" i="28"/>
  <c r="AE30" i="28"/>
  <c r="AE40" i="28"/>
  <c r="AF40" i="28" s="1"/>
  <c r="AE19" i="28"/>
  <c r="AF19" i="28" s="1"/>
  <c r="AE34" i="28"/>
  <c r="AF34" i="28" s="1"/>
  <c r="AE31" i="28"/>
  <c r="AF31" i="28" s="1"/>
  <c r="AE39" i="28"/>
  <c r="AE47" i="28"/>
  <c r="AF47" i="28" s="1"/>
  <c r="AE55" i="28"/>
  <c r="AF55" i="28" s="1"/>
  <c r="AE63" i="28"/>
  <c r="AE69" i="28"/>
  <c r="AF69" i="28" s="1"/>
  <c r="AE78" i="28"/>
  <c r="AF78" i="28" s="1"/>
  <c r="AE86" i="28"/>
  <c r="AE94" i="28"/>
  <c r="AF94" i="28" s="1"/>
  <c r="AE102" i="28"/>
  <c r="AF102" i="28" s="1"/>
  <c r="AE110" i="28"/>
  <c r="BD110" i="28" s="1"/>
  <c r="AE116" i="28"/>
  <c r="AF116" i="28" s="1"/>
  <c r="AE46" i="28"/>
  <c r="AF46" i="28" s="1"/>
  <c r="AE54" i="28"/>
  <c r="AE62" i="28"/>
  <c r="AF62" i="28" s="1"/>
  <c r="AE72" i="28"/>
  <c r="AF72" i="28" s="1"/>
  <c r="AE79" i="28"/>
  <c r="AF79" i="28" s="1"/>
  <c r="AE87" i="28"/>
  <c r="AF87" i="28" s="1"/>
  <c r="AE95" i="28"/>
  <c r="AO95" i="28" s="1"/>
  <c r="AE103" i="28"/>
  <c r="AF103" i="28" s="1"/>
  <c r="AE112" i="28"/>
  <c r="AF112" i="28" s="1"/>
  <c r="AE121" i="28"/>
  <c r="AF121" i="28" s="1"/>
  <c r="AG23" i="28"/>
  <c r="AX23" i="28" s="1"/>
  <c r="AG71" i="28"/>
  <c r="AG44" i="28"/>
  <c r="AE20" i="28"/>
  <c r="AE24" i="28"/>
  <c r="AN24" i="28" s="1"/>
  <c r="AE36" i="28"/>
  <c r="AE15" i="28"/>
  <c r="AF15" i="28" s="1"/>
  <c r="AE32" i="28"/>
  <c r="AF32" i="28" s="1"/>
  <c r="AE44" i="28"/>
  <c r="AF44" i="28" s="1"/>
  <c r="AE35" i="28"/>
  <c r="AF35" i="28" s="1"/>
  <c r="AE43" i="28"/>
  <c r="AF43" i="28" s="1"/>
  <c r="AE51" i="28"/>
  <c r="AE59" i="28"/>
  <c r="AF59" i="28" s="1"/>
  <c r="AE66" i="28"/>
  <c r="AE73" i="28"/>
  <c r="AE82" i="28"/>
  <c r="AF82" i="28" s="1"/>
  <c r="AE90" i="28"/>
  <c r="AF90" i="28" s="1"/>
  <c r="AE98" i="28"/>
  <c r="AE106" i="28"/>
  <c r="AF106" i="28" s="1"/>
  <c r="AE113" i="28"/>
  <c r="AE120" i="28"/>
  <c r="BD120" i="28" s="1"/>
  <c r="AE50" i="28"/>
  <c r="AF50" i="28" s="1"/>
  <c r="AE58" i="28"/>
  <c r="AF58" i="28" s="1"/>
  <c r="AE68" i="28"/>
  <c r="AF68" i="28" s="1"/>
  <c r="AE76" i="28"/>
  <c r="BD76" i="28" s="1"/>
  <c r="AE83" i="28"/>
  <c r="AE91" i="28"/>
  <c r="AF91" i="28" s="1"/>
  <c r="AE99" i="28"/>
  <c r="AF99" i="28" s="1"/>
  <c r="AE107" i="28"/>
  <c r="AP113" i="28" s="1"/>
  <c r="AE117" i="28"/>
  <c r="AG41" i="28"/>
  <c r="AG104" i="28"/>
  <c r="AG77" i="28"/>
  <c r="AO45" i="28"/>
  <c r="AF45" i="28"/>
  <c r="BD45" i="28"/>
  <c r="AO30" i="28"/>
  <c r="BD30" i="28"/>
  <c r="AF30" i="28"/>
  <c r="AQ63" i="28"/>
  <c r="AO63" i="28"/>
  <c r="BD63" i="28"/>
  <c r="AF63" i="28"/>
  <c r="AO110" i="28"/>
  <c r="BD95" i="28"/>
  <c r="AG33" i="28"/>
  <c r="AG24" i="28"/>
  <c r="AX24" i="28" s="1"/>
  <c r="AG19" i="28"/>
  <c r="AG43" i="28"/>
  <c r="AG59" i="28"/>
  <c r="AG73" i="28"/>
  <c r="AG90" i="28"/>
  <c r="AG106" i="28"/>
  <c r="AG120" i="28"/>
  <c r="AG46" i="28"/>
  <c r="AG62" i="28"/>
  <c r="AG79" i="28"/>
  <c r="AG95" i="28"/>
  <c r="AG112" i="28"/>
  <c r="AN27" i="28"/>
  <c r="AF27" i="28"/>
  <c r="AS27" i="28" s="1"/>
  <c r="AF33" i="28"/>
  <c r="BD33" i="28"/>
  <c r="AO33" i="28"/>
  <c r="AO80" i="28"/>
  <c r="AF80" i="28"/>
  <c r="BD80" i="28"/>
  <c r="AF48" i="28"/>
  <c r="BD48" i="28"/>
  <c r="AO48" i="28"/>
  <c r="AG14" i="28"/>
  <c r="AG25" i="28"/>
  <c r="AX25" i="28" s="1"/>
  <c r="AG27" i="28"/>
  <c r="AX27" i="28" s="1"/>
  <c r="AG45" i="28"/>
  <c r="AG61" i="28"/>
  <c r="AY60" i="28" s="1"/>
  <c r="AG75" i="28"/>
  <c r="AG92" i="28"/>
  <c r="AG108" i="28"/>
  <c r="AG122" i="28"/>
  <c r="AG48" i="28"/>
  <c r="AG65" i="28"/>
  <c r="AG81" i="28"/>
  <c r="AG97" i="28"/>
  <c r="AG115" i="28"/>
  <c r="AN25" i="28"/>
  <c r="AF25" i="28"/>
  <c r="AS25" i="28" s="1"/>
  <c r="AO92" i="28"/>
  <c r="AF92" i="28"/>
  <c r="BD92" i="28"/>
  <c r="AF60" i="28"/>
  <c r="BD60" i="28"/>
  <c r="AO60" i="28"/>
  <c r="AN20" i="28"/>
  <c r="AF20" i="28"/>
  <c r="AS20" i="28" s="1"/>
  <c r="AO36" i="28"/>
  <c r="BD36" i="28"/>
  <c r="AF36" i="28"/>
  <c r="AO51" i="28"/>
  <c r="AF51" i="28"/>
  <c r="BD51" i="28"/>
  <c r="AP66" i="28"/>
  <c r="AO66" i="28"/>
  <c r="BD66" i="28"/>
  <c r="AF66" i="28"/>
  <c r="AO98" i="28"/>
  <c r="AF98" i="28"/>
  <c r="BD98" i="28"/>
  <c r="AO113" i="28"/>
  <c r="BD113" i="28"/>
  <c r="AF113" i="28"/>
  <c r="AF83" i="28"/>
  <c r="BD83" i="28"/>
  <c r="AO83" i="28"/>
  <c r="AF117" i="28"/>
  <c r="BD117" i="28"/>
  <c r="AO117" i="28"/>
  <c r="AG16" i="28"/>
  <c r="AG30" i="28"/>
  <c r="AG29" i="28"/>
  <c r="AG47" i="28"/>
  <c r="AG63" i="28"/>
  <c r="AG78" i="28"/>
  <c r="AG94" i="28"/>
  <c r="AG110" i="28"/>
  <c r="AG34" i="28"/>
  <c r="AG50" i="28"/>
  <c r="AG68" i="28"/>
  <c r="AG83" i="28"/>
  <c r="AG99" i="28"/>
  <c r="AG117" i="28"/>
  <c r="AN21" i="28"/>
  <c r="AF21" i="28"/>
  <c r="AS21" i="28" s="1"/>
  <c r="AN26" i="28"/>
  <c r="AF26" i="28"/>
  <c r="AS26" i="28" s="1"/>
  <c r="AF70" i="28"/>
  <c r="BD70" i="28"/>
  <c r="AO70" i="28"/>
  <c r="AF101" i="28"/>
  <c r="BD101" i="28"/>
  <c r="AO101" i="28"/>
  <c r="AG18" i="28"/>
  <c r="AG31" i="28"/>
  <c r="AG32" i="28"/>
  <c r="AG49" i="28"/>
  <c r="AG64" i="28"/>
  <c r="AG80" i="28"/>
  <c r="AG96" i="28"/>
  <c r="AG111" i="28"/>
  <c r="AG36" i="28"/>
  <c r="AG52" i="28"/>
  <c r="AG70" i="28"/>
  <c r="AG85" i="28"/>
  <c r="AG101" i="28"/>
  <c r="AG119" i="28"/>
  <c r="AN22" i="28"/>
  <c r="AF22" i="28"/>
  <c r="AS22" i="28" s="1"/>
  <c r="AF39" i="28"/>
  <c r="BD39" i="28"/>
  <c r="AO39" i="28"/>
  <c r="AO86" i="28"/>
  <c r="AF86" i="28"/>
  <c r="BD86" i="28"/>
  <c r="AF54" i="28"/>
  <c r="BD54" i="28"/>
  <c r="AO54" i="28"/>
  <c r="AG20" i="28"/>
  <c r="AX20" i="28" s="1"/>
  <c r="AG28" i="28"/>
  <c r="AG35" i="28"/>
  <c r="AG51" i="28"/>
  <c r="AG66" i="28"/>
  <c r="AG82" i="28"/>
  <c r="AG98" i="28"/>
  <c r="AG113" i="28"/>
  <c r="AG38" i="28"/>
  <c r="AG54" i="28"/>
  <c r="AG72" i="28"/>
  <c r="AG87" i="28"/>
  <c r="AG103" i="28"/>
  <c r="AG121" i="28"/>
  <c r="AN23" i="28"/>
  <c r="AF23" i="28"/>
  <c r="AS23" i="28" s="1"/>
  <c r="AO42" i="28"/>
  <c r="BD42" i="28"/>
  <c r="AF42" i="28"/>
  <c r="AO57" i="28"/>
  <c r="AF57" i="28"/>
  <c r="BD57" i="28"/>
  <c r="AO104" i="28"/>
  <c r="AF104" i="28"/>
  <c r="BD104" i="28"/>
  <c r="AF89" i="28"/>
  <c r="AF123" i="28"/>
  <c r="AO123" i="28"/>
  <c r="AN123" i="28"/>
  <c r="BD123" i="28"/>
  <c r="AG21" i="28"/>
  <c r="AX21" i="28" s="1"/>
  <c r="AG13" i="28"/>
  <c r="AG37" i="28"/>
  <c r="AG53" i="28"/>
  <c r="AG67" i="28"/>
  <c r="AG84" i="28"/>
  <c r="AG100" i="28"/>
  <c r="AG114" i="28"/>
  <c r="AG40" i="28"/>
  <c r="AG56" i="28"/>
  <c r="AG74" i="28"/>
  <c r="AG89" i="28"/>
  <c r="AG105" i="28"/>
  <c r="AY104" i="28" s="1"/>
  <c r="AG123" i="28"/>
  <c r="AO73" i="28"/>
  <c r="AF73" i="28"/>
  <c r="BD73" i="28"/>
  <c r="AF120" i="28"/>
  <c r="AN76" i="28"/>
  <c r="AO107" i="28"/>
  <c r="AG22" i="28"/>
  <c r="AX22" i="28" s="1"/>
  <c r="AG15" i="28"/>
  <c r="AG39" i="28"/>
  <c r="AG55" i="28"/>
  <c r="AG69" i="28"/>
  <c r="AG86" i="28"/>
  <c r="AG102" i="28"/>
  <c r="AG116" i="28"/>
  <c r="AG42" i="28"/>
  <c r="AG58" i="28"/>
  <c r="BF57" i="28" s="1"/>
  <c r="AG76" i="28"/>
  <c r="AG91" i="28"/>
  <c r="AG107" i="28"/>
  <c r="AN23" i="27"/>
  <c r="AF23" i="27"/>
  <c r="AS23" i="27" s="1"/>
  <c r="AO51" i="27"/>
  <c r="AF51" i="27"/>
  <c r="BD51" i="27"/>
  <c r="AP113" i="27"/>
  <c r="AO113" i="27"/>
  <c r="BD113" i="27"/>
  <c r="AF113" i="27"/>
  <c r="AF60" i="27"/>
  <c r="BD60" i="27"/>
  <c r="AO60" i="27"/>
  <c r="AN21" i="27"/>
  <c r="AF21" i="27"/>
  <c r="AS21" i="27" s="1"/>
  <c r="AF30" i="27"/>
  <c r="BD30" i="27"/>
  <c r="AO30" i="27"/>
  <c r="AF95" i="27"/>
  <c r="BD95" i="27"/>
  <c r="AO95" i="27"/>
  <c r="AF89" i="27"/>
  <c r="BD89" i="27"/>
  <c r="AO89" i="27"/>
  <c r="AO66" i="27"/>
  <c r="BD66" i="27"/>
  <c r="AF66" i="27"/>
  <c r="AP66" i="27"/>
  <c r="AO98" i="27"/>
  <c r="AF98" i="27"/>
  <c r="BD98" i="27"/>
  <c r="AG124" i="27"/>
  <c r="AG123" i="27"/>
  <c r="AG121" i="27"/>
  <c r="AG119" i="27"/>
  <c r="AG117" i="27"/>
  <c r="AG115" i="27"/>
  <c r="AG112" i="27"/>
  <c r="AG109" i="27"/>
  <c r="AG107" i="27"/>
  <c r="AG105" i="27"/>
  <c r="AG103" i="27"/>
  <c r="AG101" i="27"/>
  <c r="AG110" i="27"/>
  <c r="AG106" i="27"/>
  <c r="AG102" i="27"/>
  <c r="AG96" i="27"/>
  <c r="AG91" i="27"/>
  <c r="AG86" i="27"/>
  <c r="AG77" i="27"/>
  <c r="AG73" i="27"/>
  <c r="AG60" i="27"/>
  <c r="AG83" i="27"/>
  <c r="AG47" i="27"/>
  <c r="AG37" i="27"/>
  <c r="AG113" i="27"/>
  <c r="AG93" i="27"/>
  <c r="AG88" i="27"/>
  <c r="AG64" i="27"/>
  <c r="AG17" i="27"/>
  <c r="AG120" i="27"/>
  <c r="AG116" i="27"/>
  <c r="AG90" i="27"/>
  <c r="AG85" i="27"/>
  <c r="AG80" i="27"/>
  <c r="AG72" i="27"/>
  <c r="AG59" i="27"/>
  <c r="AG108" i="27"/>
  <c r="AG87" i="27"/>
  <c r="AG82" i="27"/>
  <c r="AG74" i="27"/>
  <c r="AG69" i="27"/>
  <c r="AG61" i="27"/>
  <c r="AG56" i="27"/>
  <c r="AG54" i="27"/>
  <c r="AG46" i="27"/>
  <c r="AG44" i="27"/>
  <c r="AG42" i="27"/>
  <c r="AG34" i="27"/>
  <c r="AG32" i="27"/>
  <c r="AG30" i="27"/>
  <c r="AG27" i="27"/>
  <c r="AX27" i="27" s="1"/>
  <c r="AG65" i="27"/>
  <c r="AG40" i="27"/>
  <c r="AG28" i="27"/>
  <c r="AG70" i="27"/>
  <c r="AG62" i="27"/>
  <c r="AG57" i="27"/>
  <c r="AG15" i="27"/>
  <c r="AG111" i="27"/>
  <c r="AG98" i="27"/>
  <c r="AG84" i="27"/>
  <c r="AG79" i="27"/>
  <c r="AG71" i="27"/>
  <c r="AG58" i="27"/>
  <c r="AG52" i="27"/>
  <c r="AG36" i="27"/>
  <c r="AG26" i="27"/>
  <c r="AX26" i="27" s="1"/>
  <c r="AG49" i="27"/>
  <c r="AG35" i="27"/>
  <c r="AG19" i="27"/>
  <c r="AG122" i="27"/>
  <c r="AG118" i="27"/>
  <c r="AG114" i="27"/>
  <c r="AG104" i="27"/>
  <c r="AG100" i="27"/>
  <c r="AG95" i="27"/>
  <c r="AG81" i="27"/>
  <c r="AG68" i="27"/>
  <c r="AG66" i="27"/>
  <c r="AG55" i="27"/>
  <c r="AG53" i="27"/>
  <c r="AG51" i="27"/>
  <c r="AG43" i="27"/>
  <c r="AG41" i="27"/>
  <c r="AG39" i="27"/>
  <c r="AG31" i="27"/>
  <c r="AG29" i="27"/>
  <c r="AG25" i="27"/>
  <c r="AX25" i="27" s="1"/>
  <c r="AG24" i="27"/>
  <c r="AX24" i="27" s="1"/>
  <c r="AG23" i="27"/>
  <c r="AX23" i="27" s="1"/>
  <c r="AG22" i="27"/>
  <c r="AX22" i="27" s="1"/>
  <c r="AG21" i="27"/>
  <c r="AX21" i="27" s="1"/>
  <c r="AG20" i="27"/>
  <c r="AX20" i="27" s="1"/>
  <c r="AG18" i="27"/>
  <c r="AG16" i="27"/>
  <c r="AG14" i="27"/>
  <c r="AG76" i="27"/>
  <c r="AG97" i="27"/>
  <c r="AG92" i="27"/>
  <c r="AG78" i="27"/>
  <c r="AG99" i="27"/>
  <c r="AG94" i="27"/>
  <c r="AG89" i="27"/>
  <c r="AG67" i="27"/>
  <c r="AG63" i="27"/>
  <c r="AG50" i="27"/>
  <c r="AG48" i="27"/>
  <c r="AG38" i="27"/>
  <c r="AG75" i="27"/>
  <c r="AG45" i="27"/>
  <c r="AG33" i="27"/>
  <c r="AG13" i="27"/>
  <c r="AN24" i="27"/>
  <c r="AF24" i="27"/>
  <c r="AS24" i="27" s="1"/>
  <c r="AO39" i="27"/>
  <c r="AF39" i="27"/>
  <c r="BD39" i="27"/>
  <c r="AO86" i="27"/>
  <c r="AF86" i="27"/>
  <c r="BD86" i="27"/>
  <c r="AF48" i="27"/>
  <c r="BD48" i="27"/>
  <c r="AO48" i="27"/>
  <c r="AN20" i="27"/>
  <c r="AF20" i="27"/>
  <c r="AS20" i="27" s="1"/>
  <c r="AO57" i="27"/>
  <c r="AF57" i="27"/>
  <c r="BD57" i="27"/>
  <c r="AO104" i="27"/>
  <c r="AF104" i="27"/>
  <c r="BD104" i="27"/>
  <c r="AF83" i="27"/>
  <c r="BD83" i="27"/>
  <c r="AO83" i="27"/>
  <c r="AF117" i="27"/>
  <c r="BD117" i="27"/>
  <c r="AO117" i="27"/>
  <c r="AQ110" i="27"/>
  <c r="AO110" i="27"/>
  <c r="BD110" i="27"/>
  <c r="AF110" i="27"/>
  <c r="AN25" i="27"/>
  <c r="AF25" i="27"/>
  <c r="AS25" i="27" s="1"/>
  <c r="AO73" i="27"/>
  <c r="AF73" i="27"/>
  <c r="BD73" i="27"/>
  <c r="AO120" i="27"/>
  <c r="AF120" i="27"/>
  <c r="BD120" i="27"/>
  <c r="AF36" i="27"/>
  <c r="BD36" i="27"/>
  <c r="AO36" i="27"/>
  <c r="AF70" i="27"/>
  <c r="BD70" i="27"/>
  <c r="AO70" i="27"/>
  <c r="AF101" i="27"/>
  <c r="BD101" i="27"/>
  <c r="AO101" i="27"/>
  <c r="AO45" i="27"/>
  <c r="AF45" i="27"/>
  <c r="BD45" i="27"/>
  <c r="AO92" i="27"/>
  <c r="AF92" i="27"/>
  <c r="BD92" i="27"/>
  <c r="AF54" i="27"/>
  <c r="BD54" i="27"/>
  <c r="AO54" i="27"/>
  <c r="AF26" i="27"/>
  <c r="AS26" i="27" s="1"/>
  <c r="AN26" i="27"/>
  <c r="AN22" i="27"/>
  <c r="AF22" i="27"/>
  <c r="AS22" i="27" s="1"/>
  <c r="AO63" i="27"/>
  <c r="BD63" i="27"/>
  <c r="AF63" i="27"/>
  <c r="AQ63" i="27"/>
  <c r="AF123" i="27"/>
  <c r="AN123" i="27"/>
  <c r="BD123" i="27"/>
  <c r="AO123" i="27"/>
  <c r="AO33" i="27"/>
  <c r="AF33" i="27"/>
  <c r="BD33" i="27"/>
  <c r="AO80" i="27"/>
  <c r="AF80" i="27"/>
  <c r="BD80" i="27"/>
  <c r="AF27" i="27"/>
  <c r="AS27" i="27" s="1"/>
  <c r="AN27" i="27"/>
  <c r="AF42" i="27"/>
  <c r="BD42" i="27"/>
  <c r="AO42" i="27"/>
  <c r="AF76" i="27"/>
  <c r="AN76" i="27"/>
  <c r="BD76" i="27"/>
  <c r="AO76" i="27"/>
  <c r="AF107" i="27"/>
  <c r="BD107" i="27"/>
  <c r="AO107" i="27"/>
  <c r="I19" i="26"/>
  <c r="I18" i="26"/>
  <c r="I17" i="26"/>
  <c r="I16" i="26"/>
  <c r="I15" i="26"/>
  <c r="I14" i="26"/>
  <c r="G19" i="26"/>
  <c r="G18" i="26"/>
  <c r="G17" i="26"/>
  <c r="G16" i="26"/>
  <c r="G15" i="26"/>
  <c r="G14" i="26"/>
  <c r="H19" i="26"/>
  <c r="H18" i="26"/>
  <c r="H17" i="26"/>
  <c r="H16" i="26"/>
  <c r="H15" i="26"/>
  <c r="I20" i="26" s="1"/>
  <c r="F19" i="26"/>
  <c r="F18" i="26"/>
  <c r="F17" i="26"/>
  <c r="F16" i="26"/>
  <c r="F15" i="26"/>
  <c r="D19" i="26"/>
  <c r="D18" i="26"/>
  <c r="D17" i="26"/>
  <c r="D16" i="26"/>
  <c r="D15" i="26"/>
  <c r="E19" i="26"/>
  <c r="E18" i="26"/>
  <c r="E17" i="26"/>
  <c r="E16" i="26"/>
  <c r="E15" i="26"/>
  <c r="E14" i="26"/>
  <c r="BD107" i="28" l="1"/>
  <c r="AO76" i="28"/>
  <c r="AO120" i="28"/>
  <c r="AF24" i="28"/>
  <c r="AS24" i="28" s="1"/>
  <c r="AO89" i="28"/>
  <c r="AF95" i="28"/>
  <c r="AQ110" i="28"/>
  <c r="AF107" i="28"/>
  <c r="AU113" i="28" s="1"/>
  <c r="AF76" i="28"/>
  <c r="BD89" i="28"/>
  <c r="AF110" i="28"/>
  <c r="AY57" i="28"/>
  <c r="AY76" i="28"/>
  <c r="AX76" i="28"/>
  <c r="BF76" i="28"/>
  <c r="BF113" i="28"/>
  <c r="AZ113" i="28"/>
  <c r="AY113" i="28"/>
  <c r="BE39" i="28"/>
  <c r="AT39" i="28"/>
  <c r="AT80" i="28"/>
  <c r="BE80" i="28"/>
  <c r="AT76" i="28"/>
  <c r="AS76" i="28"/>
  <c r="BE76" i="28"/>
  <c r="AY98" i="28"/>
  <c r="BF98" i="28"/>
  <c r="BF110" i="28"/>
  <c r="BA110" i="28"/>
  <c r="AY110" i="28"/>
  <c r="AY73" i="28"/>
  <c r="BF73" i="28"/>
  <c r="BE95" i="28"/>
  <c r="AT95" i="28"/>
  <c r="AY39" i="28"/>
  <c r="BF39" i="28"/>
  <c r="AT104" i="28"/>
  <c r="BE104" i="28"/>
  <c r="BF36" i="28"/>
  <c r="AY36" i="28"/>
  <c r="BE60" i="28"/>
  <c r="AT60" i="28"/>
  <c r="AY45" i="28"/>
  <c r="BF45" i="28"/>
  <c r="BF60" i="28"/>
  <c r="BF42" i="28"/>
  <c r="AY42" i="28"/>
  <c r="AY123" i="28"/>
  <c r="AX123" i="28"/>
  <c r="BF123" i="28"/>
  <c r="BE54" i="28"/>
  <c r="AT54" i="28"/>
  <c r="BF104" i="28"/>
  <c r="AT92" i="28"/>
  <c r="BE92" i="28"/>
  <c r="BF48" i="28"/>
  <c r="AY48" i="28"/>
  <c r="BF95" i="28"/>
  <c r="AY95" i="28"/>
  <c r="BE110" i="28"/>
  <c r="AV110" i="28"/>
  <c r="AT110" i="28"/>
  <c r="AT30" i="28"/>
  <c r="BE30" i="28"/>
  <c r="BE113" i="28"/>
  <c r="AT113" i="28"/>
  <c r="BF117" i="28"/>
  <c r="AY117" i="28"/>
  <c r="BE117" i="28"/>
  <c r="AT117" i="28"/>
  <c r="AT51" i="28"/>
  <c r="BE51" i="28"/>
  <c r="AY30" i="28"/>
  <c r="BF30" i="28"/>
  <c r="AT120" i="28"/>
  <c r="BE120" i="28"/>
  <c r="AT123" i="28"/>
  <c r="AS123" i="28"/>
  <c r="BE123" i="28"/>
  <c r="AT57" i="28"/>
  <c r="BE57" i="28"/>
  <c r="BF66" i="28"/>
  <c r="AZ66" i="28"/>
  <c r="AY66" i="28"/>
  <c r="AY80" i="28"/>
  <c r="BF80" i="28"/>
  <c r="BE101" i="28"/>
  <c r="AT101" i="28"/>
  <c r="BF89" i="28"/>
  <c r="AY89" i="28"/>
  <c r="AY51" i="28"/>
  <c r="BF51" i="28"/>
  <c r="AT86" i="28"/>
  <c r="BE86" i="28"/>
  <c r="BF101" i="28"/>
  <c r="AY101" i="28"/>
  <c r="BF63" i="28"/>
  <c r="BA63" i="28"/>
  <c r="AY63" i="28"/>
  <c r="AT98" i="28"/>
  <c r="BE98" i="28"/>
  <c r="BE33" i="28"/>
  <c r="AT33" i="28"/>
  <c r="AY86" i="28"/>
  <c r="BF86" i="28"/>
  <c r="AT107" i="28"/>
  <c r="AT42" i="28"/>
  <c r="BE42" i="28"/>
  <c r="BF83" i="28"/>
  <c r="AY83" i="28"/>
  <c r="AT36" i="28"/>
  <c r="BE36" i="28"/>
  <c r="AY92" i="28"/>
  <c r="BF92" i="28"/>
  <c r="BF107" i="28"/>
  <c r="AY107" i="28"/>
  <c r="AT73" i="28"/>
  <c r="BE73" i="28"/>
  <c r="BE89" i="28"/>
  <c r="AT89" i="28"/>
  <c r="BF54" i="28"/>
  <c r="AY54" i="28"/>
  <c r="BF70" i="28"/>
  <c r="AY70" i="28"/>
  <c r="BE70" i="28"/>
  <c r="AT70" i="28"/>
  <c r="BE83" i="28"/>
  <c r="AT83" i="28"/>
  <c r="BE66" i="28"/>
  <c r="AU66" i="28"/>
  <c r="AT66" i="28"/>
  <c r="BE48" i="28"/>
  <c r="AT48" i="28"/>
  <c r="AY120" i="28"/>
  <c r="BF120" i="28"/>
  <c r="AY33" i="28"/>
  <c r="BF33" i="28"/>
  <c r="BE63" i="28"/>
  <c r="AV63" i="28"/>
  <c r="AT63" i="28"/>
  <c r="BE45" i="28"/>
  <c r="AT45" i="28"/>
  <c r="AT33" i="27"/>
  <c r="BE33" i="27"/>
  <c r="AT120" i="27"/>
  <c r="BE120" i="27"/>
  <c r="BF101" i="27"/>
  <c r="AY101" i="27"/>
  <c r="BE107" i="27"/>
  <c r="AT107" i="27"/>
  <c r="AY104" i="27"/>
  <c r="BF104" i="27"/>
  <c r="AY30" i="27"/>
  <c r="BF30" i="27"/>
  <c r="BF86" i="27"/>
  <c r="AY86" i="27"/>
  <c r="AY123" i="27"/>
  <c r="AX123" i="27"/>
  <c r="BF123" i="27"/>
  <c r="BE70" i="27"/>
  <c r="AT70" i="27"/>
  <c r="AT73" i="27"/>
  <c r="BE73" i="27"/>
  <c r="BE48" i="27"/>
  <c r="AT48" i="27"/>
  <c r="AY63" i="27"/>
  <c r="BF63" i="27"/>
  <c r="BA63" i="27"/>
  <c r="AX76" i="27"/>
  <c r="BF76" i="27"/>
  <c r="AY76" i="27"/>
  <c r="AY57" i="27"/>
  <c r="BF57" i="27"/>
  <c r="BF113" i="27"/>
  <c r="AY113" i="27"/>
  <c r="AZ113" i="27"/>
  <c r="BF107" i="27"/>
  <c r="AY107" i="27"/>
  <c r="BE30" i="27"/>
  <c r="AT30" i="27"/>
  <c r="BF39" i="27"/>
  <c r="AY39" i="27"/>
  <c r="AT104" i="27"/>
  <c r="BE104" i="27"/>
  <c r="AY51" i="27"/>
  <c r="BF51" i="27"/>
  <c r="BF36" i="27"/>
  <c r="AY36" i="27"/>
  <c r="AY80" i="27"/>
  <c r="BF80" i="27"/>
  <c r="AT80" i="27"/>
  <c r="BE80" i="27"/>
  <c r="AT123" i="27"/>
  <c r="AS123" i="27"/>
  <c r="BE123" i="27"/>
  <c r="AT45" i="27"/>
  <c r="BE45" i="27"/>
  <c r="BE54" i="27"/>
  <c r="AT54" i="27"/>
  <c r="BE83" i="27"/>
  <c r="AT83" i="27"/>
  <c r="BE117" i="27"/>
  <c r="AT117" i="27"/>
  <c r="BF33" i="27"/>
  <c r="AY33" i="27"/>
  <c r="AY66" i="27"/>
  <c r="AZ66" i="27"/>
  <c r="BF66" i="27"/>
  <c r="BE42" i="27"/>
  <c r="AT42" i="27"/>
  <c r="BE101" i="27"/>
  <c r="AT101" i="27"/>
  <c r="BF98" i="27"/>
  <c r="AY98" i="27"/>
  <c r="BF73" i="27"/>
  <c r="AY73" i="27"/>
  <c r="AT92" i="27"/>
  <c r="BE92" i="27"/>
  <c r="BF92" i="27"/>
  <c r="AY92" i="27"/>
  <c r="AT76" i="27"/>
  <c r="AS76" i="27"/>
  <c r="BE76" i="27"/>
  <c r="AT57" i="27"/>
  <c r="BE57" i="27"/>
  <c r="AT86" i="27"/>
  <c r="BE86" i="27"/>
  <c r="BF89" i="27"/>
  <c r="AY89" i="27"/>
  <c r="BF70" i="27"/>
  <c r="AY70" i="27"/>
  <c r="AY42" i="27"/>
  <c r="BF42" i="27"/>
  <c r="AT98" i="27"/>
  <c r="BE98" i="27"/>
  <c r="BE89" i="27"/>
  <c r="AT89" i="27"/>
  <c r="BE63" i="27"/>
  <c r="AV63" i="27"/>
  <c r="AT63" i="27"/>
  <c r="BE36" i="27"/>
  <c r="AT36" i="27"/>
  <c r="BF45" i="27"/>
  <c r="AY45" i="27"/>
  <c r="AY120" i="27"/>
  <c r="BF120" i="27"/>
  <c r="BF83" i="27"/>
  <c r="AY83" i="27"/>
  <c r="AT51" i="27"/>
  <c r="BE51" i="27"/>
  <c r="BE110" i="27"/>
  <c r="AV110" i="27"/>
  <c r="AT110" i="27"/>
  <c r="BF60" i="27"/>
  <c r="AY60" i="27"/>
  <c r="BF110" i="27"/>
  <c r="AY110" i="27"/>
  <c r="BA110" i="27"/>
  <c r="BF117" i="27"/>
  <c r="AY117" i="27"/>
  <c r="BE66" i="27"/>
  <c r="AU66" i="27"/>
  <c r="AT66" i="27"/>
  <c r="BE95" i="27"/>
  <c r="AT95" i="27"/>
  <c r="BE60" i="27"/>
  <c r="AT60" i="27"/>
  <c r="AT39" i="27"/>
  <c r="BE39" i="27"/>
  <c r="BF95" i="27"/>
  <c r="AY95" i="27"/>
  <c r="AY54" i="27"/>
  <c r="BF54" i="27"/>
  <c r="BF48" i="27"/>
  <c r="AY48" i="27"/>
  <c r="BE113" i="27"/>
  <c r="AU113" i="27"/>
  <c r="AT113" i="27"/>
  <c r="I21" i="26"/>
  <c r="E22" i="26"/>
  <c r="G21" i="26"/>
  <c r="G22" i="26"/>
  <c r="E20" i="26"/>
  <c r="I22" i="26"/>
  <c r="G20" i="26"/>
  <c r="E21" i="26"/>
  <c r="BE107" i="28" l="1"/>
  <c r="AD26" i="26"/>
  <c r="AD30" i="26"/>
  <c r="AD34" i="26"/>
  <c r="AI34" i="26" s="1"/>
  <c r="AD38" i="26"/>
  <c r="AI38" i="26" s="1"/>
  <c r="AD42" i="26"/>
  <c r="AI42" i="26" s="1"/>
  <c r="AD46" i="26"/>
  <c r="AD50" i="26"/>
  <c r="AD54" i="26"/>
  <c r="AD58" i="26"/>
  <c r="AD62" i="26"/>
  <c r="AD66" i="26"/>
  <c r="AD70" i="26"/>
  <c r="AD74" i="26"/>
  <c r="AD25" i="26"/>
  <c r="AD31" i="26"/>
  <c r="AI31" i="26" s="1"/>
  <c r="AD36" i="26"/>
  <c r="AI36" i="26" s="1"/>
  <c r="AD41" i="26"/>
  <c r="AI41" i="26" s="1"/>
  <c r="AD47" i="26"/>
  <c r="AD52" i="26"/>
  <c r="AD57" i="26"/>
  <c r="AD63" i="26"/>
  <c r="AD68" i="26"/>
  <c r="AD73" i="26"/>
  <c r="AD78" i="26"/>
  <c r="AD82" i="26"/>
  <c r="AD86" i="26"/>
  <c r="AD90" i="26"/>
  <c r="AD94" i="26"/>
  <c r="AD98" i="26"/>
  <c r="AD102" i="26"/>
  <c r="AD106" i="26"/>
  <c r="AD110" i="26"/>
  <c r="AD114" i="26"/>
  <c r="AD118" i="26"/>
  <c r="AD122" i="26"/>
  <c r="AD126" i="26"/>
  <c r="AD130" i="26"/>
  <c r="AD134" i="26"/>
  <c r="AD27" i="26"/>
  <c r="AD33" i="26"/>
  <c r="AI33" i="26" s="1"/>
  <c r="AD40" i="26"/>
  <c r="AI40" i="26" s="1"/>
  <c r="AD48" i="26"/>
  <c r="AD55" i="26"/>
  <c r="AD61" i="26"/>
  <c r="AD69" i="26"/>
  <c r="AD76" i="26"/>
  <c r="AD81" i="26"/>
  <c r="AD87" i="26"/>
  <c r="AD92" i="26"/>
  <c r="AD97" i="26"/>
  <c r="AD103" i="26"/>
  <c r="AD108" i="26"/>
  <c r="AD113" i="26"/>
  <c r="AD119" i="26"/>
  <c r="AD124" i="26"/>
  <c r="AD129" i="26"/>
  <c r="AD24" i="26"/>
  <c r="AD28" i="26"/>
  <c r="AD35" i="26"/>
  <c r="AI35" i="26" s="1"/>
  <c r="AD43" i="26"/>
  <c r="AI43" i="26" s="1"/>
  <c r="AD49" i="26"/>
  <c r="AD56" i="26"/>
  <c r="AD64" i="26"/>
  <c r="AD71" i="26"/>
  <c r="AD77" i="26"/>
  <c r="AD83" i="26"/>
  <c r="AD88" i="26"/>
  <c r="AD93" i="26"/>
  <c r="AD99" i="26"/>
  <c r="AD104" i="26"/>
  <c r="AD109" i="26"/>
  <c r="AD115" i="26"/>
  <c r="AD120" i="26"/>
  <c r="AD125" i="26"/>
  <c r="AD131" i="26"/>
  <c r="AD29" i="26"/>
  <c r="AD37" i="26"/>
  <c r="AI37" i="26" s="1"/>
  <c r="AD44" i="26"/>
  <c r="AI44" i="26" s="1"/>
  <c r="AD51" i="26"/>
  <c r="AD59" i="26"/>
  <c r="AD65" i="26"/>
  <c r="AD72" i="26"/>
  <c r="AD79" i="26"/>
  <c r="AD84" i="26"/>
  <c r="AD89" i="26"/>
  <c r="AD95" i="26"/>
  <c r="AD100" i="26"/>
  <c r="AD105" i="26"/>
  <c r="AD111" i="26"/>
  <c r="AD116" i="26"/>
  <c r="AD121" i="26"/>
  <c r="AD127" i="26"/>
  <c r="AD132" i="26"/>
  <c r="AD39" i="26"/>
  <c r="AI39" i="26" s="1"/>
  <c r="AD53" i="26"/>
  <c r="AD67" i="26"/>
  <c r="AD80" i="26"/>
  <c r="AD91" i="26"/>
  <c r="AD101" i="26"/>
  <c r="AD112" i="26"/>
  <c r="AD123" i="26"/>
  <c r="AD133" i="26"/>
  <c r="AD32" i="26"/>
  <c r="AI32" i="26" s="1"/>
  <c r="AD45" i="26"/>
  <c r="AI45" i="26" s="1"/>
  <c r="AD60" i="26"/>
  <c r="AD75" i="26"/>
  <c r="AD85" i="26"/>
  <c r="AD96" i="26"/>
  <c r="AD107" i="26"/>
  <c r="AD117" i="26"/>
  <c r="AD128" i="26"/>
  <c r="AG134" i="26"/>
  <c r="AG132" i="26"/>
  <c r="AG130" i="26"/>
  <c r="AG128" i="26"/>
  <c r="AG125" i="26"/>
  <c r="AG122" i="26"/>
  <c r="AG120" i="26"/>
  <c r="AG118" i="26"/>
  <c r="AG116" i="26"/>
  <c r="AG114" i="26"/>
  <c r="AG112" i="26"/>
  <c r="AG110" i="26"/>
  <c r="AG108" i="26"/>
  <c r="AG106" i="26"/>
  <c r="AG104" i="26"/>
  <c r="AG102" i="26"/>
  <c r="AG100" i="26"/>
  <c r="AG98" i="26"/>
  <c r="AG96" i="26"/>
  <c r="AG94" i="26"/>
  <c r="AG92" i="26"/>
  <c r="AG90" i="26"/>
  <c r="AG89" i="26"/>
  <c r="AG87" i="26"/>
  <c r="AG85" i="26"/>
  <c r="AG83" i="26"/>
  <c r="AG81" i="26"/>
  <c r="AG78" i="26"/>
  <c r="AG75" i="26"/>
  <c r="AG73" i="26"/>
  <c r="AG71" i="26"/>
  <c r="AG69" i="26"/>
  <c r="AG67" i="26"/>
  <c r="AG65" i="26"/>
  <c r="AG63" i="26"/>
  <c r="AG61" i="26"/>
  <c r="AG59" i="26"/>
  <c r="AG57" i="26"/>
  <c r="AG55" i="26"/>
  <c r="AG53" i="26"/>
  <c r="AG51" i="26"/>
  <c r="AG49" i="26"/>
  <c r="AG47" i="26"/>
  <c r="AG45" i="26"/>
  <c r="AX45" i="26" s="1"/>
  <c r="AG43" i="26"/>
  <c r="AX43" i="26" s="1"/>
  <c r="AG41" i="26"/>
  <c r="AX41" i="26" s="1"/>
  <c r="AG40" i="26"/>
  <c r="AX40" i="26" s="1"/>
  <c r="AG39" i="26"/>
  <c r="AX39" i="26" s="1"/>
  <c r="AG133" i="26"/>
  <c r="AG131" i="26"/>
  <c r="AG129" i="26"/>
  <c r="AG127" i="26"/>
  <c r="AG126" i="26"/>
  <c r="AG124" i="26"/>
  <c r="AG123" i="26"/>
  <c r="AG121" i="26"/>
  <c r="AG119" i="26"/>
  <c r="AG117" i="26"/>
  <c r="AG115" i="26"/>
  <c r="AG113" i="26"/>
  <c r="AG111" i="26"/>
  <c r="AG109" i="26"/>
  <c r="AG107" i="26"/>
  <c r="AG105" i="26"/>
  <c r="AG103" i="26"/>
  <c r="AG101" i="26"/>
  <c r="AG99" i="26"/>
  <c r="AG97" i="26"/>
  <c r="AG95" i="26"/>
  <c r="AG93" i="26"/>
  <c r="AG91" i="26"/>
  <c r="AG88" i="26"/>
  <c r="AG86" i="26"/>
  <c r="AG84" i="26"/>
  <c r="AG82" i="26"/>
  <c r="AG80" i="26"/>
  <c r="AG79" i="26"/>
  <c r="AG77" i="26"/>
  <c r="AG76" i="26"/>
  <c r="AG74" i="26"/>
  <c r="AG72" i="26"/>
  <c r="AG70" i="26"/>
  <c r="AG68" i="26"/>
  <c r="AG66" i="26"/>
  <c r="AG64" i="26"/>
  <c r="AG62" i="26"/>
  <c r="AG60" i="26"/>
  <c r="AG58" i="26"/>
  <c r="AG56" i="26"/>
  <c r="AG54" i="26"/>
  <c r="AG52" i="26"/>
  <c r="AG50" i="26"/>
  <c r="AG44" i="26"/>
  <c r="AX44" i="26" s="1"/>
  <c r="AG30" i="26"/>
  <c r="AG28" i="26"/>
  <c r="AG26" i="26"/>
  <c r="AG24" i="26"/>
  <c r="AG48" i="26"/>
  <c r="AG42" i="26"/>
  <c r="AX42" i="26" s="1"/>
  <c r="AG46" i="26"/>
  <c r="AG38" i="26"/>
  <c r="AX38" i="26" s="1"/>
  <c r="AG37" i="26"/>
  <c r="AX37" i="26" s="1"/>
  <c r="AG36" i="26"/>
  <c r="AX36" i="26" s="1"/>
  <c r="AG35" i="26"/>
  <c r="AX35" i="26" s="1"/>
  <c r="AG34" i="26"/>
  <c r="AX34" i="26" s="1"/>
  <c r="AG33" i="26"/>
  <c r="AX33" i="26" s="1"/>
  <c r="AG32" i="26"/>
  <c r="AX32" i="26" s="1"/>
  <c r="AG31" i="26"/>
  <c r="AX31" i="26" s="1"/>
  <c r="AG29" i="26"/>
  <c r="AG27" i="26"/>
  <c r="AG25" i="26"/>
  <c r="AE134" i="26"/>
  <c r="AF134" i="26" s="1"/>
  <c r="AE132" i="26"/>
  <c r="AE130" i="26"/>
  <c r="AE128" i="26"/>
  <c r="AF128" i="26" s="1"/>
  <c r="AE125" i="26"/>
  <c r="AF125" i="26" s="1"/>
  <c r="AE122" i="26"/>
  <c r="AE120" i="26"/>
  <c r="AE118" i="26"/>
  <c r="AF118" i="26" s="1"/>
  <c r="AE116" i="26"/>
  <c r="AE114" i="26"/>
  <c r="AE112" i="26"/>
  <c r="AF112" i="26" s="1"/>
  <c r="AE110" i="26"/>
  <c r="AE108" i="26"/>
  <c r="AE106" i="26"/>
  <c r="AF106" i="26" s="1"/>
  <c r="AE104" i="26"/>
  <c r="AE102" i="26"/>
  <c r="AE100" i="26"/>
  <c r="AF100" i="26" s="1"/>
  <c r="AE98" i="26"/>
  <c r="AE96" i="26"/>
  <c r="AE94" i="26"/>
  <c r="AE92" i="26"/>
  <c r="AE90" i="26"/>
  <c r="AF90" i="26" s="1"/>
  <c r="AE89" i="26"/>
  <c r="AE87" i="26"/>
  <c r="AF87" i="26" s="1"/>
  <c r="AE85" i="26"/>
  <c r="AF85" i="26" s="1"/>
  <c r="AE83" i="26"/>
  <c r="AE81" i="26"/>
  <c r="AE78" i="26"/>
  <c r="AE75" i="26"/>
  <c r="AE73" i="26"/>
  <c r="AE71" i="26"/>
  <c r="AF71" i="26" s="1"/>
  <c r="AE69" i="26"/>
  <c r="AE67" i="26"/>
  <c r="AE65" i="26"/>
  <c r="AE63" i="26"/>
  <c r="AE61" i="26"/>
  <c r="AE59" i="26"/>
  <c r="AF59" i="26" s="1"/>
  <c r="AE57" i="26"/>
  <c r="AE55" i="26"/>
  <c r="AE53" i="26"/>
  <c r="AF53" i="26" s="1"/>
  <c r="AE51" i="26"/>
  <c r="AE49" i="26"/>
  <c r="AE47" i="26"/>
  <c r="AE45" i="26"/>
  <c r="AE43" i="26"/>
  <c r="AE41" i="26"/>
  <c r="AE40" i="26"/>
  <c r="AN40" i="26" s="1"/>
  <c r="AE39" i="26"/>
  <c r="AN39" i="26" s="1"/>
  <c r="AE133" i="26"/>
  <c r="AE131" i="26"/>
  <c r="AF131" i="26" s="1"/>
  <c r="AE129" i="26"/>
  <c r="AE127" i="26"/>
  <c r="AF127" i="26" s="1"/>
  <c r="AE126" i="26"/>
  <c r="AE124" i="26"/>
  <c r="AF124" i="26" s="1"/>
  <c r="AE123" i="26"/>
  <c r="AE121" i="26"/>
  <c r="AF121" i="26" s="1"/>
  <c r="AE119" i="26"/>
  <c r="AE117" i="26"/>
  <c r="AE115" i="26"/>
  <c r="AF115" i="26" s="1"/>
  <c r="AE113" i="26"/>
  <c r="AE111" i="26"/>
  <c r="AE109" i="26"/>
  <c r="AF109" i="26" s="1"/>
  <c r="AE107" i="26"/>
  <c r="AE105" i="26"/>
  <c r="AE103" i="26"/>
  <c r="AF103" i="26" s="1"/>
  <c r="AE101" i="26"/>
  <c r="AE99" i="26"/>
  <c r="AE97" i="26"/>
  <c r="AF97" i="26" s="1"/>
  <c r="AE95" i="26"/>
  <c r="AF95" i="26" s="1"/>
  <c r="AE93" i="26"/>
  <c r="AE91" i="26"/>
  <c r="AE88" i="26"/>
  <c r="AE86" i="26"/>
  <c r="AE84" i="26"/>
  <c r="AE82" i="26"/>
  <c r="AF82" i="26" s="1"/>
  <c r="AE80" i="26"/>
  <c r="AE79" i="26"/>
  <c r="AE77" i="26"/>
  <c r="AE76" i="26"/>
  <c r="AE74" i="26"/>
  <c r="AF74" i="26" s="1"/>
  <c r="AE72" i="26"/>
  <c r="AE70" i="26"/>
  <c r="AE68" i="26"/>
  <c r="AF68" i="26" s="1"/>
  <c r="AE66" i="26"/>
  <c r="AE64" i="26"/>
  <c r="AE62" i="26"/>
  <c r="AF62" i="26" s="1"/>
  <c r="AE60" i="26"/>
  <c r="AE58" i="26"/>
  <c r="AE56" i="26"/>
  <c r="AF56" i="26" s="1"/>
  <c r="AE54" i="26"/>
  <c r="AE52" i="26"/>
  <c r="AE50" i="26"/>
  <c r="AF50" i="26" s="1"/>
  <c r="AE48" i="26"/>
  <c r="AF48" i="26" s="1"/>
  <c r="AE38" i="26"/>
  <c r="AN38" i="26" s="1"/>
  <c r="AE37" i="26"/>
  <c r="AN37" i="26" s="1"/>
  <c r="AE36" i="26"/>
  <c r="AE35" i="26"/>
  <c r="AE34" i="26"/>
  <c r="AE33" i="26"/>
  <c r="AE32" i="26"/>
  <c r="AE31" i="26"/>
  <c r="AE29" i="26"/>
  <c r="AF29" i="26" s="1"/>
  <c r="AE27" i="26"/>
  <c r="AF27" i="26" s="1"/>
  <c r="AE25" i="26"/>
  <c r="AF25" i="26" s="1"/>
  <c r="AE44" i="26"/>
  <c r="AE30" i="26"/>
  <c r="AF30" i="26" s="1"/>
  <c r="AE28" i="26"/>
  <c r="AF28" i="26" s="1"/>
  <c r="AE26" i="26"/>
  <c r="AF26" i="26" s="1"/>
  <c r="AE24" i="26"/>
  <c r="AE42" i="26"/>
  <c r="AN42" i="26" s="1"/>
  <c r="AE46" i="26"/>
  <c r="AD43" i="25"/>
  <c r="AD44" i="25"/>
  <c r="AD45" i="25"/>
  <c r="AD46" i="25"/>
  <c r="AD47" i="25"/>
  <c r="AD48" i="25"/>
  <c r="AD49" i="25"/>
  <c r="AD50" i="25"/>
  <c r="AD51" i="25"/>
  <c r="AD52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D83" i="25"/>
  <c r="AD84" i="25"/>
  <c r="AD85" i="25"/>
  <c r="AD86" i="25"/>
  <c r="AD87" i="25"/>
  <c r="AD88" i="25"/>
  <c r="AD89" i="25"/>
  <c r="AD90" i="25"/>
  <c r="AD91" i="25"/>
  <c r="AD92" i="25"/>
  <c r="AD93" i="25"/>
  <c r="AD94" i="25"/>
  <c r="AD95" i="25"/>
  <c r="AD96" i="25"/>
  <c r="AD97" i="25"/>
  <c r="AD98" i="25"/>
  <c r="AD99" i="25"/>
  <c r="AD100" i="25"/>
  <c r="AD101" i="25"/>
  <c r="AD102" i="25"/>
  <c r="AD103" i="25"/>
  <c r="AD104" i="25"/>
  <c r="AD105" i="25"/>
  <c r="AD106" i="25"/>
  <c r="AD107" i="25"/>
  <c r="AD108" i="25"/>
  <c r="AD109" i="25"/>
  <c r="AD110" i="25"/>
  <c r="AD111" i="25"/>
  <c r="AD112" i="25"/>
  <c r="AD113" i="25"/>
  <c r="AD114" i="25"/>
  <c r="AD115" i="25"/>
  <c r="AD116" i="25"/>
  <c r="AD117" i="25"/>
  <c r="AD118" i="25"/>
  <c r="AD119" i="25"/>
  <c r="AD120" i="25"/>
  <c r="AD121" i="25"/>
  <c r="AD122" i="25"/>
  <c r="AD123" i="25"/>
  <c r="AD124" i="25"/>
  <c r="AD125" i="25"/>
  <c r="AD126" i="25"/>
  <c r="AD41" i="25"/>
  <c r="AD42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16" i="25"/>
  <c r="AD17" i="25"/>
  <c r="AD15" i="25"/>
  <c r="AD14" i="25"/>
  <c r="AD13" i="25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20" i="23"/>
  <c r="AD19" i="23"/>
  <c r="AD18" i="23"/>
  <c r="AF60" i="26" l="1"/>
  <c r="AO60" i="26"/>
  <c r="BD60" i="26"/>
  <c r="AF24" i="26"/>
  <c r="AF44" i="26"/>
  <c r="AS44" i="26" s="1"/>
  <c r="AN44" i="26"/>
  <c r="AF72" i="26"/>
  <c r="AO72" i="26"/>
  <c r="BD72" i="26"/>
  <c r="AF119" i="26"/>
  <c r="AO119" i="26"/>
  <c r="BD119" i="26"/>
  <c r="BD126" i="26"/>
  <c r="AO126" i="26"/>
  <c r="AF43" i="26"/>
  <c r="AS43" i="26" s="1"/>
  <c r="AN43" i="26"/>
  <c r="AF51" i="26"/>
  <c r="AO51" i="26"/>
  <c r="BD51" i="26"/>
  <c r="AF75" i="26"/>
  <c r="AO75" i="26"/>
  <c r="BD75" i="26"/>
  <c r="AF92" i="26"/>
  <c r="AF116" i="26"/>
  <c r="AO116" i="26"/>
  <c r="BD116" i="26"/>
  <c r="BF66" i="26"/>
  <c r="AY66" i="26"/>
  <c r="BF88" i="26"/>
  <c r="AY88" i="26"/>
  <c r="BF113" i="26"/>
  <c r="AY113" i="26"/>
  <c r="BF69" i="26"/>
  <c r="AY69" i="26"/>
  <c r="BF78" i="26"/>
  <c r="AY78" i="26"/>
  <c r="BF94" i="26"/>
  <c r="AY94" i="26"/>
  <c r="AX94" i="26"/>
  <c r="BF110" i="26"/>
  <c r="AY110" i="26"/>
  <c r="BC101" i="26"/>
  <c r="AJ101" i="26"/>
  <c r="BC51" i="26"/>
  <c r="AJ51" i="26"/>
  <c r="BC88" i="26"/>
  <c r="AJ88" i="26"/>
  <c r="BC81" i="26"/>
  <c r="AJ81" i="26"/>
  <c r="BC122" i="26"/>
  <c r="AJ122" i="26"/>
  <c r="BC66" i="26"/>
  <c r="AJ66" i="26"/>
  <c r="AF66" i="26"/>
  <c r="AO66" i="26"/>
  <c r="BD66" i="26"/>
  <c r="AF80" i="26"/>
  <c r="AF88" i="26"/>
  <c r="AO88" i="26"/>
  <c r="BD88" i="26"/>
  <c r="AF113" i="26"/>
  <c r="AO113" i="26"/>
  <c r="BD113" i="26"/>
  <c r="AF45" i="26"/>
  <c r="AS45" i="26" s="1"/>
  <c r="AN45" i="26"/>
  <c r="AF69" i="26"/>
  <c r="AO69" i="26"/>
  <c r="BD69" i="26"/>
  <c r="AF78" i="26"/>
  <c r="AO78" i="26"/>
  <c r="BD78" i="26"/>
  <c r="AF94" i="26"/>
  <c r="AO94" i="26"/>
  <c r="AN94" i="26"/>
  <c r="BD94" i="26"/>
  <c r="AF110" i="26"/>
  <c r="AO110" i="26"/>
  <c r="BD110" i="26"/>
  <c r="BF60" i="26"/>
  <c r="AY60" i="26"/>
  <c r="BF91" i="26"/>
  <c r="AY91" i="26"/>
  <c r="BF107" i="26"/>
  <c r="AY107" i="26"/>
  <c r="BF129" i="26"/>
  <c r="AY129" i="26"/>
  <c r="AY47" i="26"/>
  <c r="BF47" i="26"/>
  <c r="BF63" i="26"/>
  <c r="AY63" i="26"/>
  <c r="BF81" i="26"/>
  <c r="AY81" i="26"/>
  <c r="BF104" i="26"/>
  <c r="AY104" i="26"/>
  <c r="BC75" i="26"/>
  <c r="AJ75" i="26"/>
  <c r="BC91" i="26"/>
  <c r="AJ91" i="26"/>
  <c r="BC116" i="26"/>
  <c r="AJ116" i="26"/>
  <c r="BC72" i="26"/>
  <c r="AJ72" i="26"/>
  <c r="BC104" i="26"/>
  <c r="AJ104" i="26"/>
  <c r="BC119" i="26"/>
  <c r="AJ119" i="26"/>
  <c r="AJ47" i="26"/>
  <c r="BC47" i="26"/>
  <c r="AF91" i="26"/>
  <c r="AO91" i="26"/>
  <c r="BD91" i="26"/>
  <c r="AF107" i="26"/>
  <c r="AO107" i="26"/>
  <c r="BD107" i="26"/>
  <c r="AF47" i="26"/>
  <c r="BD47" i="26"/>
  <c r="AO47" i="26"/>
  <c r="AF63" i="26"/>
  <c r="AO63" i="26"/>
  <c r="BD63" i="26"/>
  <c r="AF81" i="26"/>
  <c r="AO81" i="26"/>
  <c r="BD81" i="26"/>
  <c r="AF104" i="26"/>
  <c r="AO104" i="26"/>
  <c r="BD104" i="26"/>
  <c r="AY54" i="26"/>
  <c r="BF54" i="26"/>
  <c r="BF84" i="26"/>
  <c r="AY84" i="26"/>
  <c r="BF101" i="26"/>
  <c r="AY101" i="26"/>
  <c r="BF57" i="26"/>
  <c r="AY57" i="26"/>
  <c r="BF98" i="26"/>
  <c r="AY98" i="26"/>
  <c r="BF122" i="26"/>
  <c r="AY122" i="26"/>
  <c r="BF132" i="26"/>
  <c r="AY132" i="26"/>
  <c r="AX132" i="26"/>
  <c r="BC107" i="26"/>
  <c r="AJ107" i="26"/>
  <c r="BC60" i="26"/>
  <c r="AJ60" i="26"/>
  <c r="BC132" i="26"/>
  <c r="AI132" i="26"/>
  <c r="AJ132" i="26"/>
  <c r="BC113" i="26"/>
  <c r="AJ113" i="26"/>
  <c r="BC69" i="26"/>
  <c r="AJ69" i="26"/>
  <c r="BC98" i="26"/>
  <c r="AJ98" i="26"/>
  <c r="BC63" i="26"/>
  <c r="AJ63" i="26"/>
  <c r="AF129" i="26"/>
  <c r="BD129" i="26"/>
  <c r="AO129" i="26"/>
  <c r="AF54" i="26"/>
  <c r="BD54" i="26"/>
  <c r="AO54" i="26"/>
  <c r="AF77" i="26"/>
  <c r="AF84" i="26"/>
  <c r="AO84" i="26"/>
  <c r="BD84" i="26"/>
  <c r="AF101" i="26"/>
  <c r="AO101" i="26"/>
  <c r="BD101" i="26"/>
  <c r="AF41" i="26"/>
  <c r="AS41" i="26" s="1"/>
  <c r="AN41" i="26"/>
  <c r="AF57" i="26"/>
  <c r="AO57" i="26"/>
  <c r="BD57" i="26"/>
  <c r="AF65" i="26"/>
  <c r="AF98" i="26"/>
  <c r="AO98" i="26"/>
  <c r="BD98" i="26"/>
  <c r="AF122" i="26"/>
  <c r="AO122" i="26"/>
  <c r="BD122" i="26"/>
  <c r="AF132" i="26"/>
  <c r="AO132" i="26"/>
  <c r="AN132" i="26"/>
  <c r="BD132" i="26"/>
  <c r="BF72" i="26"/>
  <c r="AY72" i="26"/>
  <c r="BF119" i="26"/>
  <c r="AY119" i="26"/>
  <c r="BF126" i="26"/>
  <c r="AY126" i="26"/>
  <c r="AY51" i="26"/>
  <c r="BF51" i="26"/>
  <c r="BF75" i="26"/>
  <c r="AY75" i="26"/>
  <c r="BF116" i="26"/>
  <c r="AY116" i="26"/>
  <c r="BC84" i="26"/>
  <c r="AJ84" i="26"/>
  <c r="AJ129" i="26"/>
  <c r="BC129" i="26"/>
  <c r="AJ126" i="26"/>
  <c r="BC126" i="26"/>
  <c r="BC110" i="26"/>
  <c r="AJ110" i="26"/>
  <c r="AJ94" i="26"/>
  <c r="BC94" i="26"/>
  <c r="AI94" i="26"/>
  <c r="BC78" i="26"/>
  <c r="AJ78" i="26"/>
  <c r="BC57" i="26"/>
  <c r="AJ57" i="26"/>
  <c r="AJ54" i="26"/>
  <c r="BC54" i="26"/>
  <c r="AF52" i="26"/>
  <c r="AF61" i="26"/>
  <c r="AN34" i="26"/>
  <c r="AF34" i="26"/>
  <c r="AS34" i="26" s="1"/>
  <c r="AF70" i="26"/>
  <c r="AF117" i="26"/>
  <c r="AF96" i="26"/>
  <c r="AF130" i="26"/>
  <c r="AN33" i="26"/>
  <c r="AF33" i="26"/>
  <c r="AS33" i="26" s="1"/>
  <c r="AF99" i="26"/>
  <c r="AN35" i="26"/>
  <c r="AF35" i="26"/>
  <c r="AS35" i="26" s="1"/>
  <c r="AF86" i="26"/>
  <c r="AF133" i="26"/>
  <c r="AF49" i="26"/>
  <c r="AF83" i="26"/>
  <c r="AF114" i="26"/>
  <c r="AF64" i="26"/>
  <c r="AF111" i="26"/>
  <c r="AN36" i="26"/>
  <c r="AF36" i="26"/>
  <c r="AS36" i="26" s="1"/>
  <c r="AF58" i="26"/>
  <c r="AF105" i="26"/>
  <c r="AF67" i="26"/>
  <c r="AF46" i="26"/>
  <c r="AF37" i="26"/>
  <c r="AS37" i="26" s="1"/>
  <c r="AF76" i="26"/>
  <c r="AF123" i="26"/>
  <c r="AF39" i="26"/>
  <c r="AS39" i="26" s="1"/>
  <c r="AF102" i="26"/>
  <c r="AF42" i="26"/>
  <c r="AS42" i="26" s="1"/>
  <c r="AF38" i="26"/>
  <c r="AS38" i="26" s="1"/>
  <c r="AF93" i="26"/>
  <c r="AF40" i="26"/>
  <c r="AS40" i="26" s="1"/>
  <c r="AF55" i="26"/>
  <c r="AF89" i="26"/>
  <c r="AF120" i="26"/>
  <c r="AN31" i="26"/>
  <c r="AF31" i="26"/>
  <c r="AS31" i="26" s="1"/>
  <c r="AF79" i="26"/>
  <c r="AF126" i="26"/>
  <c r="AF73" i="26"/>
  <c r="AN32" i="26"/>
  <c r="AF32" i="26"/>
  <c r="AS32" i="26" s="1"/>
  <c r="AF108" i="26"/>
  <c r="I8" i="25"/>
  <c r="H8" i="25"/>
  <c r="G8" i="25"/>
  <c r="F8" i="25"/>
  <c r="E8" i="25"/>
  <c r="D8" i="25"/>
  <c r="I7" i="25"/>
  <c r="H7" i="25"/>
  <c r="G7" i="25"/>
  <c r="F7" i="25"/>
  <c r="E7" i="25"/>
  <c r="D7" i="25"/>
  <c r="I6" i="25"/>
  <c r="H6" i="25"/>
  <c r="G6" i="25"/>
  <c r="F6" i="25"/>
  <c r="D6" i="25"/>
  <c r="I5" i="25"/>
  <c r="H5" i="25"/>
  <c r="G5" i="25"/>
  <c r="F5" i="25"/>
  <c r="E5" i="25"/>
  <c r="D5" i="25"/>
  <c r="I4" i="25"/>
  <c r="H4" i="25"/>
  <c r="G4" i="25"/>
  <c r="F4" i="25"/>
  <c r="E4" i="25"/>
  <c r="D4" i="25"/>
  <c r="I3" i="25"/>
  <c r="G3" i="25"/>
  <c r="E3" i="25"/>
  <c r="BE57" i="26" l="1"/>
  <c r="AT57" i="26"/>
  <c r="BE84" i="26"/>
  <c r="AT84" i="26"/>
  <c r="BE107" i="26"/>
  <c r="AT107" i="26"/>
  <c r="BE110" i="26"/>
  <c r="AT110" i="26"/>
  <c r="BE94" i="26"/>
  <c r="AS94" i="26"/>
  <c r="AT94" i="26"/>
  <c r="BE75" i="26"/>
  <c r="AT75" i="26"/>
  <c r="BE122" i="26"/>
  <c r="AT122" i="26"/>
  <c r="BE101" i="26"/>
  <c r="AT101" i="26"/>
  <c r="BE47" i="26"/>
  <c r="AT47" i="26"/>
  <c r="BE72" i="26"/>
  <c r="AT72" i="26"/>
  <c r="BE116" i="26"/>
  <c r="AT116" i="26"/>
  <c r="BE132" i="26"/>
  <c r="AT132" i="26"/>
  <c r="AS132" i="26"/>
  <c r="BE63" i="26"/>
  <c r="AT63" i="26"/>
  <c r="BE69" i="26"/>
  <c r="AT69" i="26"/>
  <c r="BE88" i="26"/>
  <c r="AT88" i="26"/>
  <c r="BE66" i="26"/>
  <c r="AT66" i="26"/>
  <c r="BE119" i="26"/>
  <c r="AT119" i="26"/>
  <c r="BE126" i="26"/>
  <c r="AT126" i="26"/>
  <c r="BE98" i="26"/>
  <c r="AT98" i="26"/>
  <c r="BE54" i="26"/>
  <c r="AT54" i="26"/>
  <c r="BE104" i="26"/>
  <c r="AT104" i="26"/>
  <c r="BE129" i="26"/>
  <c r="AT129" i="26"/>
  <c r="BE81" i="26"/>
  <c r="AT81" i="26"/>
  <c r="BE91" i="26"/>
  <c r="AT91" i="26"/>
  <c r="BE78" i="26"/>
  <c r="AT78" i="26"/>
  <c r="BE113" i="26"/>
  <c r="AT113" i="26"/>
  <c r="BE51" i="26"/>
  <c r="AT51" i="26"/>
  <c r="BE60" i="26"/>
  <c r="AT60" i="26"/>
  <c r="E10" i="25"/>
  <c r="G9" i="25"/>
  <c r="I10" i="25"/>
  <c r="G11" i="25"/>
  <c r="G10" i="25"/>
  <c r="E9" i="25"/>
  <c r="I9" i="25"/>
  <c r="E11" i="25"/>
  <c r="I11" i="25"/>
  <c r="I8" i="24"/>
  <c r="I3" i="24"/>
  <c r="H4" i="24"/>
  <c r="I4" i="24"/>
  <c r="H5" i="24"/>
  <c r="H6" i="24"/>
  <c r="H7" i="24"/>
  <c r="H8" i="24"/>
  <c r="I5" i="24"/>
  <c r="I6" i="24"/>
  <c r="I7" i="24"/>
  <c r="G3" i="24"/>
  <c r="F4" i="24"/>
  <c r="G4" i="24"/>
  <c r="F5" i="24"/>
  <c r="F6" i="24"/>
  <c r="F7" i="24"/>
  <c r="F8" i="24"/>
  <c r="G5" i="24"/>
  <c r="G6" i="24"/>
  <c r="G7" i="24"/>
  <c r="G8" i="24"/>
  <c r="E3" i="24"/>
  <c r="D4" i="24"/>
  <c r="E4" i="24"/>
  <c r="D5" i="24"/>
  <c r="D6" i="24"/>
  <c r="D7" i="24"/>
  <c r="D8" i="24"/>
  <c r="E5" i="24"/>
  <c r="E7" i="24"/>
  <c r="E8" i="24"/>
  <c r="G11" i="24"/>
  <c r="F8" i="22"/>
  <c r="F7" i="22"/>
  <c r="F6" i="22"/>
  <c r="F5" i="22"/>
  <c r="F4" i="22"/>
  <c r="I7" i="22"/>
  <c r="I6" i="22"/>
  <c r="I5" i="22"/>
  <c r="I4" i="22"/>
  <c r="I3" i="22"/>
  <c r="I10" i="22" s="1"/>
  <c r="AG117" i="22" s="1"/>
  <c r="G8" i="22"/>
  <c r="G7" i="22"/>
  <c r="G6" i="22"/>
  <c r="G5" i="22"/>
  <c r="G4" i="22"/>
  <c r="G3" i="22"/>
  <c r="E8" i="22"/>
  <c r="E7" i="22"/>
  <c r="E6" i="22"/>
  <c r="E5" i="22"/>
  <c r="E4" i="22"/>
  <c r="E3" i="22"/>
  <c r="E11" i="22" s="1"/>
  <c r="H8" i="22"/>
  <c r="H7" i="22"/>
  <c r="H6" i="22"/>
  <c r="H5" i="22"/>
  <c r="H4" i="22"/>
  <c r="I9" i="22" s="1"/>
  <c r="D8" i="22"/>
  <c r="D7" i="22"/>
  <c r="D6" i="22"/>
  <c r="D5" i="22"/>
  <c r="E10" i="22" s="1"/>
  <c r="D4" i="22"/>
  <c r="BF133" i="23"/>
  <c r="BE133" i="23"/>
  <c r="BD133" i="23"/>
  <c r="BC133" i="23"/>
  <c r="AY133" i="23"/>
  <c r="AT133" i="23"/>
  <c r="AO133" i="23"/>
  <c r="AJ133" i="23"/>
  <c r="BF130" i="23"/>
  <c r="BE130" i="23"/>
  <c r="BD130" i="23"/>
  <c r="BC130" i="23"/>
  <c r="AY130" i="23"/>
  <c r="AX130" i="23"/>
  <c r="AT130" i="23"/>
  <c r="AS130" i="23"/>
  <c r="AO130" i="23"/>
  <c r="AN130" i="23"/>
  <c r="AJ130" i="23"/>
  <c r="AI130" i="23"/>
  <c r="AG74" i="23"/>
  <c r="G10" i="22"/>
  <c r="AG124" i="23"/>
  <c r="AG113" i="23"/>
  <c r="AG97" i="23"/>
  <c r="AG116" i="23"/>
  <c r="AG106" i="23"/>
  <c r="AG55" i="23"/>
  <c r="AG45" i="23"/>
  <c r="AG42" i="23"/>
  <c r="AG127" i="23"/>
  <c r="AG119" i="23"/>
  <c r="AG110" i="23"/>
  <c r="AG61" i="23"/>
  <c r="AY61" i="23" s="1"/>
  <c r="AG58" i="23"/>
  <c r="AG109" i="23"/>
  <c r="AG118" i="23"/>
  <c r="AG98" i="23"/>
  <c r="AG78" i="23"/>
  <c r="AG18" i="23"/>
  <c r="AG88" i="23"/>
  <c r="AG24" i="23"/>
  <c r="AG102" i="23"/>
  <c r="AG67" i="23"/>
  <c r="AG64" i="23"/>
  <c r="AG50" i="23"/>
  <c r="AY49" i="23" s="1"/>
  <c r="AG33" i="23"/>
  <c r="AX33" i="23" s="1"/>
  <c r="AG29" i="23"/>
  <c r="AX29" i="23" s="1"/>
  <c r="AG121" i="23"/>
  <c r="AI28" i="23"/>
  <c r="AI27" i="23"/>
  <c r="E9" i="22"/>
  <c r="I11" i="22"/>
  <c r="AI33" i="23"/>
  <c r="BC80" i="23"/>
  <c r="AG101" i="23"/>
  <c r="AG126" i="23"/>
  <c r="AG28" i="23"/>
  <c r="AX28" i="23" s="1"/>
  <c r="AG19" i="23"/>
  <c r="AG114" i="23"/>
  <c r="AG62" i="23"/>
  <c r="AG56" i="23"/>
  <c r="AG107" i="23"/>
  <c r="AI31" i="23"/>
  <c r="AG27" i="23"/>
  <c r="AX27" i="23" s="1"/>
  <c r="AG26" i="23"/>
  <c r="AX26" i="23" s="1"/>
  <c r="AG79" i="23"/>
  <c r="AG108" i="23"/>
  <c r="AG32" i="23"/>
  <c r="AX32" i="23" s="1"/>
  <c r="AG122" i="23"/>
  <c r="AG65" i="23"/>
  <c r="AG59" i="23"/>
  <c r="BF58" i="23"/>
  <c r="AG125" i="23"/>
  <c r="BF124" i="23" s="1"/>
  <c r="AJ111" i="23"/>
  <c r="AJ61" i="23"/>
  <c r="AG87" i="23"/>
  <c r="AG38" i="23"/>
  <c r="AG91" i="23"/>
  <c r="AG25" i="23"/>
  <c r="AX25" i="23" s="1"/>
  <c r="AG43" i="23"/>
  <c r="AG72" i="23"/>
  <c r="AG93" i="23"/>
  <c r="AG76" i="23"/>
  <c r="AI30" i="23"/>
  <c r="BC108" i="23"/>
  <c r="BC99" i="23"/>
  <c r="AJ108" i="23"/>
  <c r="AJ52" i="23"/>
  <c r="BC120" i="23"/>
  <c r="AG111" i="23"/>
  <c r="AG44" i="23"/>
  <c r="AG53" i="23"/>
  <c r="AG34" i="23"/>
  <c r="AX34" i="23" s="1"/>
  <c r="AG71" i="23"/>
  <c r="AG89" i="23"/>
  <c r="AG94" i="23"/>
  <c r="AG85" i="23"/>
  <c r="AG77" i="23"/>
  <c r="AI34" i="23"/>
  <c r="BC43" i="23"/>
  <c r="AI26" i="23"/>
  <c r="AJ70" i="23"/>
  <c r="AG115" i="23"/>
  <c r="AG47" i="23"/>
  <c r="AG21" i="23"/>
  <c r="AG49" i="23"/>
  <c r="AG83" i="23"/>
  <c r="AY83" i="23" s="1"/>
  <c r="AG99" i="23"/>
  <c r="AG104" i="23"/>
  <c r="AG105" i="23"/>
  <c r="AY105" i="23" s="1"/>
  <c r="AG103" i="23"/>
  <c r="BC52" i="23"/>
  <c r="BF108" i="23"/>
  <c r="AY108" i="23"/>
  <c r="BF55" i="23"/>
  <c r="AY55" i="23"/>
  <c r="AY87" i="23"/>
  <c r="BF87" i="23"/>
  <c r="AI25" i="23"/>
  <c r="AI32" i="23"/>
  <c r="AG23" i="23"/>
  <c r="AG63" i="23"/>
  <c r="AG54" i="23"/>
  <c r="AG120" i="23"/>
  <c r="AG112" i="23"/>
  <c r="AY111" i="23"/>
  <c r="AG40" i="23"/>
  <c r="AG22" i="23"/>
  <c r="AG41" i="23"/>
  <c r="AG80" i="23"/>
  <c r="AG128" i="23"/>
  <c r="AG31" i="23"/>
  <c r="AX31" i="23" s="1"/>
  <c r="AG66" i="23"/>
  <c r="AG123" i="23"/>
  <c r="AG86" i="23"/>
  <c r="BF93" i="23"/>
  <c r="BF105" i="23"/>
  <c r="AJ120" i="23"/>
  <c r="BC58" i="23"/>
  <c r="AJ58" i="23"/>
  <c r="AJ77" i="23"/>
  <c r="BC96" i="23"/>
  <c r="AJ96" i="23"/>
  <c r="BC127" i="23"/>
  <c r="AJ127" i="23"/>
  <c r="BC67" i="23"/>
  <c r="BC49" i="23"/>
  <c r="AJ46" i="23"/>
  <c r="AG73" i="23"/>
  <c r="AG70" i="23"/>
  <c r="AG57" i="23"/>
  <c r="AG37" i="23"/>
  <c r="AG82" i="23"/>
  <c r="AG46" i="23"/>
  <c r="BF46" i="23" s="1"/>
  <c r="AG30" i="23"/>
  <c r="AX30" i="23" s="1"/>
  <c r="AG51" i="23"/>
  <c r="AG81" i="23"/>
  <c r="AG48" i="23"/>
  <c r="AG35" i="23"/>
  <c r="AG69" i="23"/>
  <c r="AG129" i="23"/>
  <c r="AG96" i="23"/>
  <c r="AY58" i="23"/>
  <c r="AJ90" i="23"/>
  <c r="BC90" i="23"/>
  <c r="BC117" i="23"/>
  <c r="BF111" i="23"/>
  <c r="AJ83" i="23"/>
  <c r="BC83" i="23"/>
  <c r="AI83" i="23"/>
  <c r="AE128" i="23"/>
  <c r="AF128" i="23" s="1"/>
  <c r="AE126" i="23"/>
  <c r="AE124" i="23"/>
  <c r="AE122" i="23"/>
  <c r="AF122" i="23" s="1"/>
  <c r="AE119" i="23"/>
  <c r="AF119" i="23" s="1"/>
  <c r="AE116" i="23"/>
  <c r="AF116" i="23" s="1"/>
  <c r="AE114" i="23"/>
  <c r="AE112" i="23"/>
  <c r="AF112" i="23" s="1"/>
  <c r="AE110" i="23"/>
  <c r="AF110" i="23" s="1"/>
  <c r="AE108" i="23"/>
  <c r="AE106" i="23"/>
  <c r="AF106" i="23" s="1"/>
  <c r="AE104" i="23"/>
  <c r="AE102" i="23"/>
  <c r="AE100" i="23"/>
  <c r="AF100" i="23" s="1"/>
  <c r="AE98" i="23"/>
  <c r="AF98" i="23" s="1"/>
  <c r="AE96" i="23"/>
  <c r="AE94" i="23"/>
  <c r="AF94" i="23" s="1"/>
  <c r="AE92" i="23"/>
  <c r="AF92" i="23" s="1"/>
  <c r="AE90" i="23"/>
  <c r="AE88" i="23"/>
  <c r="AF88" i="23" s="1"/>
  <c r="AE86" i="23"/>
  <c r="AF86" i="23" s="1"/>
  <c r="AE84" i="23"/>
  <c r="AE83" i="23"/>
  <c r="AE81" i="23"/>
  <c r="AE79" i="23"/>
  <c r="AF79" i="23" s="1"/>
  <c r="AE77" i="23"/>
  <c r="AE75" i="23"/>
  <c r="AF75" i="23" s="1"/>
  <c r="AE72" i="23"/>
  <c r="AE129" i="23"/>
  <c r="AF129" i="23" s="1"/>
  <c r="AE127" i="23"/>
  <c r="AE125" i="23"/>
  <c r="AE123" i="23"/>
  <c r="AE121" i="23"/>
  <c r="AE120" i="23"/>
  <c r="AO120" i="23" s="1"/>
  <c r="AE118" i="23"/>
  <c r="AE117" i="23"/>
  <c r="AE115" i="23"/>
  <c r="AF115" i="23" s="1"/>
  <c r="AE113" i="23"/>
  <c r="AF113" i="23" s="1"/>
  <c r="AE111" i="23"/>
  <c r="AE109" i="23"/>
  <c r="AF109" i="23" s="1"/>
  <c r="AE107" i="23"/>
  <c r="AF107" i="23" s="1"/>
  <c r="AE105" i="23"/>
  <c r="BD105" i="23" s="1"/>
  <c r="AE103" i="23"/>
  <c r="AF103" i="23" s="1"/>
  <c r="AE101" i="23"/>
  <c r="AE99" i="23"/>
  <c r="AE97" i="23"/>
  <c r="AF97" i="23" s="1"/>
  <c r="AE95" i="23"/>
  <c r="AE93" i="23"/>
  <c r="AO93" i="23" s="1"/>
  <c r="AE91" i="23"/>
  <c r="AF91" i="23" s="1"/>
  <c r="AE89" i="23"/>
  <c r="AF89" i="23" s="1"/>
  <c r="AE87" i="23"/>
  <c r="AE85" i="23"/>
  <c r="AF85" i="23" s="1"/>
  <c r="AE82" i="23"/>
  <c r="AF82" i="23" s="1"/>
  <c r="AE80" i="23"/>
  <c r="AE78" i="23"/>
  <c r="AF78" i="23" s="1"/>
  <c r="AE76" i="23"/>
  <c r="AF76" i="23" s="1"/>
  <c r="AE74" i="23"/>
  <c r="BD73" i="23" s="1"/>
  <c r="AE73" i="23"/>
  <c r="AE71" i="23"/>
  <c r="AF71" i="23" s="1"/>
  <c r="AE70" i="23"/>
  <c r="AE68" i="23"/>
  <c r="AF68" i="23" s="1"/>
  <c r="AE66" i="23"/>
  <c r="AF66" i="23" s="1"/>
  <c r="AE64" i="23"/>
  <c r="AF64" i="23" s="1"/>
  <c r="AE62" i="23"/>
  <c r="AF62" i="23" s="1"/>
  <c r="AE60" i="23"/>
  <c r="AE58" i="23"/>
  <c r="AE56" i="23"/>
  <c r="AF56" i="23" s="1"/>
  <c r="AE54" i="23"/>
  <c r="AF54" i="23" s="1"/>
  <c r="AE52" i="23"/>
  <c r="AF52" i="23" s="1"/>
  <c r="AE50" i="23"/>
  <c r="AE48" i="23"/>
  <c r="AF48" i="23" s="1"/>
  <c r="AE46" i="23"/>
  <c r="AE44" i="23"/>
  <c r="AE42" i="23"/>
  <c r="AF42" i="23" s="1"/>
  <c r="AE40" i="23"/>
  <c r="AF40" i="23" s="1"/>
  <c r="AE38" i="23"/>
  <c r="AF38" i="23" s="1"/>
  <c r="AE36" i="23"/>
  <c r="AE63" i="23"/>
  <c r="AF63" i="23" s="1"/>
  <c r="AE53" i="23"/>
  <c r="AF53" i="23" s="1"/>
  <c r="AE49" i="23"/>
  <c r="AE39" i="23"/>
  <c r="AF39" i="23" s="1"/>
  <c r="AE34" i="23"/>
  <c r="AN34" i="23" s="1"/>
  <c r="AE30" i="23"/>
  <c r="AN30" i="23" s="1"/>
  <c r="AE29" i="23"/>
  <c r="AF29" i="23" s="1"/>
  <c r="AS29" i="23" s="1"/>
  <c r="AE28" i="23"/>
  <c r="AE27" i="23"/>
  <c r="AE26" i="23"/>
  <c r="AN26" i="23" s="1"/>
  <c r="AE25" i="23"/>
  <c r="AE23" i="23"/>
  <c r="AF23" i="23" s="1"/>
  <c r="AE21" i="23"/>
  <c r="AF21" i="23" s="1"/>
  <c r="AE19" i="23"/>
  <c r="AE69" i="23"/>
  <c r="AF69" i="23" s="1"/>
  <c r="AE59" i="23"/>
  <c r="AF59" i="23" s="1"/>
  <c r="AE55" i="23"/>
  <c r="AE45" i="23"/>
  <c r="AE65" i="23"/>
  <c r="AF65" i="23" s="1"/>
  <c r="AE43" i="23"/>
  <c r="AE32" i="23"/>
  <c r="AE22" i="23"/>
  <c r="AF22" i="23" s="1"/>
  <c r="AE67" i="23"/>
  <c r="AO67" i="23" s="1"/>
  <c r="AE47" i="23"/>
  <c r="AE31" i="23"/>
  <c r="AF31" i="23" s="1"/>
  <c r="AS31" i="23" s="1"/>
  <c r="AE24" i="23"/>
  <c r="AF24" i="23" s="1"/>
  <c r="AE33" i="23"/>
  <c r="AE20" i="23"/>
  <c r="AE61" i="23"/>
  <c r="AE51" i="23"/>
  <c r="AE41" i="23"/>
  <c r="AF41" i="23" s="1"/>
  <c r="AE18" i="23"/>
  <c r="AF18" i="23" s="1"/>
  <c r="AE57" i="23"/>
  <c r="AE35" i="23"/>
  <c r="AF35" i="23" s="1"/>
  <c r="AE37" i="23"/>
  <c r="BD36" i="23" s="1"/>
  <c r="AI29" i="23"/>
  <c r="BC55" i="23"/>
  <c r="AG20" i="23"/>
  <c r="AG36" i="23"/>
  <c r="AG92" i="23"/>
  <c r="AG60" i="23"/>
  <c r="AG39" i="23"/>
  <c r="AG90" i="23"/>
  <c r="AG68" i="23"/>
  <c r="BF67" i="23" s="1"/>
  <c r="AG75" i="23"/>
  <c r="AG100" i="23"/>
  <c r="AG84" i="23"/>
  <c r="AG52" i="23"/>
  <c r="AG95" i="23"/>
  <c r="AG117" i="23"/>
  <c r="BA117" i="23" s="1"/>
  <c r="BC105" i="23"/>
  <c r="AJ105" i="23"/>
  <c r="AD109" i="22"/>
  <c r="BC109" i="22" s="1"/>
  <c r="AD92" i="22"/>
  <c r="AD73" i="22"/>
  <c r="AD58" i="22"/>
  <c r="AD47" i="22"/>
  <c r="AD37" i="22"/>
  <c r="AD124" i="22"/>
  <c r="AD108" i="22"/>
  <c r="AD97" i="22"/>
  <c r="BC97" i="22" s="1"/>
  <c r="AD80" i="22"/>
  <c r="AD68" i="22"/>
  <c r="AD60" i="22"/>
  <c r="AD49" i="22"/>
  <c r="AD34" i="22"/>
  <c r="AD16" i="22"/>
  <c r="AD123" i="22"/>
  <c r="AD106" i="22"/>
  <c r="AD95" i="22"/>
  <c r="AD76" i="22"/>
  <c r="AD59" i="22"/>
  <c r="BC59" i="22" s="1"/>
  <c r="AD46" i="22"/>
  <c r="AD27" i="22"/>
  <c r="AI27" i="22" s="1"/>
  <c r="AD105" i="22"/>
  <c r="AD118" i="22"/>
  <c r="AD110" i="22"/>
  <c r="AD90" i="22"/>
  <c r="AD79" i="22"/>
  <c r="AD70" i="22"/>
  <c r="AD53" i="22"/>
  <c r="AD43" i="22"/>
  <c r="AD28" i="22"/>
  <c r="AI28" i="22" s="1"/>
  <c r="AD69" i="22"/>
  <c r="AD113" i="22"/>
  <c r="AD94" i="22"/>
  <c r="AD83" i="22"/>
  <c r="AD66" i="22"/>
  <c r="AD35" i="22"/>
  <c r="AD19" i="22"/>
  <c r="AD15" i="22"/>
  <c r="AD98" i="22"/>
  <c r="AD50" i="22"/>
  <c r="AD39" i="22"/>
  <c r="AD111" i="22"/>
  <c r="AD103" i="22"/>
  <c r="AD102" i="22"/>
  <c r="AD93" i="22"/>
  <c r="AD91" i="22"/>
  <c r="AJ91" i="22" s="1"/>
  <c r="AD26" i="22"/>
  <c r="AI26" i="22" s="1"/>
  <c r="AD72" i="22"/>
  <c r="AJ72" i="22" s="1"/>
  <c r="AD74" i="22"/>
  <c r="AD81" i="22"/>
  <c r="AD64" i="22"/>
  <c r="AD101" i="22"/>
  <c r="AG121" i="22"/>
  <c r="AG103" i="22"/>
  <c r="BF103" i="22" s="1"/>
  <c r="AG87" i="22"/>
  <c r="AG72" i="22"/>
  <c r="AG118" i="22"/>
  <c r="AG104" i="22"/>
  <c r="AG88" i="22"/>
  <c r="AG71" i="22"/>
  <c r="AG57" i="22"/>
  <c r="AG50" i="22"/>
  <c r="AG52" i="22"/>
  <c r="AG53" i="22"/>
  <c r="AG31" i="22"/>
  <c r="AG14" i="22"/>
  <c r="AG20" i="22"/>
  <c r="AX20" i="22" s="1"/>
  <c r="BC111" i="23"/>
  <c r="BC61" i="23"/>
  <c r="AF19" i="23"/>
  <c r="AJ43" i="23"/>
  <c r="BC124" i="23"/>
  <c r="BC77" i="23"/>
  <c r="AF44" i="23"/>
  <c r="AT43" i="23" s="1"/>
  <c r="AF81" i="23"/>
  <c r="AJ99" i="23"/>
  <c r="AJ80" i="23"/>
  <c r="BC64" i="23"/>
  <c r="AJ87" i="23"/>
  <c r="AK120" i="23"/>
  <c r="AF101" i="23"/>
  <c r="AF104" i="23"/>
  <c r="AJ117" i="23"/>
  <c r="BC46" i="23"/>
  <c r="AF118" i="23"/>
  <c r="BC87" i="23"/>
  <c r="AF51" i="23"/>
  <c r="AF20" i="23"/>
  <c r="AF121" i="23"/>
  <c r="AJ67" i="23"/>
  <c r="AX83" i="23"/>
  <c r="AF47" i="23"/>
  <c r="AJ49" i="23"/>
  <c r="AJ124" i="23"/>
  <c r="AF123" i="23"/>
  <c r="BC70" i="23"/>
  <c r="AF95" i="23"/>
  <c r="AF125" i="23"/>
  <c r="BC68" i="22"/>
  <c r="AJ94" i="22"/>
  <c r="BC94" i="22"/>
  <c r="AJ59" i="22"/>
  <c r="BC72" i="22"/>
  <c r="AF36" i="23"/>
  <c r="AJ36" i="23"/>
  <c r="BC36" i="23"/>
  <c r="AJ93" i="23"/>
  <c r="BC93" i="23"/>
  <c r="AO87" i="23"/>
  <c r="AF87" i="23"/>
  <c r="AT87" i="23" s="1"/>
  <c r="BD87" i="23"/>
  <c r="AF34" i="23"/>
  <c r="AS34" i="23" s="1"/>
  <c r="AF58" i="23"/>
  <c r="BD58" i="23"/>
  <c r="AO58" i="23"/>
  <c r="AF73" i="23"/>
  <c r="AP73" i="23"/>
  <c r="AF120" i="23"/>
  <c r="AT120" i="23" s="1"/>
  <c r="AF126" i="23"/>
  <c r="AY40" i="23"/>
  <c r="BF40" i="23"/>
  <c r="BF52" i="23"/>
  <c r="AY52" i="23"/>
  <c r="AY67" i="23"/>
  <c r="AO43" i="23"/>
  <c r="AF43" i="23"/>
  <c r="BD43" i="23"/>
  <c r="AF60" i="23"/>
  <c r="AJ40" i="23"/>
  <c r="BC40" i="23"/>
  <c r="AJ55" i="23"/>
  <c r="BF90" i="23"/>
  <c r="AY90" i="23"/>
  <c r="AY36" i="23"/>
  <c r="AN33" i="23"/>
  <c r="AF33" i="23"/>
  <c r="AS33" i="23" s="1"/>
  <c r="AN25" i="23"/>
  <c r="AF25" i="23"/>
  <c r="AS25" i="23" s="1"/>
  <c r="AO49" i="23"/>
  <c r="BD49" i="23"/>
  <c r="AF49" i="23"/>
  <c r="AF46" i="23"/>
  <c r="BD46" i="23"/>
  <c r="AO46" i="23"/>
  <c r="BD93" i="23"/>
  <c r="BD96" i="23"/>
  <c r="AO96" i="23"/>
  <c r="AF96" i="23"/>
  <c r="AY120" i="23"/>
  <c r="AZ120" i="23"/>
  <c r="BF120" i="23"/>
  <c r="AJ114" i="23"/>
  <c r="BC114" i="23"/>
  <c r="BD67" i="23"/>
  <c r="AY46" i="23"/>
  <c r="AN28" i="23"/>
  <c r="AF28" i="23"/>
  <c r="AS28" i="23" s="1"/>
  <c r="AF72" i="23"/>
  <c r="AO40" i="23"/>
  <c r="AF45" i="23"/>
  <c r="AO111" i="23"/>
  <c r="AF111" i="23"/>
  <c r="BD111" i="23"/>
  <c r="AN83" i="23"/>
  <c r="BD114" i="23"/>
  <c r="AO114" i="23"/>
  <c r="AF114" i="23"/>
  <c r="AY73" i="23"/>
  <c r="AZ73" i="23"/>
  <c r="BF73" i="23"/>
  <c r="AJ64" i="23"/>
  <c r="AF57" i="23"/>
  <c r="AO55" i="23"/>
  <c r="AF55" i="23"/>
  <c r="AF27" i="23"/>
  <c r="AS27" i="23" s="1"/>
  <c r="AN27" i="23"/>
  <c r="AF50" i="23"/>
  <c r="AO80" i="23"/>
  <c r="AF80" i="23"/>
  <c r="BE80" i="23" s="1"/>
  <c r="BD80" i="23"/>
  <c r="AO127" i="23"/>
  <c r="AF127" i="23"/>
  <c r="BD127" i="23"/>
  <c r="AF84" i="23"/>
  <c r="BD52" i="23"/>
  <c r="AO99" i="23"/>
  <c r="AF99" i="23"/>
  <c r="BD99" i="23"/>
  <c r="BD102" i="23"/>
  <c r="AO102" i="23"/>
  <c r="AF102" i="23"/>
  <c r="BF80" i="23"/>
  <c r="AY80" i="23"/>
  <c r="BC102" i="23"/>
  <c r="AJ102" i="23"/>
  <c r="AF70" i="23"/>
  <c r="AV70" i="23" s="1"/>
  <c r="BF96" i="23"/>
  <c r="AY96" i="23"/>
  <c r="AK73" i="23"/>
  <c r="BC73" i="23"/>
  <c r="AJ73" i="23"/>
  <c r="AO117" i="23"/>
  <c r="AF30" i="23"/>
  <c r="AS30" i="23" s="1"/>
  <c r="BD90" i="23"/>
  <c r="AO90" i="23"/>
  <c r="AF90" i="23"/>
  <c r="BD124" i="23"/>
  <c r="AO124" i="23"/>
  <c r="AF124" i="23"/>
  <c r="AT124" i="23" s="1"/>
  <c r="AO61" i="23"/>
  <c r="BD61" i="23"/>
  <c r="AF61" i="23"/>
  <c r="AN32" i="23"/>
  <c r="AF32" i="23"/>
  <c r="AS32" i="23"/>
  <c r="AF105" i="23"/>
  <c r="BD77" i="23"/>
  <c r="AO77" i="23"/>
  <c r="AF77" i="23"/>
  <c r="BD108" i="23"/>
  <c r="AO108" i="23"/>
  <c r="AF108" i="23"/>
  <c r="AT108" i="23" s="1"/>
  <c r="BE46" i="23"/>
  <c r="AT46" i="23"/>
  <c r="BE127" i="23"/>
  <c r="AT127" i="23"/>
  <c r="AJ47" i="22" l="1"/>
  <c r="I9" i="24"/>
  <c r="I11" i="24"/>
  <c r="AE13" i="25"/>
  <c r="AE17" i="25"/>
  <c r="AE21" i="25"/>
  <c r="AE25" i="25"/>
  <c r="AE29" i="25"/>
  <c r="AE33" i="25"/>
  <c r="AE16" i="25"/>
  <c r="AE20" i="25"/>
  <c r="AE24" i="25"/>
  <c r="AE28" i="25"/>
  <c r="AE32" i="25"/>
  <c r="AE14" i="25"/>
  <c r="AE18" i="25"/>
  <c r="AE22" i="25"/>
  <c r="AE26" i="25"/>
  <c r="AE30" i="25"/>
  <c r="AE15" i="25"/>
  <c r="AE19" i="25"/>
  <c r="AE23" i="25"/>
  <c r="AE27" i="25"/>
  <c r="AE31" i="25"/>
  <c r="AF26" i="23"/>
  <c r="AS26" i="23" s="1"/>
  <c r="BD40" i="23"/>
  <c r="AJ97" i="22"/>
  <c r="AY103" i="22"/>
  <c r="AG44" i="22"/>
  <c r="AG25" i="22"/>
  <c r="AX25" i="22" s="1"/>
  <c r="AG22" i="22"/>
  <c r="AX22" i="22" s="1"/>
  <c r="AG24" i="22"/>
  <c r="AX24" i="22" s="1"/>
  <c r="AG42" i="22"/>
  <c r="AG33" i="22"/>
  <c r="AG61" i="22"/>
  <c r="AG75" i="22"/>
  <c r="AG92" i="22"/>
  <c r="AG108" i="22"/>
  <c r="AG122" i="22"/>
  <c r="AG76" i="22"/>
  <c r="AG91" i="22"/>
  <c r="AG107" i="22"/>
  <c r="AG124" i="22"/>
  <c r="BD55" i="23"/>
  <c r="BF61" i="23"/>
  <c r="BF31" i="22"/>
  <c r="AJ109" i="22"/>
  <c r="BC91" i="22"/>
  <c r="AG41" i="22"/>
  <c r="AG17" i="22"/>
  <c r="AG43" i="22"/>
  <c r="AG34" i="22"/>
  <c r="AG58" i="22"/>
  <c r="AG48" i="22"/>
  <c r="AG64" i="22"/>
  <c r="AG80" i="22"/>
  <c r="AG96" i="22"/>
  <c r="AG111" i="22"/>
  <c r="AG62" i="22"/>
  <c r="AG79" i="22"/>
  <c r="AG95" i="22"/>
  <c r="AG112" i="22"/>
  <c r="AJ68" i="22"/>
  <c r="AY102" i="23"/>
  <c r="BF102" i="23"/>
  <c r="BF114" i="23"/>
  <c r="AY114" i="23"/>
  <c r="AD125" i="22"/>
  <c r="AI125" i="22" s="1"/>
  <c r="AD99" i="22"/>
  <c r="AD62" i="22"/>
  <c r="AD42" i="22"/>
  <c r="AD115" i="22"/>
  <c r="AD87" i="22"/>
  <c r="AD61" i="22"/>
  <c r="AD44" i="22"/>
  <c r="AD24" i="22"/>
  <c r="AI24" i="22" s="1"/>
  <c r="AD22" i="22"/>
  <c r="AI22" i="22" s="1"/>
  <c r="AD20" i="22"/>
  <c r="AI20" i="22" s="1"/>
  <c r="AD14" i="22"/>
  <c r="AD96" i="22"/>
  <c r="AD67" i="22"/>
  <c r="AD33" i="22"/>
  <c r="AD55" i="22"/>
  <c r="AD100" i="22"/>
  <c r="AD71" i="22"/>
  <c r="AD48" i="22"/>
  <c r="BC47" i="22" s="1"/>
  <c r="AD78" i="22"/>
  <c r="AD104" i="22"/>
  <c r="AD75" i="22"/>
  <c r="AD30" i="22"/>
  <c r="AD13" i="22"/>
  <c r="AD121" i="22"/>
  <c r="AD41" i="22"/>
  <c r="AD29" i="22"/>
  <c r="AI29" i="22" s="1"/>
  <c r="AD40" i="22"/>
  <c r="AD112" i="22"/>
  <c r="AD65" i="22"/>
  <c r="AD36" i="22"/>
  <c r="AD120" i="22"/>
  <c r="AD82" i="22"/>
  <c r="AD57" i="22"/>
  <c r="AD32" i="22"/>
  <c r="AD107" i="22"/>
  <c r="AD77" i="22"/>
  <c r="AD54" i="22"/>
  <c r="BC53" i="22" s="1"/>
  <c r="AD25" i="22"/>
  <c r="AI25" i="22" s="1"/>
  <c r="AD23" i="22"/>
  <c r="AI23" i="22" s="1"/>
  <c r="AD21" i="22"/>
  <c r="AI21" i="22" s="1"/>
  <c r="AD18" i="22"/>
  <c r="AD114" i="22"/>
  <c r="AD85" i="22"/>
  <c r="AD56" i="22"/>
  <c r="AD116" i="22"/>
  <c r="AD117" i="22"/>
  <c r="AD89" i="22"/>
  <c r="AD63" i="22"/>
  <c r="AD38" i="22"/>
  <c r="AD122" i="22"/>
  <c r="AD84" i="22"/>
  <c r="AD45" i="22"/>
  <c r="AD17" i="22"/>
  <c r="AD88" i="22"/>
  <c r="AD31" i="22"/>
  <c r="AD52" i="22"/>
  <c r="AD51" i="22"/>
  <c r="BC50" i="22" s="1"/>
  <c r="AD119" i="22"/>
  <c r="AD86" i="22"/>
  <c r="E10" i="24"/>
  <c r="AD56" i="24" s="1"/>
  <c r="AO52" i="23"/>
  <c r="BE55" i="23"/>
  <c r="BE43" i="23"/>
  <c r="AG19" i="22"/>
  <c r="AG39" i="22"/>
  <c r="AG21" i="22"/>
  <c r="AX21" i="22" s="1"/>
  <c r="AG23" i="22"/>
  <c r="AX23" i="22" s="1"/>
  <c r="AG37" i="22"/>
  <c r="AG40" i="22"/>
  <c r="AG36" i="22"/>
  <c r="AG67" i="22"/>
  <c r="AG84" i="22"/>
  <c r="AG100" i="22"/>
  <c r="AG114" i="22"/>
  <c r="AG68" i="22"/>
  <c r="AG83" i="22"/>
  <c r="AG99" i="22"/>
  <c r="BE40" i="23"/>
  <c r="AF117" i="23"/>
  <c r="AV117" i="23" s="1"/>
  <c r="AQ117" i="23"/>
  <c r="AT111" i="23"/>
  <c r="AG125" i="22"/>
  <c r="AX125" i="22" s="1"/>
  <c r="AG119" i="22"/>
  <c r="AG109" i="22"/>
  <c r="AG101" i="22"/>
  <c r="AG93" i="22"/>
  <c r="AG85" i="22"/>
  <c r="AG77" i="22"/>
  <c r="AG70" i="22"/>
  <c r="AG60" i="22"/>
  <c r="AG116" i="22"/>
  <c r="AG110" i="22"/>
  <c r="AG102" i="22"/>
  <c r="AG94" i="22"/>
  <c r="AG86" i="22"/>
  <c r="AG78" i="22"/>
  <c r="AG69" i="22"/>
  <c r="AG63" i="22"/>
  <c r="AG49" i="22"/>
  <c r="AG38" i="22"/>
  <c r="AG45" i="22"/>
  <c r="AG55" i="22"/>
  <c r="AG47" i="22"/>
  <c r="AG27" i="22"/>
  <c r="AX27" i="22" s="1"/>
  <c r="AG30" i="22"/>
  <c r="AG51" i="22"/>
  <c r="BF50" i="22" s="1"/>
  <c r="AG13" i="22"/>
  <c r="AG15" i="22"/>
  <c r="AG46" i="22"/>
  <c r="AG16" i="22"/>
  <c r="AG56" i="22"/>
  <c r="AG123" i="22"/>
  <c r="AG115" i="22"/>
  <c r="AG105" i="22"/>
  <c r="AG97" i="22"/>
  <c r="AG89" i="22"/>
  <c r="AY88" i="22" s="1"/>
  <c r="AG81" i="22"/>
  <c r="AG74" i="22"/>
  <c r="AG65" i="22"/>
  <c r="AG120" i="22"/>
  <c r="AG113" i="22"/>
  <c r="AG106" i="22"/>
  <c r="AG98" i="22"/>
  <c r="AG90" i="22"/>
  <c r="AG82" i="22"/>
  <c r="AG73" i="22"/>
  <c r="AY72" i="22" s="1"/>
  <c r="AG66" i="22"/>
  <c r="AG59" i="22"/>
  <c r="AG26" i="22"/>
  <c r="AX26" i="22" s="1"/>
  <c r="AG28" i="22"/>
  <c r="AX28" i="22" s="1"/>
  <c r="AG35" i="22"/>
  <c r="AG32" i="22"/>
  <c r="AY31" i="22" s="1"/>
  <c r="AG54" i="22"/>
  <c r="BF53" i="22" s="1"/>
  <c r="AG18" i="22"/>
  <c r="AG29" i="22"/>
  <c r="AX29" i="22" s="1"/>
  <c r="G11" i="22"/>
  <c r="G9" i="22"/>
  <c r="BF83" i="23"/>
  <c r="BD83" i="23"/>
  <c r="BA70" i="23"/>
  <c r="BF49" i="23"/>
  <c r="I10" i="24"/>
  <c r="AG120" i="24" s="1"/>
  <c r="AE124" i="25"/>
  <c r="E9" i="24"/>
  <c r="AQ70" i="23"/>
  <c r="AY93" i="23"/>
  <c r="E11" i="24"/>
  <c r="G9" i="24"/>
  <c r="AD44" i="24"/>
  <c r="AD54" i="24"/>
  <c r="AD36" i="24"/>
  <c r="AD40" i="24"/>
  <c r="AD60" i="24"/>
  <c r="AD69" i="24"/>
  <c r="AD57" i="24"/>
  <c r="BE96" i="23"/>
  <c r="AT96" i="23"/>
  <c r="BD70" i="23"/>
  <c r="AD126" i="22"/>
  <c r="AJ125" i="22" s="1"/>
  <c r="BE111" i="23"/>
  <c r="AT80" i="23"/>
  <c r="AT102" i="23"/>
  <c r="BF36" i="23"/>
  <c r="AY43" i="23"/>
  <c r="BF77" i="23"/>
  <c r="AY127" i="23"/>
  <c r="AY124" i="23"/>
  <c r="AG126" i="22"/>
  <c r="BE77" i="23"/>
  <c r="AT90" i="23"/>
  <c r="BE114" i="23"/>
  <c r="BF99" i="23"/>
  <c r="BF64" i="23"/>
  <c r="AY117" i="23"/>
  <c r="AE126" i="22"/>
  <c r="AF126" i="22" s="1"/>
  <c r="AD126" i="24"/>
  <c r="AD120" i="24"/>
  <c r="AD107" i="24"/>
  <c r="AD101" i="24"/>
  <c r="AD93" i="24"/>
  <c r="AD81" i="24"/>
  <c r="AD122" i="24"/>
  <c r="AD106" i="24"/>
  <c r="AD78" i="24"/>
  <c r="AD77" i="24"/>
  <c r="AG110" i="24"/>
  <c r="AG119" i="24"/>
  <c r="AG112" i="24"/>
  <c r="AG103" i="24"/>
  <c r="AG93" i="24"/>
  <c r="AG85" i="24"/>
  <c r="G10" i="24"/>
  <c r="AT52" i="23"/>
  <c r="BE52" i="23"/>
  <c r="AT117" i="23"/>
  <c r="BE117" i="23"/>
  <c r="BE64" i="23"/>
  <c r="AT64" i="23"/>
  <c r="AT99" i="23"/>
  <c r="BE99" i="23"/>
  <c r="BE105" i="23"/>
  <c r="BE58" i="23"/>
  <c r="AF93" i="23"/>
  <c r="BD120" i="23"/>
  <c r="BF43" i="23"/>
  <c r="AF37" i="23"/>
  <c r="BF70" i="23"/>
  <c r="AY77" i="23"/>
  <c r="AT58" i="23"/>
  <c r="AO70" i="23"/>
  <c r="AF67" i="23"/>
  <c r="AF74" i="23"/>
  <c r="AO73" i="23"/>
  <c r="BF127" i="23"/>
  <c r="AY99" i="23"/>
  <c r="AO105" i="23"/>
  <c r="BE124" i="23"/>
  <c r="BD117" i="23"/>
  <c r="BF117" i="23"/>
  <c r="AN29" i="23"/>
  <c r="AN31" i="23"/>
  <c r="AO64" i="23"/>
  <c r="AY70" i="23"/>
  <c r="AY64" i="23"/>
  <c r="AT105" i="23"/>
  <c r="AT77" i="23"/>
  <c r="AT61" i="23"/>
  <c r="AT70" i="23"/>
  <c r="AO83" i="23"/>
  <c r="BD64" i="23"/>
  <c r="AO36" i="23"/>
  <c r="AU120" i="23"/>
  <c r="AT114" i="23"/>
  <c r="BE102" i="23"/>
  <c r="BE108" i="23"/>
  <c r="AF83" i="23"/>
  <c r="BE49" i="23"/>
  <c r="AP120" i="23"/>
  <c r="AT55" i="23"/>
  <c r="BE70" i="23"/>
  <c r="BE120" i="23"/>
  <c r="BE90" i="23"/>
  <c r="AT40" i="23"/>
  <c r="BE87" i="23"/>
  <c r="BE61" i="23"/>
  <c r="AT49" i="23"/>
  <c r="AE108" i="25"/>
  <c r="AE95" i="25"/>
  <c r="AF95" i="25" s="1"/>
  <c r="AE103" i="25"/>
  <c r="AE64" i="25"/>
  <c r="AE73" i="25"/>
  <c r="AF73" i="25" s="1"/>
  <c r="AE112" i="25"/>
  <c r="AE97" i="25"/>
  <c r="AE65" i="25"/>
  <c r="AE37" i="25"/>
  <c r="AE60" i="25"/>
  <c r="AF60" i="25" s="1"/>
  <c r="AE87" i="25"/>
  <c r="AE75" i="25"/>
  <c r="AE120" i="25"/>
  <c r="AE61" i="25"/>
  <c r="AF61" i="25" s="1"/>
  <c r="AE54" i="25"/>
  <c r="AE107" i="25"/>
  <c r="AE74" i="25"/>
  <c r="AF74" i="25" s="1"/>
  <c r="AE43" i="25"/>
  <c r="AF43" i="25" s="1"/>
  <c r="AE80" i="25"/>
  <c r="AE122" i="25"/>
  <c r="AF122" i="25" s="1"/>
  <c r="AE81" i="25"/>
  <c r="AE119" i="25"/>
  <c r="AO119" i="25" s="1"/>
  <c r="AE36" i="25"/>
  <c r="AE99" i="25"/>
  <c r="AE45" i="25"/>
  <c r="AF45" i="25" s="1"/>
  <c r="AE90" i="25"/>
  <c r="AF90" i="25" s="1"/>
  <c r="AE44" i="25"/>
  <c r="AE42" i="25"/>
  <c r="AE105" i="25"/>
  <c r="AF105" i="25" s="1"/>
  <c r="AE49" i="25"/>
  <c r="AF49" i="25" s="1"/>
  <c r="AE92" i="25"/>
  <c r="AE106" i="25"/>
  <c r="AE125" i="25"/>
  <c r="AN125" i="25" s="1"/>
  <c r="AE76" i="25"/>
  <c r="AF76" i="25" s="1"/>
  <c r="AE62" i="25"/>
  <c r="AF62" i="25" s="1"/>
  <c r="AE114" i="25"/>
  <c r="AE59" i="25"/>
  <c r="AE96" i="25"/>
  <c r="AF96" i="25" s="1"/>
  <c r="AN24" i="25"/>
  <c r="AF15" i="25"/>
  <c r="AE48" i="25"/>
  <c r="AE70" i="25"/>
  <c r="AE121" i="25"/>
  <c r="AE109" i="25"/>
  <c r="AE101" i="25"/>
  <c r="AE51" i="25"/>
  <c r="AE66" i="25"/>
  <c r="AE82" i="25"/>
  <c r="AE98" i="25"/>
  <c r="AO97" i="25" s="1"/>
  <c r="AE113" i="25"/>
  <c r="AG126" i="25"/>
  <c r="AG122" i="25"/>
  <c r="AG117" i="25"/>
  <c r="AG109" i="25"/>
  <c r="AG99" i="25"/>
  <c r="AG94" i="25"/>
  <c r="AG90" i="25"/>
  <c r="AG83" i="25"/>
  <c r="AG80" i="25"/>
  <c r="AG74" i="25"/>
  <c r="AG71" i="25"/>
  <c r="AG66" i="25"/>
  <c r="AG60" i="25"/>
  <c r="AG57" i="25"/>
  <c r="AG56" i="25"/>
  <c r="AG53" i="25"/>
  <c r="AG46" i="25"/>
  <c r="AG43" i="25"/>
  <c r="AG34" i="25"/>
  <c r="AG121" i="25"/>
  <c r="AG125" i="25"/>
  <c r="AG110" i="25"/>
  <c r="AG97" i="25"/>
  <c r="AG89" i="25"/>
  <c r="AG86" i="25"/>
  <c r="AG85" i="25"/>
  <c r="AG82" i="25"/>
  <c r="AG79" i="25"/>
  <c r="AG77" i="25"/>
  <c r="AG70" i="25"/>
  <c r="AG68" i="25"/>
  <c r="AG63" i="25"/>
  <c r="AG62" i="25"/>
  <c r="AG59" i="25"/>
  <c r="AG52" i="25"/>
  <c r="AG49" i="25"/>
  <c r="AG42" i="25"/>
  <c r="AG39" i="25"/>
  <c r="AG36" i="25"/>
  <c r="AG31" i="25"/>
  <c r="AG27" i="25"/>
  <c r="AX27" i="25" s="1"/>
  <c r="AG26" i="25"/>
  <c r="AX26" i="25" s="1"/>
  <c r="AG25" i="25"/>
  <c r="AX25" i="25" s="1"/>
  <c r="AG24" i="25"/>
  <c r="AX24" i="25" s="1"/>
  <c r="AG23" i="25"/>
  <c r="AX23" i="25" s="1"/>
  <c r="AG22" i="25"/>
  <c r="AX22" i="25" s="1"/>
  <c r="AG21" i="25"/>
  <c r="AX21" i="25" s="1"/>
  <c r="AG20" i="25"/>
  <c r="AX20" i="25" s="1"/>
  <c r="AG18" i="25"/>
  <c r="AG16" i="25"/>
  <c r="AG14" i="25"/>
  <c r="AG119" i="25"/>
  <c r="AG113" i="25"/>
  <c r="AG104" i="25"/>
  <c r="AG38" i="25"/>
  <c r="AG28" i="25"/>
  <c r="AX28" i="25" s="1"/>
  <c r="AG112" i="25"/>
  <c r="AG116" i="25"/>
  <c r="AG108" i="25"/>
  <c r="AG98" i="25"/>
  <c r="AG91" i="25"/>
  <c r="AG88" i="25"/>
  <c r="AG81" i="25"/>
  <c r="AG76" i="25"/>
  <c r="AG73" i="25"/>
  <c r="AG72" i="25"/>
  <c r="AG67" i="25"/>
  <c r="AG65" i="25"/>
  <c r="AG58" i="25"/>
  <c r="AG55" i="25"/>
  <c r="AG48" i="25"/>
  <c r="AG45" i="25"/>
  <c r="AG44" i="25"/>
  <c r="AG41" i="25"/>
  <c r="AG33" i="25"/>
  <c r="AG29" i="25"/>
  <c r="AX29" i="25" s="1"/>
  <c r="AG107" i="25"/>
  <c r="AG102" i="25"/>
  <c r="AG92" i="25"/>
  <c r="AG120" i="25"/>
  <c r="AG124" i="25"/>
  <c r="AG115" i="25"/>
  <c r="AG111" i="25"/>
  <c r="AG106" i="25"/>
  <c r="AG101" i="25"/>
  <c r="AG96" i="25"/>
  <c r="AG87" i="25"/>
  <c r="AG84" i="25"/>
  <c r="AG78" i="25"/>
  <c r="AG75" i="25"/>
  <c r="AG69" i="25"/>
  <c r="AG64" i="25"/>
  <c r="AG61" i="25"/>
  <c r="AG54" i="25"/>
  <c r="AG51" i="25"/>
  <c r="AG50" i="25"/>
  <c r="AG47" i="25"/>
  <c r="AG40" i="25"/>
  <c r="AG19" i="25"/>
  <c r="AG17" i="25"/>
  <c r="AG15" i="25"/>
  <c r="AG13" i="25"/>
  <c r="AG123" i="25"/>
  <c r="AG118" i="25"/>
  <c r="AG114" i="25"/>
  <c r="AG105" i="25"/>
  <c r="AG100" i="25"/>
  <c r="AG30" i="25"/>
  <c r="AG32" i="25"/>
  <c r="AG35" i="25"/>
  <c r="AG37" i="25"/>
  <c r="AG95" i="25"/>
  <c r="AG103" i="25"/>
  <c r="AG93" i="25"/>
  <c r="AE38" i="25"/>
  <c r="AE58" i="25"/>
  <c r="AE79" i="25"/>
  <c r="AE34" i="25"/>
  <c r="AE117" i="25"/>
  <c r="AE111" i="25"/>
  <c r="AF111" i="25" s="1"/>
  <c r="AE53" i="25"/>
  <c r="AE68" i="25"/>
  <c r="AE84" i="25"/>
  <c r="AE100" i="25"/>
  <c r="AE115" i="25"/>
  <c r="AF124" i="25"/>
  <c r="AF108" i="25"/>
  <c r="AF106" i="25"/>
  <c r="AF37" i="25"/>
  <c r="AF114" i="25"/>
  <c r="AF99" i="25"/>
  <c r="AF103" i="25"/>
  <c r="AI28" i="25"/>
  <c r="AF64" i="25"/>
  <c r="AF42" i="25"/>
  <c r="AI22" i="25"/>
  <c r="AI27" i="25"/>
  <c r="AI29" i="25"/>
  <c r="AI20" i="25"/>
  <c r="AF87" i="25"/>
  <c r="AI26" i="25"/>
  <c r="AF54" i="25"/>
  <c r="AI24" i="25"/>
  <c r="AI21" i="25"/>
  <c r="AF36" i="25"/>
  <c r="AI23" i="25"/>
  <c r="AI25" i="25"/>
  <c r="AE67" i="25"/>
  <c r="AF67" i="25" s="1"/>
  <c r="AF18" i="25"/>
  <c r="AE85" i="25"/>
  <c r="AE46" i="25"/>
  <c r="AE126" i="25"/>
  <c r="BD125" i="25" s="1"/>
  <c r="AE40" i="25"/>
  <c r="AE39" i="25"/>
  <c r="AE55" i="25"/>
  <c r="AE69" i="25"/>
  <c r="AF69" i="25" s="1"/>
  <c r="AE86" i="25"/>
  <c r="AF86" i="25" s="1"/>
  <c r="AE102" i="25"/>
  <c r="AE116" i="25"/>
  <c r="BD65" i="25"/>
  <c r="AF65" i="25"/>
  <c r="AO65" i="25"/>
  <c r="AE35" i="25"/>
  <c r="AE72" i="25"/>
  <c r="AE89" i="25"/>
  <c r="AF89" i="25" s="1"/>
  <c r="AE56" i="25"/>
  <c r="AE123" i="25"/>
  <c r="AE50" i="25"/>
  <c r="AE41" i="25"/>
  <c r="AE57" i="25"/>
  <c r="AE71" i="25"/>
  <c r="AE88" i="25"/>
  <c r="AE104" i="25"/>
  <c r="AE118" i="25"/>
  <c r="AF118" i="25" s="1"/>
  <c r="AF107" i="25"/>
  <c r="AN21" i="25"/>
  <c r="AF97" i="25"/>
  <c r="BD106" i="25"/>
  <c r="AO106" i="25"/>
  <c r="AN29" i="25"/>
  <c r="AF29" i="25"/>
  <c r="AS29" i="25" s="1"/>
  <c r="AF81" i="25"/>
  <c r="AN22" i="25"/>
  <c r="AF75" i="25"/>
  <c r="AF92" i="25"/>
  <c r="AF33" i="25"/>
  <c r="AE91" i="25"/>
  <c r="AE52" i="25"/>
  <c r="AF52" i="25" s="1"/>
  <c r="AE93" i="25"/>
  <c r="AE83" i="25"/>
  <c r="AF13" i="25"/>
  <c r="AE78" i="25"/>
  <c r="AE47" i="25"/>
  <c r="AE63" i="25"/>
  <c r="AF63" i="25" s="1"/>
  <c r="AE77" i="25"/>
  <c r="AF77" i="25" s="1"/>
  <c r="AE94" i="25"/>
  <c r="AE110" i="25"/>
  <c r="BF94" i="22" l="1"/>
  <c r="AY94" i="22"/>
  <c r="BD59" i="25"/>
  <c r="AO59" i="25"/>
  <c r="AG78" i="24"/>
  <c r="AG96" i="24"/>
  <c r="AG113" i="24"/>
  <c r="BF112" i="24" s="1"/>
  <c r="BF112" i="22"/>
  <c r="AY112" i="22"/>
  <c r="BA112" i="22"/>
  <c r="AG126" i="24"/>
  <c r="AY125" i="24" s="1"/>
  <c r="AG68" i="24"/>
  <c r="AG67" i="24"/>
  <c r="AG48" i="24"/>
  <c r="AG59" i="24"/>
  <c r="AG56" i="24"/>
  <c r="AG53" i="24"/>
  <c r="AG50" i="24"/>
  <c r="AG31" i="24"/>
  <c r="BF31" i="24" s="1"/>
  <c r="AG26" i="24"/>
  <c r="AX26" i="24" s="1"/>
  <c r="AG23" i="24"/>
  <c r="AX23" i="24" s="1"/>
  <c r="AG18" i="24"/>
  <c r="AG14" i="24"/>
  <c r="AG77" i="24"/>
  <c r="AG74" i="24"/>
  <c r="AG71" i="24"/>
  <c r="AG62" i="24"/>
  <c r="AG66" i="24"/>
  <c r="AG64" i="24"/>
  <c r="AG61" i="24"/>
  <c r="AG46" i="24"/>
  <c r="AG43" i="24"/>
  <c r="AG40" i="24"/>
  <c r="AG37" i="24"/>
  <c r="AG34" i="24"/>
  <c r="AG28" i="24"/>
  <c r="AX28" i="24" s="1"/>
  <c r="AG25" i="24"/>
  <c r="AX25" i="24" s="1"/>
  <c r="AG22" i="24"/>
  <c r="AX22" i="24" s="1"/>
  <c r="AG20" i="24"/>
  <c r="AX20" i="24" s="1"/>
  <c r="AG17" i="24"/>
  <c r="AG13" i="24"/>
  <c r="AG76" i="24"/>
  <c r="AG73" i="24"/>
  <c r="AG70" i="24"/>
  <c r="AG63" i="24"/>
  <c r="AG65" i="24"/>
  <c r="AG58" i="24"/>
  <c r="AG55" i="24"/>
  <c r="AG52" i="24"/>
  <c r="AG49" i="24"/>
  <c r="AG45" i="24"/>
  <c r="AG42" i="24"/>
  <c r="AG39" i="24"/>
  <c r="AG36" i="24"/>
  <c r="AG33" i="24"/>
  <c r="AG30" i="24"/>
  <c r="AG16" i="24"/>
  <c r="AG72" i="24"/>
  <c r="AG51" i="24"/>
  <c r="AG38" i="24"/>
  <c r="AG27" i="24"/>
  <c r="AX27" i="24" s="1"/>
  <c r="AG15" i="24"/>
  <c r="AG69" i="24"/>
  <c r="AG60" i="24"/>
  <c r="AG35" i="24"/>
  <c r="AG24" i="24"/>
  <c r="AX24" i="24" s="1"/>
  <c r="AG57" i="24"/>
  <c r="AG44" i="24"/>
  <c r="AG32" i="24"/>
  <c r="AG21" i="24"/>
  <c r="AX21" i="24" s="1"/>
  <c r="AG75" i="24"/>
  <c r="AG47" i="24"/>
  <c r="AG54" i="24"/>
  <c r="AG41" i="24"/>
  <c r="AG29" i="24"/>
  <c r="AX29" i="24" s="1"/>
  <c r="AG19" i="24"/>
  <c r="AG95" i="24"/>
  <c r="AG122" i="24"/>
  <c r="BF122" i="24" s="1"/>
  <c r="AG118" i="24"/>
  <c r="AG109" i="24"/>
  <c r="AG94" i="24"/>
  <c r="AG106" i="24"/>
  <c r="AG102" i="24"/>
  <c r="AG98" i="24"/>
  <c r="AG92" i="24"/>
  <c r="AG88" i="24"/>
  <c r="BF88" i="24" s="1"/>
  <c r="AG84" i="24"/>
  <c r="AG80" i="24"/>
  <c r="AG125" i="24"/>
  <c r="AG121" i="24"/>
  <c r="AG117" i="24"/>
  <c r="AG114" i="24"/>
  <c r="AG111" i="24"/>
  <c r="AG105" i="24"/>
  <c r="AG101" i="24"/>
  <c r="AG97" i="24"/>
  <c r="AG91" i="24"/>
  <c r="AG87" i="24"/>
  <c r="AG83" i="24"/>
  <c r="BF82" i="24" s="1"/>
  <c r="AG79" i="24"/>
  <c r="AG81" i="24"/>
  <c r="AG89" i="24"/>
  <c r="AG99" i="24"/>
  <c r="AG107" i="24"/>
  <c r="AG115" i="24"/>
  <c r="AG123" i="24"/>
  <c r="AD75" i="24"/>
  <c r="BC75" i="24" s="1"/>
  <c r="AD91" i="24"/>
  <c r="AD87" i="24"/>
  <c r="AD114" i="24"/>
  <c r="AD37" i="24"/>
  <c r="AY50" i="22"/>
  <c r="BF106" i="22"/>
  <c r="AY106" i="22"/>
  <c r="AG86" i="24"/>
  <c r="BF85" i="24" s="1"/>
  <c r="AG104" i="24"/>
  <c r="AF125" i="25"/>
  <c r="AO125" i="25"/>
  <c r="BD97" i="25"/>
  <c r="AG82" i="24"/>
  <c r="AG90" i="24"/>
  <c r="AG100" i="24"/>
  <c r="BF100" i="24" s="1"/>
  <c r="AG108" i="24"/>
  <c r="AG116" i="24"/>
  <c r="AG124" i="24"/>
  <c r="BC68" i="24"/>
  <c r="AY68" i="22"/>
  <c r="BF68" i="22"/>
  <c r="AZ68" i="22"/>
  <c r="BF72" i="22"/>
  <c r="AD34" i="24"/>
  <c r="AD124" i="24"/>
  <c r="AD118" i="24"/>
  <c r="AD113" i="24"/>
  <c r="AL112" i="24" s="1"/>
  <c r="AD105" i="24"/>
  <c r="AD99" i="24"/>
  <c r="AD92" i="24"/>
  <c r="AD86" i="24"/>
  <c r="BC85" i="24" s="1"/>
  <c r="AD80" i="24"/>
  <c r="AD119" i="24"/>
  <c r="AD103" i="24"/>
  <c r="AD88" i="24"/>
  <c r="BC88" i="24" s="1"/>
  <c r="AD110" i="24"/>
  <c r="BC109" i="24" s="1"/>
  <c r="AD74" i="24"/>
  <c r="AD46" i="24"/>
  <c r="AD66" i="24"/>
  <c r="AD43" i="24"/>
  <c r="AD62" i="24"/>
  <c r="AD53" i="24"/>
  <c r="BC53" i="24" s="1"/>
  <c r="AD65" i="24"/>
  <c r="BC65" i="24" s="1"/>
  <c r="AD73" i="24"/>
  <c r="BC72" i="24" s="1"/>
  <c r="AD50" i="24"/>
  <c r="AD109" i="24"/>
  <c r="AD123" i="24"/>
  <c r="AJ122" i="24" s="1"/>
  <c r="AD117" i="24"/>
  <c r="AD111" i="24"/>
  <c r="AD104" i="24"/>
  <c r="AD98" i="24"/>
  <c r="AD90" i="24"/>
  <c r="AD84" i="24"/>
  <c r="AD79" i="24"/>
  <c r="AD115" i="24"/>
  <c r="AK115" i="24" s="1"/>
  <c r="AD100" i="24"/>
  <c r="AJ100" i="24" s="1"/>
  <c r="AD85" i="24"/>
  <c r="AD95" i="24"/>
  <c r="AD76" i="24"/>
  <c r="AD39" i="24"/>
  <c r="AD49" i="24"/>
  <c r="AD68" i="24"/>
  <c r="AD51" i="24"/>
  <c r="AD38" i="24"/>
  <c r="AD55" i="24"/>
  <c r="AD67" i="24"/>
  <c r="AD35" i="24"/>
  <c r="AJ35" i="24" s="1"/>
  <c r="AD52" i="24"/>
  <c r="AD94" i="24"/>
  <c r="AD121" i="24"/>
  <c r="AD116" i="24"/>
  <c r="AD108" i="24"/>
  <c r="AD102" i="24"/>
  <c r="AD96" i="24"/>
  <c r="AD89" i="24"/>
  <c r="AD83" i="24"/>
  <c r="AD125" i="24"/>
  <c r="AD112" i="24"/>
  <c r="AD97" i="24"/>
  <c r="AD82" i="24"/>
  <c r="BC82" i="24" s="1"/>
  <c r="AD72" i="24"/>
  <c r="BC56" i="22"/>
  <c r="AJ56" i="22"/>
  <c r="BC82" i="22"/>
  <c r="AJ82" i="22"/>
  <c r="AL112" i="22"/>
  <c r="BC112" i="22"/>
  <c r="AJ112" i="22"/>
  <c r="AJ103" i="22"/>
  <c r="BC103" i="22"/>
  <c r="BC100" i="22"/>
  <c r="AJ100" i="22"/>
  <c r="AJ115" i="22"/>
  <c r="AK115" i="22"/>
  <c r="BC115" i="22"/>
  <c r="AE125" i="22"/>
  <c r="AE122" i="22"/>
  <c r="AE114" i="22"/>
  <c r="AF114" i="22" s="1"/>
  <c r="AE108" i="22"/>
  <c r="AF108" i="22" s="1"/>
  <c r="AE100" i="22"/>
  <c r="AE92" i="22"/>
  <c r="AF92" i="22" s="1"/>
  <c r="AE84" i="22"/>
  <c r="AF84" i="22" s="1"/>
  <c r="AE75" i="22"/>
  <c r="AE67" i="22"/>
  <c r="AF67" i="22" s="1"/>
  <c r="AE61" i="22"/>
  <c r="AF61" i="22" s="1"/>
  <c r="AE53" i="22"/>
  <c r="AE45" i="22"/>
  <c r="AF45" i="22" s="1"/>
  <c r="AE37" i="22"/>
  <c r="AF37" i="22" s="1"/>
  <c r="AE29" i="22"/>
  <c r="AE103" i="22"/>
  <c r="AE52" i="22"/>
  <c r="AF52" i="22" s="1"/>
  <c r="AE81" i="22"/>
  <c r="AF81" i="22" s="1"/>
  <c r="AE117" i="22"/>
  <c r="AF117" i="22" s="1"/>
  <c r="AE48" i="22"/>
  <c r="AF48" i="22" s="1"/>
  <c r="AE99" i="22"/>
  <c r="AF99" i="22" s="1"/>
  <c r="AE17" i="22"/>
  <c r="AF17" i="22" s="1"/>
  <c r="AE105" i="22"/>
  <c r="AF105" i="22" s="1"/>
  <c r="AE58" i="22"/>
  <c r="AF58" i="22" s="1"/>
  <c r="AE18" i="22"/>
  <c r="AF18" i="22" s="1"/>
  <c r="AE23" i="22"/>
  <c r="AE32" i="22"/>
  <c r="AF32" i="22" s="1"/>
  <c r="AE27" i="22"/>
  <c r="AE97" i="22"/>
  <c r="AE95" i="22"/>
  <c r="AF95" i="22" s="1"/>
  <c r="AE56" i="22"/>
  <c r="AE118" i="22"/>
  <c r="AF118" i="22" s="1"/>
  <c r="AE111" i="22"/>
  <c r="AF111" i="22" s="1"/>
  <c r="AE104" i="22"/>
  <c r="AF104" i="22" s="1"/>
  <c r="AE96" i="22"/>
  <c r="AF96" i="22" s="1"/>
  <c r="AE88" i="22"/>
  <c r="AE80" i="22"/>
  <c r="AF80" i="22" s="1"/>
  <c r="AE71" i="22"/>
  <c r="AF71" i="22" s="1"/>
  <c r="AE64" i="22"/>
  <c r="AF64" i="22" s="1"/>
  <c r="AE57" i="22"/>
  <c r="AF57" i="22" s="1"/>
  <c r="AE49" i="22"/>
  <c r="AF49" i="22" s="1"/>
  <c r="AE41" i="22"/>
  <c r="AE33" i="22"/>
  <c r="AF33" i="22" s="1"/>
  <c r="AE121" i="22"/>
  <c r="AF121" i="22" s="1"/>
  <c r="AE74" i="22"/>
  <c r="AF74" i="22" s="1"/>
  <c r="AE101" i="22"/>
  <c r="AF101" i="22" s="1"/>
  <c r="AE36" i="22"/>
  <c r="AF36" i="22" s="1"/>
  <c r="AE79" i="22"/>
  <c r="AF79" i="22" s="1"/>
  <c r="AE28" i="22"/>
  <c r="AE30" i="22"/>
  <c r="AF30" i="22" s="1"/>
  <c r="AE13" i="22"/>
  <c r="AF13" i="22" s="1"/>
  <c r="AE40" i="22"/>
  <c r="AF40" i="22" s="1"/>
  <c r="AE107" i="22"/>
  <c r="AF107" i="22" s="1"/>
  <c r="AE87" i="22"/>
  <c r="AF87" i="22" s="1"/>
  <c r="AE115" i="22"/>
  <c r="AE42" i="22"/>
  <c r="AF42" i="22" s="1"/>
  <c r="AE124" i="22"/>
  <c r="AF124" i="22" s="1"/>
  <c r="AE54" i="22"/>
  <c r="AF54" i="22" s="1"/>
  <c r="AE123" i="22"/>
  <c r="AF123" i="22" s="1"/>
  <c r="AE113" i="22"/>
  <c r="AF113" i="22" s="1"/>
  <c r="AE98" i="22"/>
  <c r="AF98" i="22" s="1"/>
  <c r="AE82" i="22"/>
  <c r="AE66" i="22"/>
  <c r="AF66" i="22" s="1"/>
  <c r="AE51" i="22"/>
  <c r="AF51" i="22" s="1"/>
  <c r="AE35" i="22"/>
  <c r="AE93" i="22"/>
  <c r="AF93" i="22" s="1"/>
  <c r="AE72" i="22"/>
  <c r="AE38" i="22"/>
  <c r="AE15" i="22"/>
  <c r="AF15" i="22" s="1"/>
  <c r="AE22" i="22"/>
  <c r="AE20" i="22"/>
  <c r="AE24" i="22"/>
  <c r="AE25" i="22"/>
  <c r="AE110" i="22"/>
  <c r="AF110" i="22" s="1"/>
  <c r="AE94" i="22"/>
  <c r="AE78" i="22"/>
  <c r="AE63" i="22"/>
  <c r="AF63" i="22" s="1"/>
  <c r="AE47" i="22"/>
  <c r="AE31" i="22"/>
  <c r="AE65" i="22"/>
  <c r="AE26" i="22"/>
  <c r="AE62" i="22"/>
  <c r="AE68" i="22"/>
  <c r="AE77" i="22"/>
  <c r="AF77" i="22" s="1"/>
  <c r="AE14" i="22"/>
  <c r="AF14" i="22" s="1"/>
  <c r="AE85" i="22"/>
  <c r="AE120" i="22"/>
  <c r="AF120" i="22" s="1"/>
  <c r="AE106" i="22"/>
  <c r="AE90" i="22"/>
  <c r="AF90" i="22" s="1"/>
  <c r="AE73" i="22"/>
  <c r="AF73" i="22" s="1"/>
  <c r="AE59" i="22"/>
  <c r="AE43" i="22"/>
  <c r="AF43" i="22" s="1"/>
  <c r="AE119" i="22"/>
  <c r="AE89" i="22"/>
  <c r="AF89" i="22" s="1"/>
  <c r="AE83" i="22"/>
  <c r="AF83" i="22" s="1"/>
  <c r="AE50" i="22"/>
  <c r="AE16" i="22"/>
  <c r="AF16" i="22" s="1"/>
  <c r="AE76" i="22"/>
  <c r="AF76" i="22" s="1"/>
  <c r="AE60" i="22"/>
  <c r="AF60" i="22" s="1"/>
  <c r="AE46" i="22"/>
  <c r="AF46" i="22" s="1"/>
  <c r="AE116" i="22"/>
  <c r="AF116" i="22" s="1"/>
  <c r="AE102" i="22"/>
  <c r="AF102" i="22" s="1"/>
  <c r="AE86" i="22"/>
  <c r="AF86" i="22" s="1"/>
  <c r="AE69" i="22"/>
  <c r="AF69" i="22" s="1"/>
  <c r="AE55" i="22"/>
  <c r="AF55" i="22" s="1"/>
  <c r="AE39" i="22"/>
  <c r="AF39" i="22" s="1"/>
  <c r="AE112" i="22"/>
  <c r="AE91" i="22"/>
  <c r="AE70" i="22"/>
  <c r="AF70" i="22" s="1"/>
  <c r="AE19" i="22"/>
  <c r="AF19" i="22" s="1"/>
  <c r="AE109" i="22"/>
  <c r="AE44" i="22"/>
  <c r="AE34" i="22"/>
  <c r="AF34" i="22" s="1"/>
  <c r="AE21" i="22"/>
  <c r="BF82" i="22"/>
  <c r="AY82" i="22"/>
  <c r="AZ115" i="22"/>
  <c r="AY115" i="22"/>
  <c r="BF115" i="22"/>
  <c r="BC31" i="22"/>
  <c r="AJ31" i="22"/>
  <c r="AJ85" i="22"/>
  <c r="BC85" i="22"/>
  <c r="BC106" i="22"/>
  <c r="AJ106" i="22"/>
  <c r="BC78" i="22"/>
  <c r="AJ78" i="22"/>
  <c r="AI78" i="22"/>
  <c r="AJ44" i="22"/>
  <c r="BC44" i="22"/>
  <c r="BF41" i="22"/>
  <c r="AY41" i="22"/>
  <c r="AY91" i="22"/>
  <c r="BF91" i="22"/>
  <c r="BF44" i="22"/>
  <c r="AY44" i="22"/>
  <c r="AD47" i="24"/>
  <c r="AD15" i="24"/>
  <c r="AD19" i="24"/>
  <c r="AD23" i="24"/>
  <c r="AI23" i="24" s="1"/>
  <c r="AD27" i="24"/>
  <c r="AI27" i="24" s="1"/>
  <c r="AD31" i="24"/>
  <c r="AJ31" i="24" s="1"/>
  <c r="AD14" i="24"/>
  <c r="AD26" i="24"/>
  <c r="AI26" i="24" s="1"/>
  <c r="AD16" i="24"/>
  <c r="AD20" i="24"/>
  <c r="AI20" i="24" s="1"/>
  <c r="AD24" i="24"/>
  <c r="AI24" i="24" s="1"/>
  <c r="AD28" i="24"/>
  <c r="AI28" i="24" s="1"/>
  <c r="AD32" i="24"/>
  <c r="AD18" i="24"/>
  <c r="AD30" i="24"/>
  <c r="AD13" i="24"/>
  <c r="AD17" i="24"/>
  <c r="AD21" i="24"/>
  <c r="AI21" i="24" s="1"/>
  <c r="AD25" i="24"/>
  <c r="AI25" i="24" s="1"/>
  <c r="AD29" i="24"/>
  <c r="AI29" i="24" s="1"/>
  <c r="AD33" i="24"/>
  <c r="AD22" i="24"/>
  <c r="AI22" i="24" s="1"/>
  <c r="AD64" i="24"/>
  <c r="AD61" i="24"/>
  <c r="AD63" i="24"/>
  <c r="AK68" i="24" s="1"/>
  <c r="BF59" i="22"/>
  <c r="AY59" i="22"/>
  <c r="BF38" i="22"/>
  <c r="AY38" i="22"/>
  <c r="AY78" i="22"/>
  <c r="AX78" i="22"/>
  <c r="BF78" i="22"/>
  <c r="AY109" i="22"/>
  <c r="BF109" i="22"/>
  <c r="AY100" i="22"/>
  <c r="BF100" i="22"/>
  <c r="BC119" i="22"/>
  <c r="AJ119" i="22"/>
  <c r="AJ88" i="22"/>
  <c r="BC88" i="22"/>
  <c r="AJ122" i="22"/>
  <c r="BC122" i="22"/>
  <c r="BC35" i="22"/>
  <c r="AJ35" i="22"/>
  <c r="BC62" i="22"/>
  <c r="AJ62" i="22"/>
  <c r="AK68" i="22"/>
  <c r="AJ53" i="22"/>
  <c r="BF75" i="22"/>
  <c r="AY75" i="22"/>
  <c r="AY53" i="22"/>
  <c r="AO44" i="25"/>
  <c r="AY125" i="22"/>
  <c r="AD42" i="24"/>
  <c r="BC41" i="24" s="1"/>
  <c r="AD71" i="24"/>
  <c r="AD48" i="24"/>
  <c r="AD45" i="24"/>
  <c r="AD58" i="24"/>
  <c r="AD41" i="24"/>
  <c r="AD59" i="24"/>
  <c r="AJ59" i="24" s="1"/>
  <c r="AD70" i="24"/>
  <c r="BF35" i="22"/>
  <c r="AY35" i="22"/>
  <c r="AY65" i="22"/>
  <c r="BA65" i="22"/>
  <c r="BF65" i="22"/>
  <c r="AY97" i="22"/>
  <c r="BF97" i="22"/>
  <c r="AY56" i="22"/>
  <c r="BF56" i="22"/>
  <c r="AY47" i="22"/>
  <c r="BF47" i="22"/>
  <c r="AY85" i="22"/>
  <c r="BF85" i="22"/>
  <c r="BF119" i="22"/>
  <c r="AY119" i="22"/>
  <c r="BC38" i="22"/>
  <c r="AJ38" i="22"/>
  <c r="AJ65" i="22"/>
  <c r="BC65" i="22"/>
  <c r="AL65" i="22"/>
  <c r="BC41" i="22"/>
  <c r="AJ41" i="22"/>
  <c r="BC75" i="22"/>
  <c r="AJ75" i="22"/>
  <c r="AJ50" i="22"/>
  <c r="BF62" i="22"/>
  <c r="AY62" i="22"/>
  <c r="BF122" i="22"/>
  <c r="AY122" i="22"/>
  <c r="BF88" i="22"/>
  <c r="AJ53" i="24"/>
  <c r="BC62" i="24"/>
  <c r="AJ56" i="24"/>
  <c r="BC35" i="24"/>
  <c r="BC50" i="24"/>
  <c r="AJ68" i="24"/>
  <c r="BC56" i="24"/>
  <c r="AL65" i="24"/>
  <c r="BD119" i="25"/>
  <c r="AE72" i="24"/>
  <c r="AE68" i="24"/>
  <c r="AE65" i="24"/>
  <c r="AE59" i="24"/>
  <c r="AE56" i="24"/>
  <c r="AE53" i="24"/>
  <c r="AE50" i="24"/>
  <c r="AE44" i="24"/>
  <c r="AE41" i="24"/>
  <c r="AE38" i="24"/>
  <c r="AE35" i="24"/>
  <c r="AE63" i="24"/>
  <c r="AE48" i="24"/>
  <c r="AF48" i="24" s="1"/>
  <c r="AE32" i="24"/>
  <c r="AF32" i="24" s="1"/>
  <c r="AE31" i="24"/>
  <c r="AE30" i="24"/>
  <c r="AF30" i="24" s="1"/>
  <c r="AE29" i="24"/>
  <c r="AE62" i="24"/>
  <c r="AE47" i="24"/>
  <c r="AE77" i="24"/>
  <c r="AF77" i="24" s="1"/>
  <c r="AE76" i="24"/>
  <c r="AE74" i="24"/>
  <c r="AF74" i="24" s="1"/>
  <c r="AE73" i="24"/>
  <c r="AF73" i="24" s="1"/>
  <c r="AE71" i="24"/>
  <c r="AF71" i="24" s="1"/>
  <c r="AE70" i="24"/>
  <c r="AE69" i="24"/>
  <c r="AF69" i="24" s="1"/>
  <c r="AE67" i="24"/>
  <c r="AF67" i="24" s="1"/>
  <c r="AE66" i="24"/>
  <c r="AE64" i="24"/>
  <c r="AF64" i="24" s="1"/>
  <c r="AE61" i="24"/>
  <c r="AF61" i="24" s="1"/>
  <c r="AE60" i="24"/>
  <c r="AF60" i="24" s="1"/>
  <c r="AE58" i="24"/>
  <c r="AE57" i="24"/>
  <c r="AF57" i="24" s="1"/>
  <c r="AE55" i="24"/>
  <c r="AF55" i="24" s="1"/>
  <c r="AE54" i="24"/>
  <c r="AF54" i="24" s="1"/>
  <c r="AE52" i="24"/>
  <c r="AE51" i="24"/>
  <c r="AE49" i="24"/>
  <c r="AF49" i="24" s="1"/>
  <c r="AE46" i="24"/>
  <c r="AF46" i="24" s="1"/>
  <c r="AE45" i="24"/>
  <c r="AE43" i="24"/>
  <c r="AE42" i="24"/>
  <c r="AE40" i="24"/>
  <c r="AF40" i="24" s="1"/>
  <c r="AE39" i="24"/>
  <c r="AE37" i="24"/>
  <c r="AE36" i="24"/>
  <c r="AF36" i="24" s="1"/>
  <c r="AE34" i="24"/>
  <c r="AF34" i="24" s="1"/>
  <c r="AE28" i="24"/>
  <c r="AE25" i="24"/>
  <c r="AE27" i="24"/>
  <c r="AE24" i="24"/>
  <c r="AE23" i="24"/>
  <c r="AE21" i="24"/>
  <c r="AE19" i="24"/>
  <c r="AF19" i="24" s="1"/>
  <c r="AE15" i="24"/>
  <c r="AF15" i="24" s="1"/>
  <c r="AE33" i="24"/>
  <c r="AE16" i="24"/>
  <c r="AE22" i="24"/>
  <c r="AE17" i="24"/>
  <c r="AF17" i="24" s="1"/>
  <c r="AE13" i="24"/>
  <c r="AF13" i="24" s="1"/>
  <c r="AE26" i="24"/>
  <c r="AE20" i="24"/>
  <c r="AE18" i="24"/>
  <c r="AF18" i="24" s="1"/>
  <c r="AE14" i="24"/>
  <c r="AF14" i="24" s="1"/>
  <c r="BF103" i="24"/>
  <c r="AY103" i="24"/>
  <c r="AY112" i="24"/>
  <c r="BF115" i="24"/>
  <c r="AZ115" i="24"/>
  <c r="AY115" i="24"/>
  <c r="BF119" i="24"/>
  <c r="AY119" i="24"/>
  <c r="AE109" i="24"/>
  <c r="AE82" i="24"/>
  <c r="AE97" i="24"/>
  <c r="AE112" i="24"/>
  <c r="AE125" i="24"/>
  <c r="AE83" i="24"/>
  <c r="AE89" i="24"/>
  <c r="AF89" i="24" s="1"/>
  <c r="AE96" i="24"/>
  <c r="AF96" i="24" s="1"/>
  <c r="AE102" i="24"/>
  <c r="AF102" i="24" s="1"/>
  <c r="AE108" i="24"/>
  <c r="AE116" i="24"/>
  <c r="AF116" i="24" s="1"/>
  <c r="AE121" i="24"/>
  <c r="AF121" i="24" s="1"/>
  <c r="AJ85" i="24"/>
  <c r="BC100" i="24"/>
  <c r="BC115" i="24"/>
  <c r="AJ115" i="24"/>
  <c r="BF125" i="22"/>
  <c r="BD75" i="25"/>
  <c r="BF78" i="24"/>
  <c r="AY78" i="24"/>
  <c r="AX78" i="24"/>
  <c r="AY82" i="24"/>
  <c r="AJ75" i="24"/>
  <c r="AE95" i="24"/>
  <c r="AF95" i="24" s="1"/>
  <c r="AE85" i="24"/>
  <c r="AE100" i="24"/>
  <c r="AE115" i="24"/>
  <c r="AE79" i="24"/>
  <c r="AF79" i="24" s="1"/>
  <c r="AE84" i="24"/>
  <c r="AF84" i="24" s="1"/>
  <c r="AE90" i="24"/>
  <c r="AE98" i="24"/>
  <c r="AF98" i="24" s="1"/>
  <c r="AE104" i="24"/>
  <c r="AF104" i="24" s="1"/>
  <c r="AE111" i="24"/>
  <c r="AF111" i="24" s="1"/>
  <c r="AE117" i="24"/>
  <c r="AE123" i="24"/>
  <c r="AF123" i="24" s="1"/>
  <c r="BC103" i="24"/>
  <c r="AJ103" i="24"/>
  <c r="BC119" i="24"/>
  <c r="AJ119" i="24"/>
  <c r="BC125" i="22"/>
  <c r="BF91" i="24"/>
  <c r="AY91" i="24"/>
  <c r="BF97" i="24"/>
  <c r="AY97" i="24"/>
  <c r="BF125" i="24"/>
  <c r="AX125" i="24"/>
  <c r="AJ72" i="24"/>
  <c r="AE110" i="24"/>
  <c r="AE88" i="24"/>
  <c r="AE103" i="24"/>
  <c r="AE119" i="24"/>
  <c r="AE80" i="24"/>
  <c r="AE86" i="24"/>
  <c r="AE92" i="24"/>
  <c r="AF92" i="24" s="1"/>
  <c r="AE99" i="24"/>
  <c r="AF99" i="24" s="1"/>
  <c r="AE105" i="24"/>
  <c r="AE113" i="24"/>
  <c r="AE118" i="24"/>
  <c r="AF118" i="24" s="1"/>
  <c r="AE124" i="24"/>
  <c r="AF124" i="24" s="1"/>
  <c r="BC78" i="24"/>
  <c r="AJ78" i="24"/>
  <c r="AI78" i="24"/>
  <c r="BC91" i="24"/>
  <c r="AJ91" i="24"/>
  <c r="BC106" i="24"/>
  <c r="AJ106" i="24"/>
  <c r="BC122" i="24"/>
  <c r="AO125" i="22"/>
  <c r="BF106" i="24"/>
  <c r="AY106" i="24"/>
  <c r="BF94" i="24"/>
  <c r="AY94" i="24"/>
  <c r="BF109" i="24"/>
  <c r="AY109" i="24"/>
  <c r="AE75" i="24"/>
  <c r="AE94" i="24"/>
  <c r="AE78" i="24"/>
  <c r="AE91" i="24"/>
  <c r="AE106" i="24"/>
  <c r="AE122" i="24"/>
  <c r="AE81" i="24"/>
  <c r="AF81" i="24" s="1"/>
  <c r="AE87" i="24"/>
  <c r="AF87" i="24" s="1"/>
  <c r="AE93" i="24"/>
  <c r="AF93" i="24" s="1"/>
  <c r="AE101" i="24"/>
  <c r="AF101" i="24" s="1"/>
  <c r="AE107" i="24"/>
  <c r="AF107" i="24" s="1"/>
  <c r="AE114" i="24"/>
  <c r="AE120" i="24"/>
  <c r="AF120" i="24" s="1"/>
  <c r="AE126" i="24"/>
  <c r="AF126" i="24" s="1"/>
  <c r="BC97" i="24"/>
  <c r="AJ97" i="24"/>
  <c r="AJ112" i="24"/>
  <c r="AJ125" i="24"/>
  <c r="BC125" i="24"/>
  <c r="AI125" i="24"/>
  <c r="BC94" i="24"/>
  <c r="AJ94" i="24"/>
  <c r="AT36" i="23"/>
  <c r="BE36" i="23"/>
  <c r="AT73" i="23"/>
  <c r="AU73" i="23"/>
  <c r="BE73" i="23"/>
  <c r="BE93" i="23"/>
  <c r="AT93" i="23"/>
  <c r="BE67" i="23"/>
  <c r="AT67" i="23"/>
  <c r="AS83" i="23"/>
  <c r="AT83" i="23"/>
  <c r="BE83" i="23"/>
  <c r="AF84" i="25"/>
  <c r="AO112" i="25"/>
  <c r="AF83" i="25"/>
  <c r="AF55" i="25"/>
  <c r="AF58" i="25"/>
  <c r="AF98" i="25"/>
  <c r="BE97" i="25" s="1"/>
  <c r="AF70" i="25"/>
  <c r="BD44" i="25"/>
  <c r="AO75" i="25"/>
  <c r="AF123" i="25"/>
  <c r="AT122" i="25" s="1"/>
  <c r="AF40" i="25"/>
  <c r="AF66" i="25"/>
  <c r="AF39" i="25"/>
  <c r="AF51" i="25"/>
  <c r="AF120" i="25"/>
  <c r="AO103" i="25"/>
  <c r="AF116" i="25"/>
  <c r="AF80" i="25"/>
  <c r="AF93" i="25"/>
  <c r="AF102" i="25"/>
  <c r="BE106" i="25"/>
  <c r="AT106" i="25"/>
  <c r="AN23" i="25"/>
  <c r="AF23" i="25"/>
  <c r="AS23" i="25" s="1"/>
  <c r="AN28" i="25"/>
  <c r="AF28" i="25"/>
  <c r="AS28" i="25" s="1"/>
  <c r="AJ119" i="25"/>
  <c r="BC119" i="25"/>
  <c r="BC59" i="25"/>
  <c r="AJ59" i="25"/>
  <c r="BD53" i="25"/>
  <c r="AO53" i="25"/>
  <c r="AF53" i="25"/>
  <c r="BF65" i="25"/>
  <c r="BA65" i="25"/>
  <c r="AY65" i="25"/>
  <c r="AO38" i="25"/>
  <c r="AF38" i="25"/>
  <c r="BD38" i="25"/>
  <c r="BD47" i="25"/>
  <c r="AO47" i="25"/>
  <c r="AF47" i="25"/>
  <c r="AJ62" i="25"/>
  <c r="BC62" i="25"/>
  <c r="AJ85" i="25"/>
  <c r="BC85" i="25"/>
  <c r="BC31" i="25"/>
  <c r="AJ31" i="25"/>
  <c r="BC94" i="25"/>
  <c r="AJ94" i="25"/>
  <c r="BD78" i="25"/>
  <c r="AO78" i="25"/>
  <c r="AN78" i="25"/>
  <c r="AF78" i="25"/>
  <c r="AL65" i="25"/>
  <c r="AJ65" i="25"/>
  <c r="BC65" i="25"/>
  <c r="AY103" i="25"/>
  <c r="BF103" i="25"/>
  <c r="BF47" i="25"/>
  <c r="AY47" i="25"/>
  <c r="AY112" i="25"/>
  <c r="BA112" i="25"/>
  <c r="BF112" i="25"/>
  <c r="AF30" i="25"/>
  <c r="AF71" i="25"/>
  <c r="AN20" i="25"/>
  <c r="AF20" i="25"/>
  <c r="AS20" i="25" s="1"/>
  <c r="AO85" i="25"/>
  <c r="AF85" i="25"/>
  <c r="BD85" i="25"/>
  <c r="AJ50" i="25"/>
  <c r="BC50" i="25"/>
  <c r="AJ72" i="25"/>
  <c r="BC72" i="25"/>
  <c r="AJ97" i="25"/>
  <c r="BC97" i="25"/>
  <c r="BC35" i="25"/>
  <c r="AJ35" i="25"/>
  <c r="BC82" i="25"/>
  <c r="AJ82" i="25"/>
  <c r="AF115" i="25"/>
  <c r="AP115" i="25"/>
  <c r="AO115" i="25"/>
  <c r="BD115" i="25"/>
  <c r="AF34" i="25"/>
  <c r="BF50" i="25"/>
  <c r="AY50" i="25"/>
  <c r="BF31" i="25"/>
  <c r="AY31" i="25"/>
  <c r="BF53" i="25"/>
  <c r="AY53" i="25"/>
  <c r="AF17" i="25"/>
  <c r="BD112" i="25"/>
  <c r="AT65" i="25"/>
  <c r="BE65" i="25"/>
  <c r="BD82" i="25"/>
  <c r="AO82" i="25"/>
  <c r="AF82" i="25"/>
  <c r="AS125" i="25"/>
  <c r="AO56" i="25"/>
  <c r="BD56" i="25"/>
  <c r="AF56" i="25"/>
  <c r="BC75" i="25"/>
  <c r="AJ75" i="25"/>
  <c r="AO62" i="25"/>
  <c r="AF104" i="25"/>
  <c r="BE103" i="25" s="1"/>
  <c r="BD88" i="25"/>
  <c r="AO88" i="25"/>
  <c r="AF88" i="25"/>
  <c r="AF46" i="25"/>
  <c r="AL112" i="25"/>
  <c r="AJ112" i="25"/>
  <c r="BC112" i="25"/>
  <c r="AY78" i="25"/>
  <c r="BF78" i="25"/>
  <c r="AX78" i="25"/>
  <c r="AY44" i="25"/>
  <c r="BF44" i="25"/>
  <c r="AF101" i="25"/>
  <c r="AO122" i="25"/>
  <c r="AF21" i="25"/>
  <c r="AS21" i="25" s="1"/>
  <c r="AF57" i="25"/>
  <c r="AO72" i="25"/>
  <c r="BD72" i="25"/>
  <c r="AF72" i="25"/>
  <c r="AF27" i="25"/>
  <c r="AS27" i="25" s="1"/>
  <c r="AN27" i="25"/>
  <c r="BC53" i="25"/>
  <c r="AJ53" i="25"/>
  <c r="AK68" i="25"/>
  <c r="BC68" i="25"/>
  <c r="AJ68" i="25"/>
  <c r="BC100" i="25"/>
  <c r="AJ100" i="25"/>
  <c r="BC115" i="25"/>
  <c r="AK115" i="25"/>
  <c r="AJ115" i="25"/>
  <c r="AF100" i="25"/>
  <c r="BD100" i="25"/>
  <c r="AO100" i="25"/>
  <c r="AF79" i="25"/>
  <c r="AY38" i="25"/>
  <c r="BF38" i="25"/>
  <c r="BF68" i="25"/>
  <c r="AZ68" i="25"/>
  <c r="AY68" i="25"/>
  <c r="BF97" i="25"/>
  <c r="AY97" i="25"/>
  <c r="BF56" i="25"/>
  <c r="AY56" i="25"/>
  <c r="AO109" i="25"/>
  <c r="AF109" i="25"/>
  <c r="BD109" i="25"/>
  <c r="AF24" i="25"/>
  <c r="AS24" i="25" s="1"/>
  <c r="AN25" i="25"/>
  <c r="AF25" i="25"/>
  <c r="AS25" i="25" s="1"/>
  <c r="AO91" i="25"/>
  <c r="BD91" i="25"/>
  <c r="AF91" i="25"/>
  <c r="AJ125" i="25"/>
  <c r="BC125" i="25"/>
  <c r="AI125" i="25"/>
  <c r="BC122" i="25"/>
  <c r="AJ122" i="25"/>
  <c r="BF82" i="25"/>
  <c r="AY82" i="25"/>
  <c r="AF59" i="25"/>
  <c r="AF126" i="25"/>
  <c r="BE125" i="25" s="1"/>
  <c r="AJ44" i="25"/>
  <c r="BC44" i="25"/>
  <c r="BC47" i="25"/>
  <c r="AJ47" i="25"/>
  <c r="AF32" i="25"/>
  <c r="AO31" i="25"/>
  <c r="AF31" i="25"/>
  <c r="BD31" i="25"/>
  <c r="AF117" i="25"/>
  <c r="AY62" i="25"/>
  <c r="BF62" i="25"/>
  <c r="AF110" i="25"/>
  <c r="BD122" i="25"/>
  <c r="AF22" i="25"/>
  <c r="AS22" i="25" s="1"/>
  <c r="BD41" i="25"/>
  <c r="AO41" i="25"/>
  <c r="AF41" i="25"/>
  <c r="BD35" i="25"/>
  <c r="AO35" i="25"/>
  <c r="AF35" i="25"/>
  <c r="AJ103" i="25"/>
  <c r="BC103" i="25"/>
  <c r="AN26" i="25"/>
  <c r="AF26" i="25"/>
  <c r="AS26" i="25" s="1"/>
  <c r="BF35" i="25"/>
  <c r="AY35" i="25"/>
  <c r="AY88" i="25"/>
  <c r="BF88" i="25"/>
  <c r="BF94" i="25"/>
  <c r="AY94" i="25"/>
  <c r="AF113" i="25"/>
  <c r="AF121" i="25"/>
  <c r="AQ112" i="25"/>
  <c r="BE62" i="25"/>
  <c r="AT62" i="25"/>
  <c r="AF94" i="25"/>
  <c r="BD94" i="25"/>
  <c r="AO94" i="25"/>
  <c r="AO50" i="25"/>
  <c r="BD50" i="25"/>
  <c r="AF50" i="25"/>
  <c r="AJ78" i="25"/>
  <c r="BC78" i="25"/>
  <c r="AI78" i="25"/>
  <c r="AJ91" i="25"/>
  <c r="BC91" i="25"/>
  <c r="AJ38" i="25"/>
  <c r="BC38" i="25"/>
  <c r="AJ109" i="25"/>
  <c r="BC109" i="25"/>
  <c r="BC41" i="25"/>
  <c r="AJ41" i="25"/>
  <c r="BC88" i="25"/>
  <c r="AJ88" i="25"/>
  <c r="BD68" i="25"/>
  <c r="AF68" i="25"/>
  <c r="AP68" i="25"/>
  <c r="AO68" i="25"/>
  <c r="AF16" i="25"/>
  <c r="AY91" i="25"/>
  <c r="BF91" i="25"/>
  <c r="BF125" i="25"/>
  <c r="AY125" i="25"/>
  <c r="AX125" i="25"/>
  <c r="BD62" i="25"/>
  <c r="AF112" i="25"/>
  <c r="AF44" i="25"/>
  <c r="BC106" i="25"/>
  <c r="AJ106" i="25"/>
  <c r="BF109" i="25"/>
  <c r="AY109" i="25"/>
  <c r="BF106" i="25"/>
  <c r="AY106" i="25"/>
  <c r="AY119" i="25"/>
  <c r="BF119" i="25"/>
  <c r="AT75" i="25"/>
  <c r="BE75" i="25"/>
  <c r="BF100" i="25"/>
  <c r="AY100" i="25"/>
  <c r="AF14" i="25"/>
  <c r="AQ65" i="25"/>
  <c r="AJ56" i="25"/>
  <c r="BC56" i="25"/>
  <c r="AF19" i="25"/>
  <c r="BF75" i="25"/>
  <c r="AY75" i="25"/>
  <c r="AY115" i="25"/>
  <c r="AZ115" i="25"/>
  <c r="BF115" i="25"/>
  <c r="AY41" i="25"/>
  <c r="BF41" i="25"/>
  <c r="AY72" i="25"/>
  <c r="BF72" i="25"/>
  <c r="BF59" i="25"/>
  <c r="AY59" i="25"/>
  <c r="AY85" i="25"/>
  <c r="BF85" i="25"/>
  <c r="BF122" i="25"/>
  <c r="AY122" i="25"/>
  <c r="AF119" i="25"/>
  <c r="AF48" i="25"/>
  <c r="BD103" i="25"/>
  <c r="AF85" i="22" l="1"/>
  <c r="AO85" i="22"/>
  <c r="BD85" i="22"/>
  <c r="BF75" i="24"/>
  <c r="AY75" i="24"/>
  <c r="BF59" i="24"/>
  <c r="AY59" i="24"/>
  <c r="AF117" i="24"/>
  <c r="AF108" i="24"/>
  <c r="AY85" i="24"/>
  <c r="BD119" i="22"/>
  <c r="AF119" i="22"/>
  <c r="AO119" i="22"/>
  <c r="AF26" i="22"/>
  <c r="AS26" i="22" s="1"/>
  <c r="AN26" i="22"/>
  <c r="BF41" i="24"/>
  <c r="AY41" i="24"/>
  <c r="BF72" i="24"/>
  <c r="AY72" i="24"/>
  <c r="BA65" i="24"/>
  <c r="BF65" i="24"/>
  <c r="AY65" i="24"/>
  <c r="BF50" i="24"/>
  <c r="AY50" i="24"/>
  <c r="AQ65" i="24"/>
  <c r="AO47" i="22"/>
  <c r="AF47" i="22"/>
  <c r="BD47" i="22"/>
  <c r="AF22" i="22"/>
  <c r="AS22" i="22" s="1"/>
  <c r="AN22" i="22"/>
  <c r="AO82" i="22"/>
  <c r="BD82" i="22"/>
  <c r="AF82" i="22"/>
  <c r="AF23" i="22"/>
  <c r="AS23" i="22" s="1"/>
  <c r="AN23" i="22"/>
  <c r="AO100" i="22"/>
  <c r="AF100" i="22"/>
  <c r="BD100" i="22"/>
  <c r="AN125" i="22"/>
  <c r="AF125" i="22"/>
  <c r="BC38" i="24"/>
  <c r="AJ38" i="24"/>
  <c r="AY62" i="24"/>
  <c r="BF62" i="24"/>
  <c r="BC31" i="24"/>
  <c r="AF90" i="24"/>
  <c r="AF83" i="24"/>
  <c r="BA112" i="24"/>
  <c r="AF42" i="24"/>
  <c r="BC44" i="24"/>
  <c r="AJ44" i="24"/>
  <c r="AJ47" i="24"/>
  <c r="BC47" i="24"/>
  <c r="AN25" i="22"/>
  <c r="AF25" i="22"/>
  <c r="AS25" i="22" s="1"/>
  <c r="AO35" i="22"/>
  <c r="AF35" i="22"/>
  <c r="BD35" i="22"/>
  <c r="AF28" i="22"/>
  <c r="AS28" i="22" s="1"/>
  <c r="AN28" i="22"/>
  <c r="AF97" i="22"/>
  <c r="AO97" i="22"/>
  <c r="BD97" i="22"/>
  <c r="AF75" i="22"/>
  <c r="BD75" i="22"/>
  <c r="AO75" i="22"/>
  <c r="BC112" i="24"/>
  <c r="AJ82" i="24"/>
  <c r="AF114" i="24"/>
  <c r="AY122" i="24"/>
  <c r="AY88" i="24"/>
  <c r="AF113" i="24"/>
  <c r="AF86" i="24"/>
  <c r="AJ88" i="24"/>
  <c r="AY100" i="24"/>
  <c r="AJ109" i="24"/>
  <c r="AF16" i="24"/>
  <c r="AF37" i="24"/>
  <c r="AF43" i="24"/>
  <c r="AF51" i="24"/>
  <c r="AF70" i="24"/>
  <c r="AF76" i="24"/>
  <c r="AJ65" i="24"/>
  <c r="AF44" i="22"/>
  <c r="BD44" i="22"/>
  <c r="AO44" i="22"/>
  <c r="AO91" i="22"/>
  <c r="AF91" i="22"/>
  <c r="BD91" i="22"/>
  <c r="BD50" i="22"/>
  <c r="AO50" i="22"/>
  <c r="AF50" i="22"/>
  <c r="BD106" i="22"/>
  <c r="AF106" i="22"/>
  <c r="AO106" i="22"/>
  <c r="AQ65" i="22"/>
  <c r="BD65" i="22"/>
  <c r="AF65" i="22"/>
  <c r="AO65" i="22"/>
  <c r="AN78" i="22"/>
  <c r="AF78" i="22"/>
  <c r="BD78" i="22"/>
  <c r="AO78" i="22"/>
  <c r="AN24" i="22"/>
  <c r="AF24" i="22"/>
  <c r="AS24" i="22" s="1"/>
  <c r="BD38" i="22"/>
  <c r="AO38" i="22"/>
  <c r="AF38" i="22"/>
  <c r="BD88" i="22"/>
  <c r="AO88" i="22"/>
  <c r="AF88" i="22"/>
  <c r="AN27" i="22"/>
  <c r="AF27" i="22"/>
  <c r="AS27" i="22" s="1"/>
  <c r="BD103" i="22"/>
  <c r="AF103" i="22"/>
  <c r="AO103" i="22"/>
  <c r="BD53" i="22"/>
  <c r="AO53" i="22"/>
  <c r="AF53" i="22"/>
  <c r="AY31" i="24"/>
  <c r="BF35" i="24"/>
  <c r="AY35" i="24"/>
  <c r="BF53" i="24"/>
  <c r="AY53" i="24"/>
  <c r="AF21" i="22"/>
  <c r="AS21" i="22" s="1"/>
  <c r="AN21" i="22"/>
  <c r="AO62" i="22"/>
  <c r="AF62" i="22"/>
  <c r="BD62" i="22"/>
  <c r="BD41" i="22"/>
  <c r="AO41" i="22"/>
  <c r="AF41" i="22"/>
  <c r="AT41" i="22" s="1"/>
  <c r="BD125" i="22"/>
  <c r="AF105" i="24"/>
  <c r="AF80" i="24"/>
  <c r="AF110" i="24"/>
  <c r="AF33" i="24"/>
  <c r="AF39" i="24"/>
  <c r="AF45" i="24"/>
  <c r="AF52" i="24"/>
  <c r="AF58" i="24"/>
  <c r="AF66" i="24"/>
  <c r="AF63" i="24"/>
  <c r="AJ41" i="24"/>
  <c r="BD109" i="22"/>
  <c r="AO109" i="22"/>
  <c r="AF109" i="22"/>
  <c r="BD112" i="22"/>
  <c r="AQ112" i="22"/>
  <c r="AF112" i="22"/>
  <c r="AO112" i="22"/>
  <c r="BD59" i="22"/>
  <c r="AO59" i="22"/>
  <c r="AF59" i="22"/>
  <c r="BD68" i="22"/>
  <c r="AO68" i="22"/>
  <c r="AP68" i="22"/>
  <c r="AF68" i="22"/>
  <c r="BD31" i="22"/>
  <c r="AF31" i="22"/>
  <c r="AO31" i="22"/>
  <c r="AO94" i="22"/>
  <c r="BD94" i="22"/>
  <c r="AF94" i="22"/>
  <c r="AF20" i="22"/>
  <c r="AS20" i="22" s="1"/>
  <c r="AN20" i="22"/>
  <c r="BD72" i="22"/>
  <c r="AO72" i="22"/>
  <c r="AF72" i="22"/>
  <c r="AP115" i="22"/>
  <c r="BD115" i="22"/>
  <c r="AO115" i="22"/>
  <c r="AF115" i="22"/>
  <c r="AO56" i="22"/>
  <c r="AF56" i="22"/>
  <c r="BD56" i="22"/>
  <c r="AN29" i="22"/>
  <c r="AF29" i="22"/>
  <c r="AS29" i="22" s="1"/>
  <c r="BD122" i="22"/>
  <c r="AO122" i="22"/>
  <c r="AF122" i="22"/>
  <c r="AJ50" i="24"/>
  <c r="AJ62" i="24"/>
  <c r="AY47" i="24"/>
  <c r="BF47" i="24"/>
  <c r="BF44" i="24"/>
  <c r="AY44" i="24"/>
  <c r="BF38" i="24"/>
  <c r="AY38" i="24"/>
  <c r="BF56" i="24"/>
  <c r="AY56" i="24"/>
  <c r="AZ68" i="24"/>
  <c r="BF68" i="24"/>
  <c r="AY68" i="24"/>
  <c r="BC59" i="24"/>
  <c r="BD122" i="24"/>
  <c r="AO122" i="24"/>
  <c r="AF122" i="24"/>
  <c r="AF94" i="24"/>
  <c r="BD94" i="24"/>
  <c r="AO94" i="24"/>
  <c r="BD119" i="24"/>
  <c r="AO119" i="24"/>
  <c r="AF119" i="24"/>
  <c r="AO115" i="24"/>
  <c r="BD115" i="24"/>
  <c r="AF115" i="24"/>
  <c r="AP115" i="24"/>
  <c r="BD97" i="24"/>
  <c r="AO97" i="24"/>
  <c r="AF97" i="24"/>
  <c r="AF24" i="24"/>
  <c r="AS24" i="24" s="1"/>
  <c r="AN24" i="24"/>
  <c r="AF47" i="24"/>
  <c r="BD47" i="24"/>
  <c r="AO47" i="24"/>
  <c r="BD31" i="24"/>
  <c r="AO31" i="24"/>
  <c r="AF31" i="24"/>
  <c r="AT31" i="24" s="1"/>
  <c r="BD35" i="24"/>
  <c r="AO35" i="24"/>
  <c r="AF35" i="24"/>
  <c r="BD50" i="24"/>
  <c r="AO50" i="24"/>
  <c r="AF50" i="24"/>
  <c r="BD65" i="24"/>
  <c r="AF65" i="24"/>
  <c r="AO65" i="24"/>
  <c r="BD106" i="24"/>
  <c r="AO106" i="24"/>
  <c r="AF106" i="24"/>
  <c r="BD75" i="24"/>
  <c r="AO75" i="24"/>
  <c r="AF75" i="24"/>
  <c r="BD103" i="24"/>
  <c r="AO103" i="24"/>
  <c r="AF103" i="24"/>
  <c r="BD100" i="24"/>
  <c r="AO100" i="24"/>
  <c r="AF100" i="24"/>
  <c r="BD82" i="24"/>
  <c r="AO82" i="24"/>
  <c r="AF82" i="24"/>
  <c r="AF20" i="24"/>
  <c r="AS20" i="24" s="1"/>
  <c r="AN20" i="24"/>
  <c r="AN22" i="24"/>
  <c r="AF22" i="24"/>
  <c r="AS22" i="24" s="1"/>
  <c r="AF27" i="24"/>
  <c r="AS27" i="24" s="1"/>
  <c r="AN27" i="24"/>
  <c r="AF62" i="24"/>
  <c r="BD62" i="24"/>
  <c r="AO62" i="24"/>
  <c r="BD38" i="24"/>
  <c r="AO38" i="24"/>
  <c r="AF38" i="24"/>
  <c r="BD53" i="24"/>
  <c r="AO53" i="24"/>
  <c r="AF53" i="24"/>
  <c r="BD68" i="24"/>
  <c r="AF68" i="24"/>
  <c r="AP68" i="24"/>
  <c r="AO68" i="24"/>
  <c r="BD91" i="24"/>
  <c r="AO91" i="24"/>
  <c r="AF91" i="24"/>
  <c r="BD88" i="24"/>
  <c r="AO88" i="24"/>
  <c r="AF88" i="24"/>
  <c r="BD85" i="24"/>
  <c r="AO85" i="24"/>
  <c r="AF85" i="24"/>
  <c r="AN125" i="24"/>
  <c r="BD125" i="24"/>
  <c r="AF125" i="24"/>
  <c r="AO125" i="24"/>
  <c r="AF109" i="24"/>
  <c r="BD109" i="24"/>
  <c r="AO109" i="24"/>
  <c r="AF26" i="24"/>
  <c r="AS26" i="24" s="1"/>
  <c r="AN26" i="24"/>
  <c r="AF21" i="24"/>
  <c r="AS21" i="24" s="1"/>
  <c r="AN21" i="24"/>
  <c r="AF25" i="24"/>
  <c r="AS25" i="24" s="1"/>
  <c r="AN25" i="24"/>
  <c r="AN29" i="24"/>
  <c r="AF29" i="24"/>
  <c r="AS29" i="24" s="1"/>
  <c r="BD41" i="24"/>
  <c r="AO41" i="24"/>
  <c r="AF41" i="24"/>
  <c r="BD56" i="24"/>
  <c r="AO56" i="24"/>
  <c r="AF56" i="24"/>
  <c r="BD72" i="24"/>
  <c r="AO72" i="24"/>
  <c r="AF72" i="24"/>
  <c r="BD78" i="24"/>
  <c r="AF78" i="24"/>
  <c r="AO78" i="24"/>
  <c r="AN78" i="24"/>
  <c r="AO112" i="24"/>
  <c r="BD112" i="24"/>
  <c r="AF112" i="24"/>
  <c r="AQ112" i="24"/>
  <c r="AF23" i="24"/>
  <c r="AS23" i="24" s="1"/>
  <c r="AN23" i="24"/>
  <c r="AF28" i="24"/>
  <c r="AS28" i="24" s="1"/>
  <c r="AN28" i="24"/>
  <c r="BD44" i="24"/>
  <c r="AO44" i="24"/>
  <c r="AF44" i="24"/>
  <c r="BD59" i="24"/>
  <c r="AO59" i="24"/>
  <c r="AF59" i="24"/>
  <c r="BE122" i="25"/>
  <c r="AT97" i="25"/>
  <c r="AT103" i="25"/>
  <c r="BE82" i="25"/>
  <c r="AT82" i="25"/>
  <c r="AT44" i="25"/>
  <c r="BE44" i="25"/>
  <c r="AT72" i="25"/>
  <c r="BE72" i="25"/>
  <c r="AT35" i="25"/>
  <c r="BE35" i="25"/>
  <c r="BE56" i="25"/>
  <c r="AT56" i="25"/>
  <c r="AU115" i="25"/>
  <c r="AT115" i="25"/>
  <c r="BE115" i="25"/>
  <c r="AT47" i="25"/>
  <c r="BE47" i="25"/>
  <c r="BE50" i="25"/>
  <c r="AT50" i="25"/>
  <c r="BE88" i="25"/>
  <c r="AT88" i="25"/>
  <c r="BE53" i="25"/>
  <c r="AT53" i="25"/>
  <c r="BE85" i="25"/>
  <c r="AT85" i="25"/>
  <c r="AT78" i="25"/>
  <c r="AS78" i="25"/>
  <c r="BE78" i="25"/>
  <c r="BE31" i="25"/>
  <c r="AT31" i="25"/>
  <c r="AV112" i="25"/>
  <c r="AT112" i="25"/>
  <c r="BE112" i="25"/>
  <c r="AU68" i="25"/>
  <c r="AT68" i="25"/>
  <c r="BE68" i="25"/>
  <c r="AT119" i="25"/>
  <c r="BE119" i="25"/>
  <c r="AT109" i="25"/>
  <c r="BE109" i="25"/>
  <c r="BE94" i="25"/>
  <c r="AT94" i="25"/>
  <c r="BE100" i="25"/>
  <c r="AT100" i="25"/>
  <c r="BE41" i="25"/>
  <c r="AT41" i="25"/>
  <c r="AT125" i="25"/>
  <c r="AV65" i="25"/>
  <c r="AT38" i="25"/>
  <c r="BE38" i="25"/>
  <c r="AT59" i="25"/>
  <c r="BE59" i="25"/>
  <c r="AT91" i="25"/>
  <c r="BE91" i="25"/>
  <c r="BE109" i="22" l="1"/>
  <c r="AT109" i="22"/>
  <c r="AT103" i="22"/>
  <c r="BE103" i="22"/>
  <c r="AT50" i="22"/>
  <c r="BE50" i="22"/>
  <c r="AT75" i="22"/>
  <c r="BE75" i="22"/>
  <c r="AT125" i="22"/>
  <c r="AS125" i="22"/>
  <c r="BE125" i="22"/>
  <c r="BE68" i="22"/>
  <c r="AT68" i="22"/>
  <c r="AU68" i="22"/>
  <c r="AT59" i="22"/>
  <c r="BE59" i="22"/>
  <c r="BE112" i="22"/>
  <c r="AV112" i="22"/>
  <c r="AT112" i="22"/>
  <c r="AT47" i="22"/>
  <c r="BE47" i="22"/>
  <c r="AT53" i="22"/>
  <c r="BE53" i="22"/>
  <c r="AT38" i="22"/>
  <c r="BE38" i="22"/>
  <c r="BE91" i="22"/>
  <c r="AT91" i="22"/>
  <c r="AT122" i="22"/>
  <c r="BE122" i="22"/>
  <c r="BE115" i="22"/>
  <c r="AU115" i="22"/>
  <c r="AT115" i="22"/>
  <c r="BE72" i="22"/>
  <c r="AT72" i="22"/>
  <c r="AT65" i="22"/>
  <c r="AV65" i="22"/>
  <c r="BE65" i="22"/>
  <c r="AT106" i="22"/>
  <c r="BE106" i="22"/>
  <c r="AT56" i="22"/>
  <c r="BE56" i="22"/>
  <c r="BE88" i="22"/>
  <c r="AT88" i="22"/>
  <c r="AT44" i="22"/>
  <c r="BE44" i="22"/>
  <c r="BE119" i="22"/>
  <c r="AT119" i="22"/>
  <c r="BE94" i="22"/>
  <c r="AT94" i="22"/>
  <c r="BE31" i="22"/>
  <c r="AT31" i="22"/>
  <c r="AT62" i="22"/>
  <c r="BE62" i="22"/>
  <c r="BE41" i="22"/>
  <c r="AT78" i="22"/>
  <c r="BE78" i="22"/>
  <c r="AS78" i="22"/>
  <c r="BE97" i="22"/>
  <c r="AT97" i="22"/>
  <c r="BE35" i="22"/>
  <c r="AT35" i="22"/>
  <c r="BE100" i="22"/>
  <c r="AT100" i="22"/>
  <c r="AT82" i="22"/>
  <c r="BE82" i="22"/>
  <c r="AT85" i="22"/>
  <c r="BE85" i="22"/>
  <c r="BE31" i="24"/>
  <c r="BE59" i="24"/>
  <c r="AT59" i="24"/>
  <c r="BE78" i="24"/>
  <c r="AT78" i="24"/>
  <c r="AS78" i="24"/>
  <c r="BE41" i="24"/>
  <c r="AT41" i="24"/>
  <c r="BE91" i="24"/>
  <c r="AT91" i="24"/>
  <c r="BE62" i="24"/>
  <c r="AT62" i="24"/>
  <c r="BE75" i="24"/>
  <c r="AT75" i="24"/>
  <c r="AV65" i="24"/>
  <c r="AT65" i="24"/>
  <c r="BE65" i="24"/>
  <c r="BE97" i="24"/>
  <c r="AT97" i="24"/>
  <c r="BE115" i="24"/>
  <c r="AU115" i="24"/>
  <c r="AT115" i="24"/>
  <c r="BE94" i="24"/>
  <c r="AT94" i="24"/>
  <c r="BE56" i="24"/>
  <c r="AT56" i="24"/>
  <c r="BE109" i="24"/>
  <c r="AT109" i="24"/>
  <c r="BE88" i="24"/>
  <c r="AT88" i="24"/>
  <c r="AU68" i="24"/>
  <c r="AT68" i="24"/>
  <c r="BE68" i="24"/>
  <c r="BE103" i="24"/>
  <c r="AT103" i="24"/>
  <c r="BE35" i="24"/>
  <c r="AT35" i="24"/>
  <c r="BE47" i="24"/>
  <c r="AT47" i="24"/>
  <c r="BE122" i="24"/>
  <c r="AT122" i="24"/>
  <c r="BE72" i="24"/>
  <c r="AT72" i="24"/>
  <c r="BE85" i="24"/>
  <c r="AT85" i="24"/>
  <c r="BE38" i="24"/>
  <c r="AT38" i="24"/>
  <c r="BE100" i="24"/>
  <c r="AT100" i="24"/>
  <c r="BE50" i="24"/>
  <c r="AT50" i="24"/>
  <c r="BE44" i="24"/>
  <c r="AT44" i="24"/>
  <c r="BE112" i="24"/>
  <c r="AV112" i="24"/>
  <c r="AT112" i="24"/>
  <c r="BE125" i="24"/>
  <c r="AT125" i="24"/>
  <c r="AS125" i="24"/>
  <c r="BE53" i="24"/>
  <c r="AT53" i="24"/>
  <c r="BE82" i="24"/>
  <c r="AT82" i="24"/>
  <c r="BE106" i="24"/>
  <c r="AT106" i="24"/>
  <c r="BE119" i="24"/>
  <c r="AT119" i="24"/>
</calcChain>
</file>

<file path=xl/sharedStrings.xml><?xml version="1.0" encoding="utf-8"?>
<sst xmlns="http://schemas.openxmlformats.org/spreadsheetml/2006/main" count="5183" uniqueCount="210">
  <si>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</si>
  <si>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</si>
  <si>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</si>
  <si>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</si>
  <si>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</si>
  <si>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</si>
  <si>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</si>
  <si>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</si>
  <si>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</si>
  <si>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</si>
  <si>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</si>
  <si>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</si>
  <si>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</si>
  <si>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</si>
  <si>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</si>
  <si>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</si>
  <si>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</si>
  <si>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</si>
  <si>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</si>
  <si>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</si>
  <si>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</si>
  <si>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</si>
  <si>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</si>
  <si>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</si>
  <si>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</si>
  <si>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</si>
  <si>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</si>
  <si>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</si>
  <si>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Flush</t>
  </si>
  <si>
    <t>Water Blank</t>
  </si>
  <si>
    <t>Reference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</si>
  <si>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</si>
  <si>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</si>
  <si>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</si>
  <si>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</si>
  <si>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</si>
  <si>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</si>
  <si>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</si>
  <si>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</si>
  <si>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</si>
  <si>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</si>
  <si>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</si>
  <si>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</si>
  <si>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</si>
  <si>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</si>
  <si>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</si>
  <si>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</si>
  <si>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</si>
  <si>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</si>
  <si>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</si>
  <si>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</si>
  <si>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</si>
  <si>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</si>
  <si>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</si>
  <si>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</si>
  <si>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</si>
  <si>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</si>
  <si>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</si>
  <si>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</si>
  <si>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</si>
  <si>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</si>
  <si>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</si>
  <si>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</si>
  <si>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</si>
  <si>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</si>
  <si>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</si>
  <si>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</si>
  <si>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</si>
  <si>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>C 29jul20 9.0</t>
  </si>
  <si>
    <t>C 23sep20 9.0</t>
  </si>
  <si>
    <t>F 21sep20 9.0</t>
  </si>
  <si>
    <t>F 09nov20 0.1</t>
  </si>
  <si>
    <t>C 19aug20 6.0</t>
  </si>
  <si>
    <t>B 16sep20 9.0</t>
  </si>
  <si>
    <t>C 29jul20 6.0</t>
  </si>
  <si>
    <t>B 16sep20 3.0</t>
  </si>
  <si>
    <t>F 02sep20 9.0</t>
  </si>
  <si>
    <t>F 09nov20 5.0</t>
  </si>
  <si>
    <t>F 02dec20 1.6</t>
  </si>
  <si>
    <t>C 23sep20 0.1</t>
  </si>
  <si>
    <t>B 03sep20 0.1</t>
  </si>
  <si>
    <t>F 19oct20 5.0</t>
  </si>
  <si>
    <t>B 10nov20 0.1</t>
  </si>
  <si>
    <t>C 22jul20 9.0</t>
  </si>
  <si>
    <t>F 21sep20 6.2</t>
  </si>
  <si>
    <t>C 15jul20 9.0</t>
  </si>
  <si>
    <t>F 02dec20 5.0</t>
  </si>
  <si>
    <t>F 09nov20 8.0</t>
  </si>
  <si>
    <t>B 02dec20 3.0</t>
  </si>
  <si>
    <t>F 02dec20 6.2</t>
  </si>
  <si>
    <t>F 21sep20 8.0</t>
  </si>
  <si>
    <t>F 09nov20 6.2</t>
  </si>
  <si>
    <t>F 19oct20 1.6</t>
  </si>
  <si>
    <t>B 10nov20 6.0</t>
  </si>
  <si>
    <t>F 02nov20 wet</t>
  </si>
  <si>
    <t>B 25aug20 11.0</t>
  </si>
  <si>
    <t>F 15sep20 1.6</t>
  </si>
  <si>
    <t>F 02dec20 3.8</t>
  </si>
  <si>
    <t>C 22jul20 0.1</t>
  </si>
  <si>
    <t>F 21sep20 5.0</t>
  </si>
  <si>
    <t>02dec20 0.1</t>
  </si>
  <si>
    <t>B 10nov20 10.0</t>
  </si>
  <si>
    <t>F 19oct20 weir</t>
  </si>
  <si>
    <t>F 09nov20 1.6</t>
  </si>
  <si>
    <t>F 21sep20 0.1</t>
  </si>
  <si>
    <t>F 02dec20 weir</t>
  </si>
  <si>
    <t>C 19aug20 HPBinf</t>
  </si>
  <si>
    <t>F 11sep20 0.1</t>
  </si>
  <si>
    <t xml:space="preserve">                            Injection vol</t>
  </si>
  <si>
    <t xml:space="preserve">          Injection Volume</t>
  </si>
  <si>
    <t>Daily Calibration from 04feb21</t>
  </si>
  <si>
    <t>did not add TIC std</t>
  </si>
  <si>
    <t>F 11sep20 9.0</t>
  </si>
  <si>
    <t>C 23sep20 6.0</t>
  </si>
  <si>
    <t>B 10nov20 3.0</t>
  </si>
  <si>
    <t>B 16sep20 0.1</t>
  </si>
  <si>
    <t>C 22jul20 21.0</t>
  </si>
  <si>
    <t>F 09nov20 9.0</t>
  </si>
  <si>
    <t>F 15sep20 weir</t>
  </si>
  <si>
    <t>B 03sep20 9.0</t>
  </si>
  <si>
    <t>C 19aug20 0.1</t>
  </si>
  <si>
    <t>C 15jul20 6.0</t>
  </si>
  <si>
    <t>F 11sep20 3.8</t>
  </si>
  <si>
    <t>F 02dec20 wet</t>
  </si>
  <si>
    <t>B 03sep20 10.0</t>
  </si>
  <si>
    <t>F 02sep20 6.2</t>
  </si>
  <si>
    <t>B 02dec20 0.1</t>
  </si>
  <si>
    <t>F 13oct20 8.0</t>
  </si>
  <si>
    <t>F 02sep20 8.0</t>
  </si>
  <si>
    <t>C 23sep20 20.0</t>
  </si>
  <si>
    <t>B 10nov20 9.0</t>
  </si>
  <si>
    <t>19aug20 inf C</t>
  </si>
  <si>
    <t>F 19oct20 6.2</t>
  </si>
  <si>
    <t>B 16sep20 11.0</t>
  </si>
  <si>
    <t>B 20aug20 10.0</t>
  </si>
  <si>
    <t>F 02sep20 0.1</t>
  </si>
  <si>
    <t>C 15jul20 0.1</t>
  </si>
  <si>
    <t>B 02dec20 9.0</t>
  </si>
  <si>
    <t>F 15sep20 5.0</t>
  </si>
  <si>
    <t>F 15sep20 0.1</t>
  </si>
  <si>
    <t>B 02dec20 6.0</t>
  </si>
  <si>
    <t>C 19aug20 21.0</t>
  </si>
  <si>
    <t>C 29jul20 21.0</t>
  </si>
  <si>
    <t>C 22jul20 6.0</t>
  </si>
  <si>
    <t>F 19oct20 0.1</t>
  </si>
  <si>
    <t>F 02dec20 8.0</t>
  </si>
  <si>
    <t>F 15sep20 6.2</t>
  </si>
  <si>
    <t>F 19oct20 9.0</t>
  </si>
  <si>
    <t>F 09nov20 3.8</t>
  </si>
  <si>
    <t>F 13oct20 1.6</t>
  </si>
  <si>
    <t>F 09nov20 weir</t>
  </si>
  <si>
    <t>F 15sep20 3.8</t>
  </si>
  <si>
    <t>did not add TIC std  so used 09feb21 cal</t>
  </si>
  <si>
    <t>BRN Notes:</t>
  </si>
  <si>
    <t>Looks like I did NOT add TIC standard to the mixed check standard</t>
  </si>
  <si>
    <t>Not sure what I did for spikes.  May have used 80 uL (the usual amount for Lachat) rather than 150 uL (the usual amount for TOC)</t>
  </si>
  <si>
    <t>Mixed Check 9/18/0.9</t>
  </si>
  <si>
    <t>B 01oct20 10.0 dil 3x</t>
  </si>
  <si>
    <t>B 02dec20 11.0 dil 3x</t>
  </si>
  <si>
    <t>F 31jan20 9.0 dil 2x</t>
  </si>
  <si>
    <t>F 19mar20 0.1 F102 r1 dil 2x</t>
  </si>
  <si>
    <t>C 19aug20 TCTinf dil 2x</t>
  </si>
  <si>
    <t>F 30sep20 9.0 dil 2x</t>
  </si>
  <si>
    <t>F 02sep20 3.8</t>
  </si>
  <si>
    <t>F 13apr20 1.6</t>
  </si>
  <si>
    <t>F 11sep20 8.0</t>
  </si>
  <si>
    <t>F 02dec20 9.0</t>
  </si>
  <si>
    <t>spiked blank</t>
  </si>
  <si>
    <t>F 05oct20 wet</t>
  </si>
  <si>
    <t>C 29jul20 0.1</t>
  </si>
  <si>
    <t>B 25oct20 3.0</t>
  </si>
  <si>
    <t>B 03sep20 3.0</t>
  </si>
  <si>
    <t>F 11sep20 6.2</t>
  </si>
  <si>
    <t>B 03sep20 6.0</t>
  </si>
  <si>
    <t>C 19aug20 9.0</t>
  </si>
  <si>
    <t>RUN NOTES:</t>
  </si>
  <si>
    <t>f 02dec20 8.0</t>
  </si>
  <si>
    <t>f 13oct20 1.6</t>
  </si>
  <si>
    <t>f 19oct20 0.1</t>
  </si>
  <si>
    <t>f 31jan20 9.0</t>
  </si>
  <si>
    <t>b 02dec20 11.0</t>
  </si>
  <si>
    <t>f 13apr20 1.6</t>
  </si>
  <si>
    <t>f 30sep20 9.0</t>
  </si>
  <si>
    <t>f 19mar20 0.1 f102 r1</t>
  </si>
  <si>
    <t>b 01oct20 10.0 diluted 1 in 3</t>
  </si>
  <si>
    <t>f 11sep20 8.0</t>
  </si>
  <si>
    <t>uncovered std</t>
  </si>
  <si>
    <t>TOC is negative for much of run</t>
  </si>
  <si>
    <t>TCpe</t>
  </si>
  <si>
    <t>f 02sep20 3.8</t>
  </si>
  <si>
    <t>f 05oct20 wet</t>
  </si>
  <si>
    <t>c 19aug20 9.0</t>
  </si>
  <si>
    <t>f 02dec20 9.0</t>
  </si>
  <si>
    <t>c 19aug20 tct inf</t>
  </si>
  <si>
    <t>f 11sep20 6.2</t>
  </si>
  <si>
    <t>b 03sep20 3.0</t>
  </si>
  <si>
    <t>b 25oct20 3.0</t>
  </si>
  <si>
    <t>b 03sep20 6.0</t>
  </si>
  <si>
    <t>c 29jul20 0.1</t>
  </si>
  <si>
    <t>OLD SAMPLE, not repoured.</t>
  </si>
  <si>
    <t>Dilution</t>
  </si>
  <si>
    <t>F 02dec20 0.1</t>
  </si>
  <si>
    <t>C 19aug20 inf C</t>
  </si>
  <si>
    <t>TIC (mg/L)</t>
  </si>
  <si>
    <t>TC (mg/L)</t>
  </si>
  <si>
    <t>TOC (mg/L)</t>
  </si>
  <si>
    <t>TNb (mg/L)</t>
  </si>
  <si>
    <t xml:space="preserve">MDL from spiked blanks </t>
  </si>
  <si>
    <t xml:space="preserve">This sample was run 3 times (see day to day summary).  All three times the TOC is quite high. 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</si>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</sst>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BRN08feb21!$E$7:$E$13</c:f>
              <c:numCache>
                <c:formatCode>General</c:formatCode>
                <c:ptCount val="7"/>
                <c:pt idx="1">
                  <c:v>2</c:v>
                </c:pt>
                <c:pt idx="2">
                  <c:v>253.5</c:v>
                </c:pt>
                <c:pt idx="3">
                  <c:v>868</c:v>
                </c:pt>
                <c:pt idx="4">
                  <c:v>1382</c:v>
                </c:pt>
                <c:pt idx="5">
                  <c:v>1929</c:v>
                </c:pt>
                <c:pt idx="6">
                  <c:v>2469</c:v>
                </c:pt>
              </c:numCache>
            </c:numRef>
          </c:xVal>
          <c:yVal>
            <c:numRef>
              <c:f>BRN08feb21!$D$7:$D$13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8-431B-98B6-5A005AD0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 11feb21'!$E$2:$E$8</c:f>
              <c:numCache>
                <c:formatCode>General</c:formatCode>
                <c:ptCount val="7"/>
                <c:pt idx="1">
                  <c:v>12</c:v>
                </c:pt>
                <c:pt idx="2">
                  <c:v>418.5</c:v>
                </c:pt>
                <c:pt idx="3">
                  <c:v>1224</c:v>
                </c:pt>
                <c:pt idx="5">
                  <c:v>2064</c:v>
                </c:pt>
                <c:pt idx="6">
                  <c:v>2641</c:v>
                </c:pt>
              </c:numCache>
            </c:numRef>
          </c:xVal>
          <c:yVal>
            <c:numRef>
              <c:f>'BRN 11feb21'!$D$2:$D$8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7-4C7B-AE39-C2365D22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 11feb21'!$G$2:$G$8</c:f>
              <c:numCache>
                <c:formatCode>General</c:formatCode>
                <c:ptCount val="7"/>
                <c:pt idx="1">
                  <c:v>194.5</c:v>
                </c:pt>
                <c:pt idx="2">
                  <c:v>2720.5</c:v>
                </c:pt>
                <c:pt idx="3">
                  <c:v>8599</c:v>
                </c:pt>
                <c:pt idx="4">
                  <c:v>16185</c:v>
                </c:pt>
                <c:pt idx="5">
                  <c:v>22636</c:v>
                </c:pt>
                <c:pt idx="6">
                  <c:v>27930</c:v>
                </c:pt>
              </c:numCache>
            </c:numRef>
          </c:xVal>
          <c:yVal>
            <c:numRef>
              <c:f>'BRN 11feb21'!$F$2:$F$8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1-496D-8207-2D313E51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'BRN 11feb21'!$I$2:$I$8</c:f>
              <c:numCache>
                <c:formatCode>General</c:formatCode>
                <c:ptCount val="7"/>
                <c:pt idx="1">
                  <c:v>8</c:v>
                </c:pt>
                <c:pt idx="2">
                  <c:v>1416.5</c:v>
                </c:pt>
                <c:pt idx="3">
                  <c:v>4387.5</c:v>
                </c:pt>
                <c:pt idx="4">
                  <c:v>7529</c:v>
                </c:pt>
                <c:pt idx="5">
                  <c:v>11055</c:v>
                </c:pt>
                <c:pt idx="6">
                  <c:v>15066</c:v>
                </c:pt>
              </c:numCache>
            </c:numRef>
          </c:xVal>
          <c:yVal>
            <c:numRef>
              <c:f>'BRN 11feb21'!$H$2:$H$8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3-4315-A989-12960ECC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BRN16feb21!$E$13:$E$19</c:f>
              <c:numCache>
                <c:formatCode>General</c:formatCode>
                <c:ptCount val="7"/>
                <c:pt idx="1">
                  <c:v>18.5</c:v>
                </c:pt>
                <c:pt idx="2">
                  <c:v>383</c:v>
                </c:pt>
                <c:pt idx="3">
                  <c:v>1102</c:v>
                </c:pt>
                <c:pt idx="4">
                  <c:v>1707.5</c:v>
                </c:pt>
                <c:pt idx="5">
                  <c:v>2520</c:v>
                </c:pt>
                <c:pt idx="6">
                  <c:v>3032</c:v>
                </c:pt>
              </c:numCache>
            </c:numRef>
          </c:xVal>
          <c:yVal>
            <c:numRef>
              <c:f>BRN16feb21!$D$13:$D$19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7-4AF8-9D4A-0CC0F4A3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BRN16feb21!$G$13:$G$19</c:f>
              <c:numCache>
                <c:formatCode>General</c:formatCode>
                <c:ptCount val="7"/>
                <c:pt idx="1">
                  <c:v>224</c:v>
                </c:pt>
                <c:pt idx="2">
                  <c:v>2725</c:v>
                </c:pt>
                <c:pt idx="3">
                  <c:v>8878</c:v>
                </c:pt>
                <c:pt idx="4">
                  <c:v>13683</c:v>
                </c:pt>
                <c:pt idx="5">
                  <c:v>19261.5</c:v>
                </c:pt>
                <c:pt idx="6">
                  <c:v>25440</c:v>
                </c:pt>
              </c:numCache>
            </c:numRef>
          </c:xVal>
          <c:yVal>
            <c:numRef>
              <c:f>BRN16feb21!$F$13:$F$19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57A-802E-3ADC0FB6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BRN16feb21!$I$13:$I$19</c:f>
              <c:numCache>
                <c:formatCode>General</c:formatCode>
                <c:ptCount val="7"/>
                <c:pt idx="1">
                  <c:v>66.5</c:v>
                </c:pt>
                <c:pt idx="2">
                  <c:v>1250</c:v>
                </c:pt>
                <c:pt idx="3">
                  <c:v>4041.5</c:v>
                </c:pt>
                <c:pt idx="4">
                  <c:v>6832</c:v>
                </c:pt>
                <c:pt idx="5">
                  <c:v>9757.5</c:v>
                </c:pt>
                <c:pt idx="6">
                  <c:v>13214</c:v>
                </c:pt>
              </c:numCache>
            </c:numRef>
          </c:xVal>
          <c:yVal>
            <c:numRef>
              <c:f>BRN16feb21!$H$13:$H$19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E-4FF2-99BA-77DB6C09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'Questionable 04feb21'!$E$2:$E$8</c:f>
              <c:numCache>
                <c:formatCode>General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496</c:v>
                </c:pt>
                <c:pt idx="3">
                  <c:v>1554</c:v>
                </c:pt>
                <c:pt idx="4">
                  <c:v>1928</c:v>
                </c:pt>
                <c:pt idx="5">
                  <c:v>2681</c:v>
                </c:pt>
                <c:pt idx="6">
                  <c:v>3563</c:v>
                </c:pt>
              </c:numCache>
            </c:numRef>
          </c:xVal>
          <c:yVal>
            <c:numRef>
              <c:f>'Questionable 04feb21'!$D$2:$D$8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9-42E2-A56A-C7C3ABF2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'Questionable 04feb21'!$G$2:$G$8</c:f>
              <c:numCache>
                <c:formatCode>General</c:formatCode>
                <c:ptCount val="7"/>
                <c:pt idx="0">
                  <c:v>196</c:v>
                </c:pt>
                <c:pt idx="1">
                  <c:v>175</c:v>
                </c:pt>
                <c:pt idx="2">
                  <c:v>2733</c:v>
                </c:pt>
                <c:pt idx="3">
                  <c:v>8574</c:v>
                </c:pt>
                <c:pt idx="4">
                  <c:v>14282</c:v>
                </c:pt>
                <c:pt idx="5">
                  <c:v>19107</c:v>
                </c:pt>
                <c:pt idx="6">
                  <c:v>25525</c:v>
                </c:pt>
              </c:numCache>
            </c:numRef>
          </c:xVal>
          <c:yVal>
            <c:numRef>
              <c:f>'Questionable 04feb21'!$F$2:$F$8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E-4CA7-815E-44B1CE20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'Questionable 04feb21'!$I$2:$I$8</c:f>
              <c:numCache>
                <c:formatCode>General</c:formatCode>
                <c:ptCount val="7"/>
                <c:pt idx="0">
                  <c:v>63</c:v>
                </c:pt>
                <c:pt idx="1">
                  <c:v>64</c:v>
                </c:pt>
                <c:pt idx="2">
                  <c:v>1282</c:v>
                </c:pt>
                <c:pt idx="3">
                  <c:v>4016</c:v>
                </c:pt>
                <c:pt idx="4">
                  <c:v>7052</c:v>
                </c:pt>
                <c:pt idx="5">
                  <c:v>9108</c:v>
                </c:pt>
                <c:pt idx="6">
                  <c:v>13438</c:v>
                </c:pt>
              </c:numCache>
            </c:numRef>
          </c:xVal>
          <c:yVal>
            <c:numRef>
              <c:f>'Questionable 04feb21'!$H$2:$H$8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990-8F26-689B1DD8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'Questionable 25jan21'!$E$2:$E$8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479</c:v>
                </c:pt>
                <c:pt idx="3">
                  <c:v>1643</c:v>
                </c:pt>
                <c:pt idx="4">
                  <c:v>2151</c:v>
                </c:pt>
                <c:pt idx="5">
                  <c:v>3011</c:v>
                </c:pt>
                <c:pt idx="6">
                  <c:v>3783</c:v>
                </c:pt>
              </c:numCache>
            </c:numRef>
          </c:xVal>
          <c:yVal>
            <c:numRef>
              <c:f>'Questionable 25jan21'!$D$2:$D$8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450-B1EE-1364E48D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BRN08feb21!$I$7:$I$13</c:f>
              <c:numCache>
                <c:formatCode>General</c:formatCode>
                <c:ptCount val="7"/>
                <c:pt idx="1">
                  <c:v>705</c:v>
                </c:pt>
                <c:pt idx="2">
                  <c:v>1293.5</c:v>
                </c:pt>
                <c:pt idx="3">
                  <c:v>5504</c:v>
                </c:pt>
                <c:pt idx="4">
                  <c:v>8343</c:v>
                </c:pt>
                <c:pt idx="5">
                  <c:v>12527</c:v>
                </c:pt>
              </c:numCache>
            </c:numRef>
          </c:xVal>
          <c:yVal>
            <c:numRef>
              <c:f>BRN08feb21!$H$7:$H$13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7-484B-B791-2CE0BB2F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'Questionable 25jan21'!$G$2:$G$8</c:f>
              <c:numCache>
                <c:formatCode>General</c:formatCode>
                <c:ptCount val="7"/>
                <c:pt idx="0">
                  <c:v>504</c:v>
                </c:pt>
                <c:pt idx="1">
                  <c:v>541</c:v>
                </c:pt>
                <c:pt idx="2">
                  <c:v>4768</c:v>
                </c:pt>
                <c:pt idx="3">
                  <c:v>14293</c:v>
                </c:pt>
                <c:pt idx="4">
                  <c:v>23259</c:v>
                </c:pt>
                <c:pt idx="5">
                  <c:v>33176</c:v>
                </c:pt>
                <c:pt idx="6">
                  <c:v>41192</c:v>
                </c:pt>
              </c:numCache>
            </c:numRef>
          </c:xVal>
          <c:yVal>
            <c:numRef>
              <c:f>'Questionable 25jan21'!$F$2:$F$8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6-4450-B19F-821D909D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'Questionable 25jan21'!$I$2:$I$8</c:f>
              <c:numCache>
                <c:formatCode>General</c:formatCode>
                <c:ptCount val="7"/>
                <c:pt idx="0">
                  <c:v>72</c:v>
                </c:pt>
                <c:pt idx="1">
                  <c:v>23</c:v>
                </c:pt>
                <c:pt idx="2">
                  <c:v>1888</c:v>
                </c:pt>
                <c:pt idx="3">
                  <c:v>7205</c:v>
                </c:pt>
                <c:pt idx="4">
                  <c:v>10940</c:v>
                </c:pt>
                <c:pt idx="5">
                  <c:v>16600</c:v>
                </c:pt>
                <c:pt idx="6">
                  <c:v>23514</c:v>
                </c:pt>
              </c:numCache>
            </c:numRef>
          </c:xVal>
          <c:yVal>
            <c:numRef>
              <c:f>'Questionable 25jan21'!$H$2:$H$8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7-45A1-8181-F0141535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BRN08feb21!$G$8:$G$13</c:f>
              <c:numCache>
                <c:formatCode>General</c:formatCode>
                <c:ptCount val="6"/>
                <c:pt idx="0">
                  <c:v>697.5</c:v>
                </c:pt>
                <c:pt idx="1">
                  <c:v>3156.5</c:v>
                </c:pt>
                <c:pt idx="2">
                  <c:v>10860.5</c:v>
                </c:pt>
                <c:pt idx="3">
                  <c:v>16292</c:v>
                </c:pt>
                <c:pt idx="4">
                  <c:v>22560</c:v>
                </c:pt>
                <c:pt idx="5">
                  <c:v>32334</c:v>
                </c:pt>
              </c:numCache>
            </c:numRef>
          </c:xVal>
          <c:yVal>
            <c:numRef>
              <c:f>BRN08feb21!$F$8:$F$13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6.0000000000000001E-3</c:v>
                </c:pt>
                <c:pt idx="4">
                  <c:v>8.3999999999999977E-3</c:v>
                </c:pt>
                <c:pt idx="5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462F-9A4E-E18F009F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BRN09feb21!$E$2:$E$8</c:f>
              <c:numCache>
                <c:formatCode>General</c:formatCode>
                <c:ptCount val="7"/>
                <c:pt idx="1">
                  <c:v>2</c:v>
                </c:pt>
                <c:pt idx="2">
                  <c:v>253.5</c:v>
                </c:pt>
                <c:pt idx="3">
                  <c:v>868</c:v>
                </c:pt>
                <c:pt idx="4">
                  <c:v>1382</c:v>
                </c:pt>
                <c:pt idx="5">
                  <c:v>1929</c:v>
                </c:pt>
                <c:pt idx="6">
                  <c:v>2469</c:v>
                </c:pt>
              </c:numCache>
            </c:numRef>
          </c:xVal>
          <c:yVal>
            <c:numRef>
              <c:f>BRN09feb21!$D$2:$D$8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4D1-980F-88CF50E6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BRN09feb21!$G$2:$G$8</c:f>
              <c:numCache>
                <c:formatCode>General</c:formatCode>
                <c:ptCount val="7"/>
                <c:pt idx="1">
                  <c:v>697.5</c:v>
                </c:pt>
                <c:pt idx="2">
                  <c:v>3156.5</c:v>
                </c:pt>
                <c:pt idx="3">
                  <c:v>10860.5</c:v>
                </c:pt>
                <c:pt idx="4">
                  <c:v>16292</c:v>
                </c:pt>
                <c:pt idx="5">
                  <c:v>22560</c:v>
                </c:pt>
                <c:pt idx="6">
                  <c:v>32334</c:v>
                </c:pt>
              </c:numCache>
            </c:numRef>
          </c:xVal>
          <c:yVal>
            <c:numRef>
              <c:f>BRN09feb21!$F$2:$F$8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3-4014-AE08-BBC52463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BRN09feb21!$I$2:$I$8</c:f>
              <c:numCache>
                <c:formatCode>General</c:formatCode>
                <c:ptCount val="7"/>
                <c:pt idx="1">
                  <c:v>705</c:v>
                </c:pt>
                <c:pt idx="2">
                  <c:v>1293.5</c:v>
                </c:pt>
                <c:pt idx="3">
                  <c:v>5504</c:v>
                </c:pt>
                <c:pt idx="4">
                  <c:v>8343</c:v>
                </c:pt>
                <c:pt idx="5">
                  <c:v>12527</c:v>
                </c:pt>
              </c:numCache>
            </c:numRef>
          </c:xVal>
          <c:yVal>
            <c:numRef>
              <c:f>BRN09feb21!$H$2:$H$8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4464-A2F0-DBC93FFE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BRN10feb21!$E$2:$E$8</c:f>
              <c:numCache>
                <c:formatCode>General</c:formatCode>
                <c:ptCount val="7"/>
                <c:pt idx="1">
                  <c:v>25.5</c:v>
                </c:pt>
                <c:pt idx="2">
                  <c:v>393</c:v>
                </c:pt>
                <c:pt idx="3">
                  <c:v>1122</c:v>
                </c:pt>
                <c:pt idx="5">
                  <c:v>1987</c:v>
                </c:pt>
                <c:pt idx="6">
                  <c:v>2635</c:v>
                </c:pt>
              </c:numCache>
            </c:numRef>
          </c:xVal>
          <c:yVal>
            <c:numRef>
              <c:f>BRN10feb21!$D$2:$D$8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2-4D57-B6B2-41ED4BCF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BRN10feb21!$G$2:$G$8</c:f>
              <c:numCache>
                <c:formatCode>General</c:formatCode>
                <c:ptCount val="7"/>
                <c:pt idx="1">
                  <c:v>164</c:v>
                </c:pt>
                <c:pt idx="2">
                  <c:v>2785.5</c:v>
                </c:pt>
                <c:pt idx="3">
                  <c:v>9023</c:v>
                </c:pt>
                <c:pt idx="4">
                  <c:v>17139</c:v>
                </c:pt>
                <c:pt idx="5">
                  <c:v>23034</c:v>
                </c:pt>
                <c:pt idx="6">
                  <c:v>29043</c:v>
                </c:pt>
              </c:numCache>
            </c:numRef>
          </c:xVal>
          <c:yVal>
            <c:numRef>
              <c:f>BRN10feb21!$F$2:$F$8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7-4643-9CC4-D289D666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BRN10feb21!$I$2:$I$8</c:f>
              <c:numCache>
                <c:formatCode>General</c:formatCode>
                <c:ptCount val="7"/>
                <c:pt idx="1">
                  <c:v>20.5</c:v>
                </c:pt>
                <c:pt idx="2">
                  <c:v>1250.5</c:v>
                </c:pt>
                <c:pt idx="3">
                  <c:v>4037</c:v>
                </c:pt>
                <c:pt idx="4">
                  <c:v>7248</c:v>
                </c:pt>
                <c:pt idx="5">
                  <c:v>11316</c:v>
                </c:pt>
                <c:pt idx="6">
                  <c:v>14412</c:v>
                </c:pt>
              </c:numCache>
            </c:numRef>
          </c:xVal>
          <c:yVal>
            <c:numRef>
              <c:f>BRN10feb21!$H$2:$H$8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2.9999999999999997E-4</c:v>
                </c:pt>
                <c:pt idx="5">
                  <c:v>4.1999999999999996E-4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444F-8FE7-256F9A4F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10645</xdr:rowOff>
    </xdr:from>
    <xdr:to>
      <xdr:col>15</xdr:col>
      <xdr:colOff>552450</xdr:colOff>
      <xdr:row>16</xdr:row>
      <xdr:rowOff>115420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545354</xdr:colOff>
      <xdr:row>6</xdr:row>
      <xdr:rowOff>33617</xdr:rowOff>
    </xdr:from>
    <xdr:to>
      <xdr:col>29</xdr:col>
      <xdr:colOff>262966</xdr:colOff>
      <xdr:row>16</xdr:row>
      <xdr:rowOff>138392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149412</xdr:colOff>
      <xdr:row>6</xdr:row>
      <xdr:rowOff>26147</xdr:rowOff>
    </xdr:from>
    <xdr:to>
      <xdr:col>22</xdr:col>
      <xdr:colOff>479613</xdr:colOff>
      <xdr:row>16</xdr:row>
      <xdr:rowOff>134657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0</xdr:row>
      <xdr:rowOff>104589</xdr:rowOff>
    </xdr:from>
    <xdr:to>
      <xdr:col>22</xdr:col>
      <xdr:colOff>382495</xdr:colOff>
      <xdr:row>11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493059</xdr:colOff>
      <xdr:row>0</xdr:row>
      <xdr:rowOff>112059</xdr:rowOff>
    </xdr:from>
    <xdr:to>
      <xdr:col>29</xdr:col>
      <xdr:colOff>210671</xdr:colOff>
      <xdr:row>11</xdr:row>
      <xdr:rowOff>30069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0</xdr:row>
      <xdr:rowOff>104589</xdr:rowOff>
    </xdr:from>
    <xdr:to>
      <xdr:col>22</xdr:col>
      <xdr:colOff>382495</xdr:colOff>
      <xdr:row>11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493059</xdr:colOff>
      <xdr:row>0</xdr:row>
      <xdr:rowOff>112059</xdr:rowOff>
    </xdr:from>
    <xdr:to>
      <xdr:col>29</xdr:col>
      <xdr:colOff>210671</xdr:colOff>
      <xdr:row>11</xdr:row>
      <xdr:rowOff>30069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0</xdr:row>
      <xdr:rowOff>104589</xdr:rowOff>
    </xdr:from>
    <xdr:to>
      <xdr:col>22</xdr:col>
      <xdr:colOff>382495</xdr:colOff>
      <xdr:row>11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493059</xdr:colOff>
      <xdr:row>0</xdr:row>
      <xdr:rowOff>112059</xdr:rowOff>
    </xdr:from>
    <xdr:to>
      <xdr:col>29</xdr:col>
      <xdr:colOff>210671</xdr:colOff>
      <xdr:row>11</xdr:row>
      <xdr:rowOff>30069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0</xdr:row>
      <xdr:rowOff>57150</xdr:rowOff>
    </xdr:from>
    <xdr:to>
      <xdr:col>22</xdr:col>
      <xdr:colOff>374650</xdr:colOff>
      <xdr:row>10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0</xdr:row>
      <xdr:rowOff>69850</xdr:rowOff>
    </xdr:from>
    <xdr:to>
      <xdr:col>29</xdr:col>
      <xdr:colOff>196850</xdr:colOff>
      <xdr:row>10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0</xdr:row>
      <xdr:rowOff>57150</xdr:rowOff>
    </xdr:from>
    <xdr:to>
      <xdr:col>22</xdr:col>
      <xdr:colOff>374650</xdr:colOff>
      <xdr:row>10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0</xdr:row>
      <xdr:rowOff>69850</xdr:rowOff>
    </xdr:from>
    <xdr:to>
      <xdr:col>29</xdr:col>
      <xdr:colOff>196850</xdr:colOff>
      <xdr:row>10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topLeftCell="C1" zoomScale="200" workbookViewId="0">
      <selection activeCell="M8" sqref="M8"/>
    </sheetView>
  </sheetViews>
  <sheetFormatPr baseColWidth="10" defaultColWidth="8.83203125" defaultRowHeight="15" x14ac:dyDescent="0.2"/>
  <cols>
    <col min="3" max="3" width="25" customWidth="1"/>
    <col min="4" max="4" width="9.1640625" style="9" bestFit="1" customWidth="1"/>
  </cols>
  <sheetData>
    <row r="1" spans="1:15" s="3" customFormat="1" ht="32" x14ac:dyDescent="0.2">
      <c r="A1" s="3" t="s">
        <v>0</v>
      </c>
      <c r="B1" s="3" t="s">
        <v>1</v>
      </c>
      <c r="C1" s="3" t="s">
        <v>2</v>
      </c>
      <c r="D1" s="8" t="s">
        <v>24</v>
      </c>
      <c r="E1" s="3" t="s">
        <v>61</v>
      </c>
      <c r="F1" s="3" t="s">
        <v>62</v>
      </c>
      <c r="G1" s="3" t="s">
        <v>63</v>
      </c>
      <c r="H1" s="3" t="s">
        <v>64</v>
      </c>
      <c r="J1" s="3" t="s">
        <v>200</v>
      </c>
      <c r="L1" s="3" t="s">
        <v>203</v>
      </c>
      <c r="M1" s="3" t="s">
        <v>204</v>
      </c>
      <c r="N1" s="3" t="s">
        <v>205</v>
      </c>
      <c r="O1" s="3" t="s">
        <v>206</v>
      </c>
    </row>
    <row r="2" spans="1:15" s="3" customFormat="1" x14ac:dyDescent="0.2">
      <c r="A2" s="10" t="s">
        <v>207</v>
      </c>
      <c r="D2" s="8"/>
      <c r="L2" s="4">
        <v>0.97609740404147394</v>
      </c>
      <c r="M2" s="4">
        <v>0.62770615865929891</v>
      </c>
      <c r="N2" s="4">
        <v>0.7597348193165786</v>
      </c>
      <c r="O2" s="4">
        <v>5.5026854376987393E-2</v>
      </c>
    </row>
    <row r="3" spans="1:15" x14ac:dyDescent="0.2">
      <c r="A3">
        <v>76</v>
      </c>
      <c r="B3">
        <v>23</v>
      </c>
      <c r="C3" t="s">
        <v>201</v>
      </c>
      <c r="D3" s="9">
        <v>44236</v>
      </c>
      <c r="E3">
        <v>2.7694261999999998</v>
      </c>
      <c r="F3">
        <v>4.210400468662824</v>
      </c>
      <c r="G3">
        <v>1.4409742686628244</v>
      </c>
      <c r="H3">
        <v>0.19056030089449741</v>
      </c>
      <c r="J3">
        <v>1</v>
      </c>
      <c r="L3" s="4">
        <f>E3*J3</f>
        <v>2.7694261999999998</v>
      </c>
      <c r="M3" s="4">
        <f>F3*J3</f>
        <v>4.210400468662824</v>
      </c>
      <c r="N3" s="4">
        <f>G3*J3</f>
        <v>1.4409742686628244</v>
      </c>
      <c r="O3" s="4">
        <f>H3*J3</f>
        <v>0.19056030089449741</v>
      </c>
    </row>
    <row r="4" spans="1:15" x14ac:dyDescent="0.2">
      <c r="A4">
        <v>97</v>
      </c>
      <c r="B4">
        <v>30</v>
      </c>
      <c r="C4" t="s">
        <v>202</v>
      </c>
      <c r="D4" s="9">
        <v>44238</v>
      </c>
      <c r="E4">
        <v>1.6623600028534447</v>
      </c>
      <c r="F4">
        <v>2.8070921417032135</v>
      </c>
      <c r="G4">
        <v>1.1447321388497689</v>
      </c>
      <c r="H4">
        <v>0.10274570153042956</v>
      </c>
      <c r="J4">
        <v>1</v>
      </c>
      <c r="L4" s="4">
        <f t="shared" ref="L4:L67" si="0">E4*J4</f>
        <v>1.6623600028534447</v>
      </c>
      <c r="M4" s="4">
        <f t="shared" ref="M4:M67" si="1">F4*J4</f>
        <v>2.8070921417032135</v>
      </c>
      <c r="N4" s="4">
        <f t="shared" ref="N4:N67" si="2">G4*J4</f>
        <v>1.1447321388497689</v>
      </c>
      <c r="O4" s="4">
        <f t="shared" ref="O4:O67" si="3">H4*J4</f>
        <v>0.10274570153042956</v>
      </c>
    </row>
    <row r="5" spans="1:15" x14ac:dyDescent="0.2">
      <c r="A5">
        <v>28</v>
      </c>
      <c r="B5">
        <v>9</v>
      </c>
      <c r="C5" t="s">
        <v>157</v>
      </c>
      <c r="D5" s="9">
        <v>44243</v>
      </c>
      <c r="E5">
        <v>2.0662941124491496</v>
      </c>
      <c r="F5">
        <v>3.4697083348150359</v>
      </c>
      <c r="G5">
        <v>1.4034142223658863</v>
      </c>
      <c r="H5">
        <v>0.65407220301588787</v>
      </c>
      <c r="J5">
        <v>3</v>
      </c>
      <c r="L5" s="4">
        <f t="shared" si="0"/>
        <v>6.1988823373474489</v>
      </c>
      <c r="M5" s="4">
        <f t="shared" si="1"/>
        <v>10.409125004445109</v>
      </c>
      <c r="N5" s="4">
        <f t="shared" si="2"/>
        <v>4.2102426670976589</v>
      </c>
      <c r="O5" s="4">
        <f t="shared" si="3"/>
        <v>1.9622166090476636</v>
      </c>
    </row>
    <row r="6" spans="1:15" x14ac:dyDescent="0.2">
      <c r="A6">
        <v>82</v>
      </c>
      <c r="B6">
        <v>25</v>
      </c>
      <c r="C6" t="s">
        <v>126</v>
      </c>
      <c r="D6" s="9">
        <v>44238</v>
      </c>
      <c r="E6">
        <v>3.1672335340935724</v>
      </c>
      <c r="F6">
        <v>4.3965837290722085</v>
      </c>
      <c r="G6">
        <v>1.2293501949786365</v>
      </c>
      <c r="H6">
        <v>0.19136829644396686</v>
      </c>
      <c r="J6">
        <v>1</v>
      </c>
      <c r="L6" s="4">
        <f t="shared" si="0"/>
        <v>3.1672335340935724</v>
      </c>
      <c r="M6" s="4">
        <f t="shared" si="1"/>
        <v>4.3965837290722085</v>
      </c>
      <c r="N6" s="4">
        <f t="shared" si="2"/>
        <v>1.2293501949786365</v>
      </c>
      <c r="O6" s="4">
        <f t="shared" si="3"/>
        <v>0.19136829644396686</v>
      </c>
    </row>
    <row r="7" spans="1:15" x14ac:dyDescent="0.2">
      <c r="A7">
        <v>31</v>
      </c>
      <c r="B7">
        <v>10</v>
      </c>
      <c r="C7" t="s">
        <v>158</v>
      </c>
      <c r="D7" s="9">
        <v>44243</v>
      </c>
      <c r="E7">
        <v>0.81201576846318746</v>
      </c>
      <c r="F7">
        <v>1.7467175997677198</v>
      </c>
      <c r="G7">
        <v>0.93470183130453244</v>
      </c>
      <c r="H7">
        <v>8.0742856156444942E-2</v>
      </c>
      <c r="J7">
        <v>3</v>
      </c>
      <c r="L7" s="4">
        <f t="shared" si="0"/>
        <v>2.4360473053895624</v>
      </c>
      <c r="M7" s="4">
        <f t="shared" si="1"/>
        <v>5.2401527993031589</v>
      </c>
      <c r="N7" s="4">
        <f t="shared" si="2"/>
        <v>2.8041054939135974</v>
      </c>
      <c r="O7" s="4">
        <f t="shared" si="3"/>
        <v>0.24222856846933483</v>
      </c>
    </row>
    <row r="8" spans="1:15" x14ac:dyDescent="0.2">
      <c r="A8">
        <v>23</v>
      </c>
      <c r="B8">
        <v>9</v>
      </c>
      <c r="C8" t="s">
        <v>88</v>
      </c>
      <c r="D8" s="9">
        <v>44235</v>
      </c>
      <c r="E8">
        <v>2.1690302400000001</v>
      </c>
      <c r="F8">
        <v>4.5355514169044238</v>
      </c>
      <c r="G8">
        <v>2.3665211769044232</v>
      </c>
      <c r="H8">
        <v>0.15073244856081089</v>
      </c>
      <c r="J8">
        <v>1</v>
      </c>
      <c r="L8" s="4">
        <f t="shared" si="0"/>
        <v>2.1690302400000001</v>
      </c>
      <c r="M8" s="4">
        <f t="shared" si="1"/>
        <v>4.5355514169044238</v>
      </c>
      <c r="N8" s="4">
        <f t="shared" si="2"/>
        <v>2.3665211769044232</v>
      </c>
      <c r="O8" s="4">
        <f t="shared" si="3"/>
        <v>0.15073244856081089</v>
      </c>
    </row>
    <row r="9" spans="1:15" x14ac:dyDescent="0.2">
      <c r="A9">
        <v>47</v>
      </c>
      <c r="B9">
        <v>17</v>
      </c>
      <c r="C9" t="s">
        <v>140</v>
      </c>
      <c r="D9" s="9">
        <v>44238</v>
      </c>
      <c r="E9">
        <v>1.7804222000000001</v>
      </c>
      <c r="F9">
        <v>5.3459903300766847</v>
      </c>
      <c r="G9">
        <v>3.5655681300766839</v>
      </c>
      <c r="H9">
        <v>0.21584652009128935</v>
      </c>
      <c r="J9">
        <v>1</v>
      </c>
      <c r="L9" s="4">
        <f t="shared" si="0"/>
        <v>1.7804222000000001</v>
      </c>
      <c r="M9" s="4">
        <f t="shared" si="1"/>
        <v>5.3459903300766847</v>
      </c>
      <c r="N9" s="4">
        <f t="shared" si="2"/>
        <v>3.5655681300766839</v>
      </c>
      <c r="O9" s="4">
        <f t="shared" si="3"/>
        <v>0.21584652009128935</v>
      </c>
    </row>
    <row r="10" spans="1:15" x14ac:dyDescent="0.2">
      <c r="A10">
        <v>38</v>
      </c>
      <c r="B10">
        <v>14</v>
      </c>
      <c r="C10" t="s">
        <v>137</v>
      </c>
      <c r="D10" s="9">
        <v>44238</v>
      </c>
      <c r="E10">
        <v>1.6099034999999999</v>
      </c>
      <c r="F10">
        <v>5.0636511813869856</v>
      </c>
      <c r="G10">
        <v>3.4537476813869858</v>
      </c>
      <c r="H10">
        <v>0.19885359360106553</v>
      </c>
      <c r="J10">
        <v>1</v>
      </c>
      <c r="L10" s="4">
        <f t="shared" si="0"/>
        <v>1.6099034999999999</v>
      </c>
      <c r="M10" s="4">
        <f t="shared" si="1"/>
        <v>5.0636511813869856</v>
      </c>
      <c r="N10" s="4">
        <f t="shared" si="2"/>
        <v>3.4537476813869858</v>
      </c>
      <c r="O10" s="4">
        <f t="shared" si="3"/>
        <v>0.19885359360106553</v>
      </c>
    </row>
    <row r="11" spans="1:15" x14ac:dyDescent="0.2">
      <c r="A11">
        <v>76</v>
      </c>
      <c r="B11">
        <v>23</v>
      </c>
      <c r="C11" t="s">
        <v>80</v>
      </c>
      <c r="D11" s="9">
        <v>44237</v>
      </c>
      <c r="E11">
        <v>3.1741143095534881</v>
      </c>
      <c r="F11">
        <v>4.9052150083277599</v>
      </c>
      <c r="G11">
        <v>1.7311006987742716</v>
      </c>
      <c r="H11">
        <v>0.14144043444306442</v>
      </c>
      <c r="J11">
        <v>1</v>
      </c>
      <c r="L11" s="4">
        <f t="shared" si="0"/>
        <v>3.1741143095534881</v>
      </c>
      <c r="M11" s="4">
        <f t="shared" si="1"/>
        <v>4.9052150083277599</v>
      </c>
      <c r="N11" s="4">
        <f t="shared" si="2"/>
        <v>1.7311006987742716</v>
      </c>
      <c r="O11" s="4">
        <f t="shared" si="3"/>
        <v>0.14144043444306442</v>
      </c>
    </row>
    <row r="12" spans="1:15" x14ac:dyDescent="0.2">
      <c r="A12">
        <v>76</v>
      </c>
      <c r="B12">
        <v>23</v>
      </c>
      <c r="C12" t="s">
        <v>124</v>
      </c>
      <c r="D12" s="9">
        <v>44238</v>
      </c>
      <c r="E12">
        <v>5.8870899446635478</v>
      </c>
      <c r="F12">
        <v>6.6749885852275366</v>
      </c>
      <c r="G12">
        <v>0.78789864056398917</v>
      </c>
      <c r="H12">
        <v>1.6542466085074254</v>
      </c>
      <c r="J12">
        <v>1</v>
      </c>
      <c r="L12" s="4">
        <f t="shared" si="0"/>
        <v>5.8870899446635478</v>
      </c>
      <c r="M12" s="4">
        <f t="shared" si="1"/>
        <v>6.6749885852275366</v>
      </c>
      <c r="N12" s="4">
        <f t="shared" si="2"/>
        <v>0.78789864056398917</v>
      </c>
      <c r="O12" s="4">
        <f t="shared" si="3"/>
        <v>1.6542466085074254</v>
      </c>
    </row>
    <row r="13" spans="1:15" x14ac:dyDescent="0.2">
      <c r="A13">
        <v>84</v>
      </c>
      <c r="B13">
        <v>24</v>
      </c>
      <c r="C13" t="s">
        <v>171</v>
      </c>
      <c r="D13" s="9">
        <v>44244</v>
      </c>
      <c r="E13">
        <v>2.8918950477310483</v>
      </c>
      <c r="F13">
        <v>5.0671317510797893</v>
      </c>
      <c r="G13">
        <v>2.175236703348741</v>
      </c>
      <c r="H13">
        <v>0.16179222182490721</v>
      </c>
      <c r="J13">
        <v>1</v>
      </c>
      <c r="L13" s="4">
        <f t="shared" si="0"/>
        <v>2.8918950477310483</v>
      </c>
      <c r="M13" s="4">
        <f t="shared" si="1"/>
        <v>5.0671317510797893</v>
      </c>
      <c r="N13" s="4">
        <f t="shared" si="2"/>
        <v>2.175236703348741</v>
      </c>
      <c r="O13" s="4">
        <f t="shared" si="3"/>
        <v>0.16179222182490721</v>
      </c>
    </row>
    <row r="14" spans="1:15" x14ac:dyDescent="0.2">
      <c r="A14">
        <v>90</v>
      </c>
      <c r="B14">
        <v>26</v>
      </c>
      <c r="C14" t="s">
        <v>173</v>
      </c>
      <c r="D14" s="9">
        <v>44244</v>
      </c>
      <c r="E14">
        <v>3.6028291864460167</v>
      </c>
      <c r="F14">
        <v>4.7538607083439146</v>
      </c>
      <c r="G14">
        <v>1.1510315218978973</v>
      </c>
      <c r="H14">
        <v>0.12539428877012937</v>
      </c>
      <c r="J14">
        <v>1</v>
      </c>
      <c r="L14" s="4">
        <f t="shared" si="0"/>
        <v>3.6028291864460167</v>
      </c>
      <c r="M14" s="4">
        <f t="shared" si="1"/>
        <v>4.7538607083439146</v>
      </c>
      <c r="N14" s="4">
        <f t="shared" si="2"/>
        <v>1.1510315218978973</v>
      </c>
      <c r="O14" s="4">
        <f t="shared" si="3"/>
        <v>0.12539428877012937</v>
      </c>
    </row>
    <row r="15" spans="1:15" x14ac:dyDescent="0.2">
      <c r="A15">
        <v>44</v>
      </c>
      <c r="B15">
        <v>16</v>
      </c>
      <c r="C15" t="s">
        <v>119</v>
      </c>
      <c r="D15" s="9">
        <v>44237</v>
      </c>
      <c r="E15">
        <v>4.8767357607997788</v>
      </c>
      <c r="F15">
        <v>6.4622306005785584</v>
      </c>
      <c r="G15">
        <v>1.5854948397787791</v>
      </c>
      <c r="H15">
        <v>1.2693713391686345</v>
      </c>
      <c r="J15">
        <v>1</v>
      </c>
      <c r="L15" s="4">
        <f t="shared" si="0"/>
        <v>4.8767357607997788</v>
      </c>
      <c r="M15" s="4">
        <f t="shared" si="1"/>
        <v>6.4622306005785584</v>
      </c>
      <c r="N15" s="4">
        <f t="shared" si="2"/>
        <v>1.5854948397787791</v>
      </c>
      <c r="O15" s="4">
        <f t="shared" si="3"/>
        <v>1.2693713391686345</v>
      </c>
    </row>
    <row r="16" spans="1:15" x14ac:dyDescent="0.2">
      <c r="A16">
        <v>82</v>
      </c>
      <c r="B16">
        <v>25</v>
      </c>
      <c r="C16" t="s">
        <v>82</v>
      </c>
      <c r="D16" s="9">
        <v>44237</v>
      </c>
      <c r="E16">
        <v>3.6168634178481032</v>
      </c>
      <c r="F16">
        <v>4.7455954519182475</v>
      </c>
      <c r="G16">
        <v>1.1287320340701446</v>
      </c>
      <c r="H16">
        <v>0.14669094056164239</v>
      </c>
      <c r="J16">
        <v>1</v>
      </c>
      <c r="L16" s="4">
        <f t="shared" si="0"/>
        <v>3.6168634178481032</v>
      </c>
      <c r="M16" s="4">
        <f t="shared" si="1"/>
        <v>4.7455954519182475</v>
      </c>
      <c r="N16" s="4">
        <f t="shared" si="2"/>
        <v>1.1287320340701446</v>
      </c>
      <c r="O16" s="4">
        <f t="shared" si="3"/>
        <v>0.14669094056164239</v>
      </c>
    </row>
    <row r="17" spans="1:15" x14ac:dyDescent="0.2">
      <c r="A17">
        <v>79</v>
      </c>
      <c r="B17">
        <v>24</v>
      </c>
      <c r="C17" t="s">
        <v>101</v>
      </c>
      <c r="D17" s="9">
        <v>44236</v>
      </c>
      <c r="E17">
        <v>2.7102831800000002</v>
      </c>
      <c r="F17">
        <v>4.1408494636913593</v>
      </c>
      <c r="G17">
        <v>1.4305662836913593</v>
      </c>
      <c r="H17">
        <v>0.19449818048343084</v>
      </c>
      <c r="J17">
        <v>1</v>
      </c>
      <c r="L17" s="4">
        <f t="shared" si="0"/>
        <v>2.7102831800000002</v>
      </c>
      <c r="M17" s="4">
        <f t="shared" si="1"/>
        <v>4.1408494636913593</v>
      </c>
      <c r="N17" s="4">
        <f t="shared" si="2"/>
        <v>1.4305662836913593</v>
      </c>
      <c r="O17" s="4">
        <f t="shared" si="3"/>
        <v>0.19449818048343084</v>
      </c>
    </row>
    <row r="18" spans="1:15" x14ac:dyDescent="0.2">
      <c r="A18">
        <v>29</v>
      </c>
      <c r="B18">
        <v>11</v>
      </c>
      <c r="C18" t="s">
        <v>114</v>
      </c>
      <c r="D18" s="9">
        <v>44237</v>
      </c>
      <c r="E18">
        <v>2.8432380996056126</v>
      </c>
      <c r="F18">
        <v>5.3769462918982383</v>
      </c>
      <c r="G18">
        <v>2.5337081922926257</v>
      </c>
      <c r="H18">
        <v>0.21991834979499461</v>
      </c>
      <c r="J18">
        <v>1</v>
      </c>
      <c r="L18" s="4">
        <f t="shared" si="0"/>
        <v>2.8432380996056126</v>
      </c>
      <c r="M18" s="4">
        <f t="shared" si="1"/>
        <v>5.3769462918982383</v>
      </c>
      <c r="N18" s="4">
        <f t="shared" si="2"/>
        <v>2.5337081922926257</v>
      </c>
      <c r="O18" s="4">
        <f t="shared" si="3"/>
        <v>0.21991834979499461</v>
      </c>
    </row>
    <row r="19" spans="1:15" x14ac:dyDescent="0.2">
      <c r="A19">
        <v>38</v>
      </c>
      <c r="B19">
        <v>14</v>
      </c>
      <c r="C19" t="s">
        <v>93</v>
      </c>
      <c r="D19" s="9">
        <v>44235</v>
      </c>
      <c r="E19">
        <v>2.1227263000000001</v>
      </c>
      <c r="F19">
        <v>4.3463726833820386</v>
      </c>
      <c r="G19">
        <v>2.2236463833820386</v>
      </c>
      <c r="H19">
        <v>0.15049064893692904</v>
      </c>
      <c r="J19">
        <v>1</v>
      </c>
      <c r="L19" s="4">
        <f t="shared" si="0"/>
        <v>2.1227263000000001</v>
      </c>
      <c r="M19" s="4">
        <f t="shared" si="1"/>
        <v>4.3463726833820386</v>
      </c>
      <c r="N19" s="4">
        <f t="shared" si="2"/>
        <v>2.2236463833820386</v>
      </c>
      <c r="O19" s="4">
        <f t="shared" si="3"/>
        <v>0.15049064893692904</v>
      </c>
    </row>
    <row r="20" spans="1:15" x14ac:dyDescent="0.2">
      <c r="A20">
        <v>94</v>
      </c>
      <c r="B20">
        <v>29</v>
      </c>
      <c r="C20" t="s">
        <v>130</v>
      </c>
      <c r="D20" s="9">
        <v>44238</v>
      </c>
      <c r="E20">
        <v>3.774724973758496</v>
      </c>
      <c r="F20">
        <v>4.8643598460059216</v>
      </c>
      <c r="G20">
        <v>1.0896348722474254</v>
      </c>
      <c r="H20">
        <v>0.21734957892793558</v>
      </c>
      <c r="J20">
        <v>1</v>
      </c>
      <c r="L20" s="4">
        <f t="shared" si="0"/>
        <v>3.774724973758496</v>
      </c>
      <c r="M20" s="4">
        <f t="shared" si="1"/>
        <v>4.8643598460059216</v>
      </c>
      <c r="N20" s="4">
        <f t="shared" si="2"/>
        <v>1.0896348722474254</v>
      </c>
      <c r="O20" s="4">
        <f t="shared" si="3"/>
        <v>0.21734957892793558</v>
      </c>
    </row>
    <row r="21" spans="1:15" x14ac:dyDescent="0.2">
      <c r="A21">
        <v>32</v>
      </c>
      <c r="B21">
        <v>12</v>
      </c>
      <c r="C21" t="s">
        <v>115</v>
      </c>
      <c r="D21" s="9">
        <v>44237</v>
      </c>
      <c r="E21">
        <v>2.6236885617617984</v>
      </c>
      <c r="F21">
        <v>6.0797034021514555</v>
      </c>
      <c r="G21">
        <v>3.456014840389658</v>
      </c>
      <c r="H21">
        <v>0.22245042393538139</v>
      </c>
      <c r="J21">
        <v>1</v>
      </c>
      <c r="L21" s="4">
        <f t="shared" si="0"/>
        <v>2.6236885617617984</v>
      </c>
      <c r="M21" s="4">
        <f t="shared" si="1"/>
        <v>6.0797034021514555</v>
      </c>
      <c r="N21" s="4">
        <f t="shared" si="2"/>
        <v>3.456014840389658</v>
      </c>
      <c r="O21" s="4">
        <f t="shared" si="3"/>
        <v>0.22245042393538139</v>
      </c>
    </row>
    <row r="22" spans="1:15" x14ac:dyDescent="0.2">
      <c r="A22">
        <v>26</v>
      </c>
      <c r="B22">
        <v>10</v>
      </c>
      <c r="C22" t="s">
        <v>133</v>
      </c>
      <c r="D22" s="9">
        <v>44238</v>
      </c>
      <c r="E22">
        <v>3.7407573999999997</v>
      </c>
      <c r="F22">
        <v>8.5338971130790462</v>
      </c>
      <c r="G22">
        <v>4.7931397130790456</v>
      </c>
      <c r="H22">
        <v>1.916077207518651</v>
      </c>
      <c r="J22">
        <v>1</v>
      </c>
      <c r="L22" s="4">
        <f t="shared" si="0"/>
        <v>3.7407573999999997</v>
      </c>
      <c r="M22" s="4">
        <f t="shared" si="1"/>
        <v>8.5338971130790462</v>
      </c>
      <c r="N22" s="4">
        <f t="shared" si="2"/>
        <v>4.7931397130790456</v>
      </c>
      <c r="O22" s="4">
        <f t="shared" si="3"/>
        <v>1.916077207518651</v>
      </c>
    </row>
    <row r="23" spans="1:15" x14ac:dyDescent="0.2">
      <c r="A23">
        <v>44</v>
      </c>
      <c r="B23">
        <v>16</v>
      </c>
      <c r="C23" t="s">
        <v>75</v>
      </c>
      <c r="D23" s="9">
        <v>44236</v>
      </c>
      <c r="E23">
        <v>2.8469597960352995</v>
      </c>
      <c r="F23">
        <v>5.8629323467848327</v>
      </c>
      <c r="G23">
        <v>3.0159725507495336</v>
      </c>
      <c r="H23">
        <v>0.18783141942497336</v>
      </c>
      <c r="J23">
        <v>1</v>
      </c>
      <c r="L23" s="4">
        <f t="shared" si="0"/>
        <v>2.8469597960352995</v>
      </c>
      <c r="M23" s="4">
        <f t="shared" si="1"/>
        <v>5.8629323467848327</v>
      </c>
      <c r="N23" s="4">
        <f t="shared" si="2"/>
        <v>3.0159725507495336</v>
      </c>
      <c r="O23" s="4">
        <f t="shared" si="3"/>
        <v>0.18783141942497336</v>
      </c>
    </row>
    <row r="24" spans="1:15" x14ac:dyDescent="0.2">
      <c r="A24">
        <v>38</v>
      </c>
      <c r="B24">
        <v>14</v>
      </c>
      <c r="C24" t="s">
        <v>73</v>
      </c>
      <c r="D24" s="9">
        <v>44236</v>
      </c>
      <c r="E24">
        <v>4.6201372593038812</v>
      </c>
      <c r="F24">
        <v>6.8589027379762122</v>
      </c>
      <c r="G24">
        <v>2.2387654786723301</v>
      </c>
      <c r="H24">
        <v>1.3118887852450016</v>
      </c>
      <c r="J24">
        <v>1</v>
      </c>
      <c r="L24" s="4">
        <f t="shared" si="0"/>
        <v>4.6201372593038812</v>
      </c>
      <c r="M24" s="4">
        <f t="shared" si="1"/>
        <v>6.8589027379762122</v>
      </c>
      <c r="N24" s="4">
        <f t="shared" si="2"/>
        <v>2.2387654786723301</v>
      </c>
      <c r="O24" s="4">
        <f t="shared" si="3"/>
        <v>1.3118887852450016</v>
      </c>
    </row>
    <row r="25" spans="1:15" x14ac:dyDescent="0.2">
      <c r="A25">
        <v>29</v>
      </c>
      <c r="B25">
        <v>11</v>
      </c>
      <c r="C25" t="s">
        <v>134</v>
      </c>
      <c r="D25" s="9">
        <v>44238</v>
      </c>
      <c r="E25">
        <v>3.1954050999999999</v>
      </c>
      <c r="F25">
        <v>7.6171430281480133</v>
      </c>
      <c r="G25">
        <v>4.4217379281480129</v>
      </c>
      <c r="H25">
        <v>1.5684257432727984</v>
      </c>
      <c r="J25">
        <v>1</v>
      </c>
      <c r="L25" s="4">
        <f t="shared" si="0"/>
        <v>3.1954050999999999</v>
      </c>
      <c r="M25" s="4">
        <f t="shared" si="1"/>
        <v>7.6171430281480133</v>
      </c>
      <c r="N25" s="4">
        <f t="shared" si="2"/>
        <v>4.4217379281480129</v>
      </c>
      <c r="O25" s="4">
        <f t="shared" si="3"/>
        <v>1.5684257432727984</v>
      </c>
    </row>
    <row r="26" spans="1:15" x14ac:dyDescent="0.2">
      <c r="A26">
        <v>44</v>
      </c>
      <c r="B26">
        <v>16</v>
      </c>
      <c r="C26" t="s">
        <v>95</v>
      </c>
      <c r="D26" s="9">
        <v>44235</v>
      </c>
      <c r="E26">
        <v>3.8488076800000002</v>
      </c>
      <c r="F26">
        <v>6.2329436932330271</v>
      </c>
      <c r="G26">
        <v>2.3841360132330269</v>
      </c>
      <c r="H26">
        <v>1.4770379283563244</v>
      </c>
      <c r="J26">
        <v>1</v>
      </c>
      <c r="L26" s="4">
        <f t="shared" si="0"/>
        <v>3.8488076800000002</v>
      </c>
      <c r="M26" s="4">
        <f t="shared" si="1"/>
        <v>6.2329436932330271</v>
      </c>
      <c r="N26" s="4">
        <f t="shared" si="2"/>
        <v>2.3841360132330269</v>
      </c>
      <c r="O26" s="4">
        <f t="shared" si="3"/>
        <v>1.4770379283563244</v>
      </c>
    </row>
    <row r="27" spans="1:15" x14ac:dyDescent="0.2">
      <c r="A27">
        <v>81</v>
      </c>
      <c r="B27">
        <v>23</v>
      </c>
      <c r="C27" t="s">
        <v>170</v>
      </c>
      <c r="D27" s="9">
        <v>44244</v>
      </c>
      <c r="E27">
        <v>3.1106440134894999</v>
      </c>
      <c r="F27">
        <v>5.679002740886224</v>
      </c>
      <c r="G27">
        <v>2.5683587273967232</v>
      </c>
      <c r="H27">
        <v>0.18547976555896897</v>
      </c>
      <c r="J27">
        <v>1</v>
      </c>
      <c r="L27" s="4">
        <f t="shared" si="0"/>
        <v>3.1106440134894999</v>
      </c>
      <c r="M27" s="4">
        <f t="shared" si="1"/>
        <v>5.679002740886224</v>
      </c>
      <c r="N27" s="4">
        <f t="shared" si="2"/>
        <v>2.5683587273967232</v>
      </c>
      <c r="O27" s="4">
        <f t="shared" si="3"/>
        <v>0.18547976555896897</v>
      </c>
    </row>
    <row r="28" spans="1:15" x14ac:dyDescent="0.2">
      <c r="A28">
        <v>35</v>
      </c>
      <c r="B28">
        <v>13</v>
      </c>
      <c r="C28" t="s">
        <v>136</v>
      </c>
      <c r="D28" s="9">
        <v>44238</v>
      </c>
      <c r="E28">
        <v>2.4905982999999998</v>
      </c>
      <c r="F28">
        <v>7.1644203077523834</v>
      </c>
      <c r="G28">
        <v>4.673822007752384</v>
      </c>
      <c r="H28">
        <v>0.14964265573978042</v>
      </c>
      <c r="J28">
        <v>1</v>
      </c>
      <c r="L28" s="4">
        <f t="shared" si="0"/>
        <v>2.4905982999999998</v>
      </c>
      <c r="M28" s="4">
        <f t="shared" si="1"/>
        <v>7.1644203077523834</v>
      </c>
      <c r="N28" s="4">
        <f t="shared" si="2"/>
        <v>4.673822007752384</v>
      </c>
      <c r="O28" s="4">
        <f t="shared" si="3"/>
        <v>0.14964265573978042</v>
      </c>
    </row>
    <row r="29" spans="1:15" x14ac:dyDescent="0.2">
      <c r="A29">
        <v>50</v>
      </c>
      <c r="B29">
        <v>18</v>
      </c>
      <c r="C29" t="s">
        <v>121</v>
      </c>
      <c r="D29" s="9">
        <v>44237</v>
      </c>
      <c r="E29">
        <v>3.6020695119589918</v>
      </c>
      <c r="F29">
        <v>6.7533155830007052</v>
      </c>
      <c r="G29">
        <v>3.1512460710417134</v>
      </c>
      <c r="H29">
        <v>0.15606604538524102</v>
      </c>
      <c r="J29">
        <v>1</v>
      </c>
      <c r="L29" s="4">
        <f t="shared" si="0"/>
        <v>3.6020695119589918</v>
      </c>
      <c r="M29" s="4">
        <f t="shared" si="1"/>
        <v>6.7533155830007052</v>
      </c>
      <c r="N29" s="4">
        <f t="shared" si="2"/>
        <v>3.1512460710417134</v>
      </c>
      <c r="O29" s="4">
        <f t="shared" si="3"/>
        <v>0.15606604538524102</v>
      </c>
    </row>
    <row r="30" spans="1:15" x14ac:dyDescent="0.2">
      <c r="A30">
        <v>91</v>
      </c>
      <c r="B30">
        <v>28</v>
      </c>
      <c r="C30" t="s">
        <v>85</v>
      </c>
      <c r="D30" s="9">
        <v>44237</v>
      </c>
      <c r="E30">
        <v>6.1032377205863355</v>
      </c>
      <c r="F30">
        <v>6.5800032080406368</v>
      </c>
      <c r="G30">
        <v>0.47676548745430125</v>
      </c>
      <c r="H30">
        <v>0.11466976179899935</v>
      </c>
      <c r="J30">
        <v>1</v>
      </c>
      <c r="L30" s="4">
        <f t="shared" si="0"/>
        <v>6.1032377205863355</v>
      </c>
      <c r="M30" s="4">
        <f t="shared" si="1"/>
        <v>6.5800032080406368</v>
      </c>
      <c r="N30" s="4">
        <f t="shared" si="2"/>
        <v>0.47676548745430125</v>
      </c>
      <c r="O30" s="4">
        <f t="shared" si="3"/>
        <v>0.11466976179899935</v>
      </c>
    </row>
    <row r="31" spans="1:15" x14ac:dyDescent="0.2">
      <c r="A31">
        <v>47</v>
      </c>
      <c r="B31">
        <v>17</v>
      </c>
      <c r="C31" t="s">
        <v>120</v>
      </c>
      <c r="D31" s="9">
        <v>44237</v>
      </c>
      <c r="E31">
        <v>4.2564550276682258</v>
      </c>
      <c r="F31">
        <v>6.7620590618218959</v>
      </c>
      <c r="G31">
        <v>2.5056040341536705</v>
      </c>
      <c r="H31">
        <v>0.17397404800130983</v>
      </c>
      <c r="J31">
        <v>1</v>
      </c>
      <c r="L31" s="4">
        <f t="shared" si="0"/>
        <v>4.2564550276682258</v>
      </c>
      <c r="M31" s="4">
        <f t="shared" si="1"/>
        <v>6.7620590618218959</v>
      </c>
      <c r="N31" s="4">
        <f t="shared" si="2"/>
        <v>2.5056040341536705</v>
      </c>
      <c r="O31" s="4">
        <f t="shared" si="3"/>
        <v>0.17397404800130983</v>
      </c>
    </row>
    <row r="32" spans="1:15" x14ac:dyDescent="0.2">
      <c r="A32">
        <v>50</v>
      </c>
      <c r="B32">
        <v>18</v>
      </c>
      <c r="C32" t="s">
        <v>141</v>
      </c>
      <c r="D32" s="9">
        <v>44238</v>
      </c>
      <c r="E32">
        <v>6.8954021999999995</v>
      </c>
      <c r="F32">
        <v>9.9029969636010478</v>
      </c>
      <c r="G32">
        <v>3.0075947636010492</v>
      </c>
      <c r="H32">
        <v>0.27595313481042494</v>
      </c>
      <c r="J32">
        <v>1</v>
      </c>
      <c r="L32" s="4">
        <f t="shared" si="0"/>
        <v>6.8954021999999995</v>
      </c>
      <c r="M32" s="4">
        <f t="shared" si="1"/>
        <v>9.9029969636010478</v>
      </c>
      <c r="N32" s="4">
        <f t="shared" si="2"/>
        <v>3.0075947636010492</v>
      </c>
      <c r="O32" s="4">
        <f t="shared" si="3"/>
        <v>0.27595313481042494</v>
      </c>
    </row>
    <row r="33" spans="1:15" x14ac:dyDescent="0.2">
      <c r="A33">
        <v>35</v>
      </c>
      <c r="B33">
        <v>13</v>
      </c>
      <c r="C33" t="s">
        <v>72</v>
      </c>
      <c r="D33" s="9">
        <v>44236</v>
      </c>
      <c r="E33">
        <v>3.6583029895604069</v>
      </c>
      <c r="F33">
        <v>7.1134594161717732</v>
      </c>
      <c r="G33">
        <v>3.4551564266113663</v>
      </c>
      <c r="H33">
        <v>0.15487758497021453</v>
      </c>
      <c r="J33">
        <v>1</v>
      </c>
      <c r="L33" s="4">
        <f t="shared" si="0"/>
        <v>3.6583029895604069</v>
      </c>
      <c r="M33" s="4">
        <f t="shared" si="1"/>
        <v>7.1134594161717732</v>
      </c>
      <c r="N33" s="4">
        <f t="shared" si="2"/>
        <v>3.4551564266113663</v>
      </c>
      <c r="O33" s="4">
        <f t="shared" si="3"/>
        <v>0.15487758497021453</v>
      </c>
    </row>
    <row r="34" spans="1:15" x14ac:dyDescent="0.2">
      <c r="A34">
        <v>93</v>
      </c>
      <c r="B34">
        <v>27</v>
      </c>
      <c r="C34" t="s">
        <v>174</v>
      </c>
      <c r="D34" s="9">
        <v>44244</v>
      </c>
      <c r="E34">
        <v>7.0763510701427244</v>
      </c>
      <c r="F34">
        <v>8.9359859785864835</v>
      </c>
      <c r="G34">
        <v>1.8596349084437596</v>
      </c>
      <c r="H34">
        <v>0.20248197465031645</v>
      </c>
      <c r="J34">
        <v>1</v>
      </c>
      <c r="L34" s="4">
        <f t="shared" si="0"/>
        <v>7.0763510701427244</v>
      </c>
      <c r="M34" s="4">
        <f t="shared" si="1"/>
        <v>8.9359859785864835</v>
      </c>
      <c r="N34" s="4">
        <f t="shared" si="2"/>
        <v>1.8596349084437596</v>
      </c>
      <c r="O34" s="4">
        <f t="shared" si="3"/>
        <v>0.20248197465031645</v>
      </c>
    </row>
    <row r="35" spans="1:15" x14ac:dyDescent="0.2">
      <c r="A35">
        <v>94</v>
      </c>
      <c r="B35">
        <v>29</v>
      </c>
      <c r="C35" t="s">
        <v>106</v>
      </c>
      <c r="D35" s="9">
        <v>44236</v>
      </c>
      <c r="E35">
        <v>2.06530528</v>
      </c>
      <c r="F35">
        <v>3.1090603049396761</v>
      </c>
      <c r="G35">
        <v>1.0437550249396761</v>
      </c>
      <c r="H35">
        <v>0.12772694148862079</v>
      </c>
      <c r="J35">
        <v>1</v>
      </c>
      <c r="L35" s="4">
        <f t="shared" si="0"/>
        <v>2.06530528</v>
      </c>
      <c r="M35" s="4">
        <f t="shared" si="1"/>
        <v>3.1090603049396761</v>
      </c>
      <c r="N35" s="4">
        <f t="shared" si="2"/>
        <v>1.0437550249396761</v>
      </c>
      <c r="O35" s="4">
        <f t="shared" si="3"/>
        <v>0.12772694148862079</v>
      </c>
    </row>
    <row r="36" spans="1:15" x14ac:dyDescent="0.2">
      <c r="A36">
        <v>40</v>
      </c>
      <c r="B36">
        <v>13</v>
      </c>
      <c r="C36" t="s">
        <v>161</v>
      </c>
      <c r="D36" s="9">
        <v>44243</v>
      </c>
      <c r="E36">
        <v>2.5090843576537578</v>
      </c>
      <c r="F36">
        <v>4.2261327672062059</v>
      </c>
      <c r="G36">
        <v>1.7170484095524488</v>
      </c>
      <c r="H36">
        <v>0.11284896944059139</v>
      </c>
      <c r="J36">
        <v>2</v>
      </c>
      <c r="L36" s="4">
        <f t="shared" si="0"/>
        <v>5.0181687153075156</v>
      </c>
      <c r="M36" s="4">
        <f t="shared" si="1"/>
        <v>8.4522655344124118</v>
      </c>
      <c r="N36" s="4">
        <f t="shared" si="2"/>
        <v>3.4340968191048975</v>
      </c>
      <c r="O36" s="4">
        <f t="shared" si="3"/>
        <v>0.22569793888118278</v>
      </c>
    </row>
    <row r="37" spans="1:15" x14ac:dyDescent="0.2">
      <c r="A37">
        <v>70</v>
      </c>
      <c r="B37">
        <v>21</v>
      </c>
      <c r="C37" t="s">
        <v>98</v>
      </c>
      <c r="D37" s="9">
        <v>44235</v>
      </c>
      <c r="E37">
        <v>3.46160566</v>
      </c>
      <c r="F37">
        <v>5.4793585543672032</v>
      </c>
      <c r="G37">
        <v>2.0177528943672032</v>
      </c>
      <c r="H37">
        <v>0.10482506282666573</v>
      </c>
      <c r="J37">
        <v>1</v>
      </c>
      <c r="L37" s="4">
        <f t="shared" si="0"/>
        <v>3.46160566</v>
      </c>
      <c r="M37" s="4">
        <f t="shared" si="1"/>
        <v>5.4793585543672032</v>
      </c>
      <c r="N37" s="4">
        <f t="shared" si="2"/>
        <v>2.0177528943672032</v>
      </c>
      <c r="O37" s="4">
        <f t="shared" si="3"/>
        <v>0.10482506282666573</v>
      </c>
    </row>
    <row r="38" spans="1:15" x14ac:dyDescent="0.2">
      <c r="A38">
        <v>35</v>
      </c>
      <c r="B38">
        <v>13</v>
      </c>
      <c r="C38" t="s">
        <v>116</v>
      </c>
      <c r="D38" s="9">
        <v>44237</v>
      </c>
      <c r="E38">
        <v>9.6130374412750825</v>
      </c>
      <c r="F38">
        <v>10.470387016859485</v>
      </c>
      <c r="G38">
        <v>0.8573495755844025</v>
      </c>
      <c r="H38">
        <v>0.33654054715947562</v>
      </c>
      <c r="J38">
        <v>1</v>
      </c>
      <c r="L38" s="4">
        <f t="shared" si="0"/>
        <v>9.6130374412750825</v>
      </c>
      <c r="M38" s="4">
        <f t="shared" si="1"/>
        <v>10.470387016859485</v>
      </c>
      <c r="N38" s="4">
        <f t="shared" si="2"/>
        <v>0.8573495755844025</v>
      </c>
      <c r="O38" s="4">
        <f t="shared" si="3"/>
        <v>0.33654054715947562</v>
      </c>
    </row>
    <row r="39" spans="1:15" x14ac:dyDescent="0.2">
      <c r="A39">
        <v>73</v>
      </c>
      <c r="B39">
        <v>22</v>
      </c>
      <c r="C39" t="s">
        <v>143</v>
      </c>
      <c r="D39" s="9">
        <v>44239</v>
      </c>
      <c r="E39">
        <v>2.6885871999999997</v>
      </c>
      <c r="F39">
        <v>7.0592499172524832</v>
      </c>
      <c r="G39">
        <v>4.3706627172524835</v>
      </c>
      <c r="H39">
        <v>0.15003951814188757</v>
      </c>
      <c r="J39">
        <v>1</v>
      </c>
      <c r="L39" s="4">
        <f t="shared" si="0"/>
        <v>2.6885871999999997</v>
      </c>
      <c r="M39" s="4">
        <f t="shared" si="1"/>
        <v>7.0592499172524832</v>
      </c>
      <c r="N39" s="4">
        <f t="shared" si="2"/>
        <v>4.3706627172524835</v>
      </c>
      <c r="O39" s="4">
        <f t="shared" si="3"/>
        <v>0.15003951814188757</v>
      </c>
    </row>
    <row r="40" spans="1:15" x14ac:dyDescent="0.2">
      <c r="A40">
        <v>85</v>
      </c>
      <c r="B40">
        <v>26</v>
      </c>
      <c r="C40" t="s">
        <v>83</v>
      </c>
      <c r="D40" s="9">
        <v>44237</v>
      </c>
      <c r="E40">
        <v>5.7717211468879048</v>
      </c>
      <c r="F40">
        <v>6.6464244177883867</v>
      </c>
      <c r="G40">
        <v>0.87470327090048139</v>
      </c>
      <c r="H40">
        <v>0.10468689161301895</v>
      </c>
      <c r="J40">
        <v>1</v>
      </c>
      <c r="L40" s="4">
        <f t="shared" si="0"/>
        <v>5.7717211468879048</v>
      </c>
      <c r="M40" s="4">
        <f t="shared" si="1"/>
        <v>6.6464244177883867</v>
      </c>
      <c r="N40" s="4">
        <f t="shared" si="2"/>
        <v>0.87470327090048139</v>
      </c>
      <c r="O40" s="4">
        <f t="shared" si="3"/>
        <v>0.10468689161301895</v>
      </c>
    </row>
    <row r="41" spans="1:15" x14ac:dyDescent="0.2">
      <c r="A41">
        <v>73</v>
      </c>
      <c r="B41">
        <v>22</v>
      </c>
      <c r="C41" t="s">
        <v>79</v>
      </c>
      <c r="D41" s="9">
        <v>44237</v>
      </c>
      <c r="E41">
        <v>5.3355151288636531</v>
      </c>
      <c r="F41">
        <v>6.9221941525002446</v>
      </c>
      <c r="G41">
        <v>1.5866790236365911</v>
      </c>
      <c r="H41">
        <v>0.11601693113205552</v>
      </c>
      <c r="J41">
        <v>1</v>
      </c>
      <c r="L41" s="4">
        <f t="shared" si="0"/>
        <v>5.3355151288636531</v>
      </c>
      <c r="M41" s="4">
        <f t="shared" si="1"/>
        <v>6.9221941525002446</v>
      </c>
      <c r="N41" s="4">
        <f t="shared" si="2"/>
        <v>1.5866790236365911</v>
      </c>
      <c r="O41" s="4">
        <f t="shared" si="3"/>
        <v>0.11601693113205552</v>
      </c>
    </row>
    <row r="42" spans="1:15" x14ac:dyDescent="0.2">
      <c r="A42">
        <v>91</v>
      </c>
      <c r="B42">
        <v>28</v>
      </c>
      <c r="C42" t="s">
        <v>129</v>
      </c>
      <c r="D42" s="9">
        <v>44238</v>
      </c>
      <c r="E42">
        <v>10.31644858193973</v>
      </c>
      <c r="F42">
        <v>12.12946212318046</v>
      </c>
      <c r="G42">
        <v>1.8130135412407293</v>
      </c>
      <c r="H42">
        <v>0.33822859658640014</v>
      </c>
      <c r="J42">
        <v>1</v>
      </c>
      <c r="L42" s="4">
        <f t="shared" si="0"/>
        <v>10.31644858193973</v>
      </c>
      <c r="M42" s="4">
        <f t="shared" si="1"/>
        <v>12.12946212318046</v>
      </c>
      <c r="N42" s="4">
        <f t="shared" si="2"/>
        <v>1.8130135412407293</v>
      </c>
      <c r="O42" s="4">
        <f t="shared" si="3"/>
        <v>0.33822859658640014</v>
      </c>
    </row>
    <row r="43" spans="1:15" x14ac:dyDescent="0.2">
      <c r="A43">
        <v>26</v>
      </c>
      <c r="B43">
        <v>10</v>
      </c>
      <c r="C43" t="s">
        <v>113</v>
      </c>
      <c r="D43" s="9">
        <v>44237</v>
      </c>
      <c r="E43">
        <v>4.1839823646906549</v>
      </c>
      <c r="F43">
        <v>7.6568083945237646</v>
      </c>
      <c r="G43">
        <v>3.4728260298331097</v>
      </c>
      <c r="H43">
        <v>0.17885471264872205</v>
      </c>
      <c r="J43">
        <v>1</v>
      </c>
      <c r="L43" s="4">
        <f t="shared" si="0"/>
        <v>4.1839823646906549</v>
      </c>
      <c r="M43" s="4">
        <f t="shared" si="1"/>
        <v>7.6568083945237646</v>
      </c>
      <c r="N43" s="4">
        <f t="shared" si="2"/>
        <v>3.4728260298331097</v>
      </c>
      <c r="O43" s="4">
        <f t="shared" si="3"/>
        <v>0.17885471264872205</v>
      </c>
    </row>
    <row r="44" spans="1:15" x14ac:dyDescent="0.2">
      <c r="A44">
        <v>26</v>
      </c>
      <c r="B44">
        <v>10</v>
      </c>
      <c r="C44" t="s">
        <v>69</v>
      </c>
      <c r="D44" s="9">
        <v>44236</v>
      </c>
      <c r="E44">
        <v>6.9691066663644747</v>
      </c>
      <c r="F44">
        <v>8.7253039563854742</v>
      </c>
      <c r="G44">
        <v>1.7561972900209999</v>
      </c>
      <c r="H44">
        <v>0.20195942602035738</v>
      </c>
      <c r="J44">
        <v>1</v>
      </c>
      <c r="L44" s="4">
        <f t="shared" si="0"/>
        <v>6.9691066663644747</v>
      </c>
      <c r="M44" s="4">
        <f t="shared" si="1"/>
        <v>8.7253039563854742</v>
      </c>
      <c r="N44" s="4">
        <f t="shared" si="2"/>
        <v>1.7561972900209999</v>
      </c>
      <c r="O44" s="4">
        <f t="shared" si="3"/>
        <v>0.20195942602035738</v>
      </c>
    </row>
    <row r="45" spans="1:15" x14ac:dyDescent="0.2">
      <c r="A45">
        <v>78</v>
      </c>
      <c r="B45">
        <v>22</v>
      </c>
      <c r="C45" t="s">
        <v>169</v>
      </c>
      <c r="D45" s="9">
        <v>44244</v>
      </c>
      <c r="E45">
        <v>4.3860916122262799</v>
      </c>
      <c r="F45">
        <v>7.1077085569998388</v>
      </c>
      <c r="G45">
        <v>2.7216169447735585</v>
      </c>
      <c r="H45">
        <v>0.16158588433593452</v>
      </c>
      <c r="J45">
        <v>1</v>
      </c>
      <c r="L45" s="4">
        <f t="shared" si="0"/>
        <v>4.3860916122262799</v>
      </c>
      <c r="M45" s="4">
        <f t="shared" si="1"/>
        <v>7.1077085569998388</v>
      </c>
      <c r="N45" s="4">
        <f t="shared" si="2"/>
        <v>2.7216169447735585</v>
      </c>
      <c r="O45" s="4">
        <f t="shared" si="3"/>
        <v>0.16158588433593452</v>
      </c>
    </row>
    <row r="46" spans="1:15" x14ac:dyDescent="0.2">
      <c r="A46">
        <v>70</v>
      </c>
      <c r="B46">
        <v>21</v>
      </c>
      <c r="C46" t="s">
        <v>142</v>
      </c>
      <c r="D46" s="9">
        <v>44239</v>
      </c>
      <c r="E46">
        <v>9.4742302000000009</v>
      </c>
      <c r="F46">
        <v>10.599986397415801</v>
      </c>
      <c r="G46">
        <v>1.1257561974158019</v>
      </c>
      <c r="H46">
        <v>0.299620565336087</v>
      </c>
      <c r="J46">
        <v>1</v>
      </c>
      <c r="L46" s="4">
        <f t="shared" si="0"/>
        <v>9.4742302000000009</v>
      </c>
      <c r="M46" s="4">
        <f t="shared" si="1"/>
        <v>10.599986397415801</v>
      </c>
      <c r="N46" s="4">
        <f t="shared" si="2"/>
        <v>1.1257561974158019</v>
      </c>
      <c r="O46" s="4">
        <f t="shared" si="3"/>
        <v>0.299620565336087</v>
      </c>
    </row>
    <row r="47" spans="1:15" x14ac:dyDescent="0.2">
      <c r="A47">
        <v>41</v>
      </c>
      <c r="B47">
        <v>15</v>
      </c>
      <c r="C47" t="s">
        <v>74</v>
      </c>
      <c r="D47" s="9">
        <v>44236</v>
      </c>
      <c r="E47">
        <v>3.6321306284789516</v>
      </c>
      <c r="F47">
        <v>7.0877255443323319</v>
      </c>
      <c r="G47">
        <v>3.4555949158533803</v>
      </c>
      <c r="H47">
        <v>0.13867701017012868</v>
      </c>
      <c r="J47">
        <v>1</v>
      </c>
      <c r="L47" s="4">
        <f t="shared" si="0"/>
        <v>3.6321306284789516</v>
      </c>
      <c r="M47" s="4">
        <f t="shared" si="1"/>
        <v>7.0877255443323319</v>
      </c>
      <c r="N47" s="4">
        <f t="shared" si="2"/>
        <v>3.4555949158533803</v>
      </c>
      <c r="O47" s="4">
        <f t="shared" si="3"/>
        <v>0.13867701017012868</v>
      </c>
    </row>
    <row r="48" spans="1:15" x14ac:dyDescent="0.2">
      <c r="A48">
        <v>23</v>
      </c>
      <c r="B48">
        <v>9</v>
      </c>
      <c r="C48" t="s">
        <v>68</v>
      </c>
      <c r="D48" s="9">
        <v>44236</v>
      </c>
      <c r="E48">
        <v>5.8240658690508145</v>
      </c>
      <c r="F48">
        <v>8.1793285673594767</v>
      </c>
      <c r="G48">
        <v>2.3552626983086609</v>
      </c>
      <c r="H48">
        <v>0.15391038647468702</v>
      </c>
      <c r="J48">
        <v>1</v>
      </c>
      <c r="L48" s="4">
        <f t="shared" si="0"/>
        <v>5.8240658690508145</v>
      </c>
      <c r="M48" s="4">
        <f t="shared" si="1"/>
        <v>8.1793285673594767</v>
      </c>
      <c r="N48" s="4">
        <f t="shared" si="2"/>
        <v>2.3552626983086609</v>
      </c>
      <c r="O48" s="4">
        <f t="shared" si="3"/>
        <v>0.15391038647468702</v>
      </c>
    </row>
    <row r="49" spans="1:15" x14ac:dyDescent="0.2">
      <c r="A49">
        <v>70</v>
      </c>
      <c r="B49">
        <v>21</v>
      </c>
      <c r="C49" t="s">
        <v>78</v>
      </c>
      <c r="D49" s="9">
        <v>44237</v>
      </c>
      <c r="E49">
        <v>4.2886206856054505</v>
      </c>
      <c r="F49">
        <v>5.3496459300954209</v>
      </c>
      <c r="G49">
        <v>1.0610252444899704</v>
      </c>
      <c r="H49">
        <v>0.18606973645097682</v>
      </c>
      <c r="J49">
        <v>1</v>
      </c>
      <c r="L49" s="4">
        <f t="shared" si="0"/>
        <v>4.2886206856054505</v>
      </c>
      <c r="M49" s="4">
        <f t="shared" si="1"/>
        <v>5.3496459300954209</v>
      </c>
      <c r="N49" s="4">
        <f t="shared" si="2"/>
        <v>1.0610252444899704</v>
      </c>
      <c r="O49" s="4">
        <f t="shared" si="3"/>
        <v>0.18606973645097682</v>
      </c>
    </row>
    <row r="50" spans="1:15" x14ac:dyDescent="0.2">
      <c r="A50">
        <v>50</v>
      </c>
      <c r="B50">
        <v>18</v>
      </c>
      <c r="C50" t="s">
        <v>97</v>
      </c>
      <c r="D50" s="9">
        <v>44235</v>
      </c>
      <c r="E50">
        <v>2.6732222999999999</v>
      </c>
      <c r="F50">
        <v>4.876351341264602</v>
      </c>
      <c r="G50">
        <v>2.2031290412646021</v>
      </c>
      <c r="H50">
        <v>0.21574200458162443</v>
      </c>
      <c r="J50">
        <v>1</v>
      </c>
      <c r="L50" s="4">
        <f t="shared" si="0"/>
        <v>2.6732222999999999</v>
      </c>
      <c r="M50" s="4">
        <f t="shared" si="1"/>
        <v>4.876351341264602</v>
      </c>
      <c r="N50" s="4">
        <f t="shared" si="2"/>
        <v>2.2031290412646021</v>
      </c>
      <c r="O50" s="4">
        <f t="shared" si="3"/>
        <v>0.21574200458162443</v>
      </c>
    </row>
    <row r="51" spans="1:15" x14ac:dyDescent="0.2">
      <c r="A51">
        <v>94</v>
      </c>
      <c r="B51">
        <v>29</v>
      </c>
      <c r="C51" t="s">
        <v>86</v>
      </c>
      <c r="D51" s="9">
        <v>44237</v>
      </c>
      <c r="E51">
        <v>4.4194824910127259</v>
      </c>
      <c r="F51">
        <v>5.0801357858309943</v>
      </c>
      <c r="G51">
        <v>0.66065329481826884</v>
      </c>
      <c r="H51">
        <v>0.19052575809108571</v>
      </c>
      <c r="J51">
        <v>1</v>
      </c>
      <c r="L51" s="4">
        <f t="shared" si="0"/>
        <v>4.4194824910127259</v>
      </c>
      <c r="M51" s="4">
        <f t="shared" si="1"/>
        <v>5.0801357858309943</v>
      </c>
      <c r="N51" s="4">
        <f t="shared" si="2"/>
        <v>0.66065329481826884</v>
      </c>
      <c r="O51" s="4">
        <f t="shared" si="3"/>
        <v>0.19052575809108571</v>
      </c>
    </row>
    <row r="52" spans="1:15" x14ac:dyDescent="0.2">
      <c r="A52">
        <v>26</v>
      </c>
      <c r="B52">
        <v>10</v>
      </c>
      <c r="C52" t="s">
        <v>89</v>
      </c>
      <c r="D52" s="9">
        <v>44235</v>
      </c>
      <c r="E52">
        <v>2.4671469999999998</v>
      </c>
      <c r="F52">
        <v>4.9306011251423447</v>
      </c>
      <c r="G52">
        <v>2.463454125142345</v>
      </c>
      <c r="H52">
        <v>0.18558613720321307</v>
      </c>
      <c r="J52">
        <v>1</v>
      </c>
      <c r="L52" s="4">
        <f t="shared" si="0"/>
        <v>2.4671469999999998</v>
      </c>
      <c r="M52" s="4">
        <f t="shared" si="1"/>
        <v>4.9306011251423447</v>
      </c>
      <c r="N52" s="4">
        <f t="shared" si="2"/>
        <v>2.463454125142345</v>
      </c>
      <c r="O52" s="4">
        <f t="shared" si="3"/>
        <v>0.18558613720321307</v>
      </c>
    </row>
    <row r="53" spans="1:15" x14ac:dyDescent="0.2">
      <c r="A53">
        <v>79</v>
      </c>
      <c r="B53">
        <v>24</v>
      </c>
      <c r="C53" t="s">
        <v>145</v>
      </c>
      <c r="D53" s="9">
        <v>44239</v>
      </c>
      <c r="E53">
        <v>2.6838918999999999</v>
      </c>
      <c r="F53">
        <v>5.5533154726392127</v>
      </c>
      <c r="G53">
        <v>2.8694235726392128</v>
      </c>
      <c r="H53">
        <v>0.22280965132826003</v>
      </c>
      <c r="J53">
        <v>1</v>
      </c>
      <c r="L53" s="4">
        <f t="shared" si="0"/>
        <v>2.6838918999999999</v>
      </c>
      <c r="M53" s="4">
        <f t="shared" si="1"/>
        <v>5.5533154726392127</v>
      </c>
      <c r="N53" s="4">
        <f t="shared" si="2"/>
        <v>2.8694235726392128</v>
      </c>
      <c r="O53" s="4">
        <f t="shared" si="3"/>
        <v>0.22280965132826003</v>
      </c>
    </row>
    <row r="54" spans="1:15" x14ac:dyDescent="0.2">
      <c r="A54">
        <v>55</v>
      </c>
      <c r="B54">
        <v>18</v>
      </c>
      <c r="C54" t="s">
        <v>166</v>
      </c>
      <c r="D54" s="9">
        <v>44243</v>
      </c>
      <c r="E54">
        <v>3.6310548594471079</v>
      </c>
      <c r="F54">
        <v>5.9189183052955165</v>
      </c>
      <c r="G54">
        <v>2.2878634458484091</v>
      </c>
      <c r="H54">
        <v>0.24969199212726184</v>
      </c>
      <c r="J54">
        <v>1</v>
      </c>
      <c r="L54" s="4">
        <f t="shared" si="0"/>
        <v>3.6310548594471079</v>
      </c>
      <c r="M54" s="4">
        <f t="shared" si="1"/>
        <v>5.9189183052955165</v>
      </c>
      <c r="N54" s="4">
        <f t="shared" si="2"/>
        <v>2.2878634458484091</v>
      </c>
      <c r="O54" s="4">
        <f t="shared" si="3"/>
        <v>0.24969199212726184</v>
      </c>
    </row>
    <row r="55" spans="1:15" x14ac:dyDescent="0.2">
      <c r="A55">
        <v>91</v>
      </c>
      <c r="B55">
        <v>28</v>
      </c>
      <c r="C55" t="s">
        <v>105</v>
      </c>
      <c r="D55" s="9">
        <v>44236</v>
      </c>
      <c r="E55">
        <v>2.3016370200000003</v>
      </c>
      <c r="F55">
        <v>3.2683321063243307</v>
      </c>
      <c r="G55">
        <v>0.96669508632433088</v>
      </c>
      <c r="H55">
        <v>0.11770952849922868</v>
      </c>
      <c r="J55">
        <v>1</v>
      </c>
      <c r="L55" s="4">
        <f t="shared" si="0"/>
        <v>2.3016370200000003</v>
      </c>
      <c r="M55" s="4">
        <f t="shared" si="1"/>
        <v>3.2683321063243307</v>
      </c>
      <c r="N55" s="4">
        <f t="shared" si="2"/>
        <v>0.96669508632433088</v>
      </c>
      <c r="O55" s="4">
        <f t="shared" si="3"/>
        <v>0.11770952849922868</v>
      </c>
    </row>
    <row r="56" spans="1:15" x14ac:dyDescent="0.2">
      <c r="A56">
        <v>73</v>
      </c>
      <c r="B56">
        <v>22</v>
      </c>
      <c r="C56" t="s">
        <v>123</v>
      </c>
      <c r="D56" s="9">
        <v>44238</v>
      </c>
      <c r="E56">
        <v>3.6937261151365064</v>
      </c>
      <c r="F56">
        <v>4.4213569190655839</v>
      </c>
      <c r="G56">
        <v>0.72763080392907731</v>
      </c>
      <c r="H56">
        <v>0.2177165461946583</v>
      </c>
      <c r="J56">
        <v>1</v>
      </c>
      <c r="L56" s="4">
        <f t="shared" si="0"/>
        <v>3.6937261151365064</v>
      </c>
      <c r="M56" s="4">
        <f t="shared" si="1"/>
        <v>4.4213569190655839</v>
      </c>
      <c r="N56" s="4">
        <f t="shared" si="2"/>
        <v>0.72763080392907731</v>
      </c>
      <c r="O56" s="4">
        <f t="shared" si="3"/>
        <v>0.2177165461946583</v>
      </c>
    </row>
    <row r="57" spans="1:15" x14ac:dyDescent="0.2">
      <c r="A57">
        <v>41</v>
      </c>
      <c r="B57">
        <v>15</v>
      </c>
      <c r="C57" t="s">
        <v>94</v>
      </c>
      <c r="D57" s="9">
        <v>44235</v>
      </c>
      <c r="E57">
        <v>2.7566378999999994</v>
      </c>
      <c r="F57">
        <v>4.8520084895245894</v>
      </c>
      <c r="G57">
        <v>2.0953705895245891</v>
      </c>
      <c r="H57">
        <v>9.052434221422323E-2</v>
      </c>
      <c r="J57">
        <v>1</v>
      </c>
      <c r="L57" s="4">
        <f t="shared" si="0"/>
        <v>2.7566378999999994</v>
      </c>
      <c r="M57" s="4">
        <f t="shared" si="1"/>
        <v>4.8520084895245894</v>
      </c>
      <c r="N57" s="4">
        <f t="shared" si="2"/>
        <v>2.0953705895245891</v>
      </c>
      <c r="O57" s="4">
        <f t="shared" si="3"/>
        <v>9.052434221422323E-2</v>
      </c>
    </row>
    <row r="58" spans="1:15" x14ac:dyDescent="0.2">
      <c r="A58">
        <v>32</v>
      </c>
      <c r="B58">
        <v>12</v>
      </c>
      <c r="C58" t="s">
        <v>135</v>
      </c>
      <c r="D58" s="9">
        <v>44238</v>
      </c>
      <c r="E58">
        <v>1.8357694</v>
      </c>
      <c r="F58">
        <v>6.5130424053013867</v>
      </c>
      <c r="G58">
        <v>4.6772730053013873</v>
      </c>
      <c r="H58">
        <v>0.2382151282100553</v>
      </c>
      <c r="J58">
        <v>1</v>
      </c>
      <c r="L58" s="4">
        <f t="shared" si="0"/>
        <v>1.8357694</v>
      </c>
      <c r="M58" s="4">
        <f t="shared" si="1"/>
        <v>6.5130424053013867</v>
      </c>
      <c r="N58" s="4">
        <f t="shared" si="2"/>
        <v>4.6772730053013873</v>
      </c>
      <c r="O58" s="4">
        <f t="shared" si="3"/>
        <v>0.2382151282100553</v>
      </c>
    </row>
    <row r="59" spans="1:15" x14ac:dyDescent="0.2">
      <c r="A59">
        <v>46</v>
      </c>
      <c r="B59">
        <v>15</v>
      </c>
      <c r="C59" t="s">
        <v>163</v>
      </c>
      <c r="D59" s="9">
        <v>44243</v>
      </c>
      <c r="E59">
        <v>4.2802453384721906</v>
      </c>
      <c r="F59">
        <v>6.3124488713769473</v>
      </c>
      <c r="G59">
        <v>2.0322035329047572</v>
      </c>
      <c r="H59">
        <v>0.18853356039576441</v>
      </c>
      <c r="J59">
        <v>1</v>
      </c>
      <c r="L59" s="4">
        <f t="shared" si="0"/>
        <v>4.2802453384721906</v>
      </c>
      <c r="M59" s="4">
        <f t="shared" si="1"/>
        <v>6.3124488713769473</v>
      </c>
      <c r="N59" s="4">
        <f t="shared" si="2"/>
        <v>2.0322035329047572</v>
      </c>
      <c r="O59" s="4">
        <f t="shared" si="3"/>
        <v>0.18853356039576441</v>
      </c>
    </row>
    <row r="60" spans="1:15" x14ac:dyDescent="0.2">
      <c r="A60">
        <v>79</v>
      </c>
      <c r="B60">
        <v>24</v>
      </c>
      <c r="C60" t="s">
        <v>125</v>
      </c>
      <c r="D60" s="9">
        <v>44238</v>
      </c>
      <c r="E60">
        <v>6.464739699573002</v>
      </c>
      <c r="F60">
        <v>5.5452582592061628</v>
      </c>
      <c r="G60">
        <v>-0.91948144036683876</v>
      </c>
      <c r="H60">
        <v>0.40729183618361642</v>
      </c>
      <c r="J60">
        <v>1</v>
      </c>
      <c r="L60" s="4">
        <f t="shared" si="0"/>
        <v>6.464739699573002</v>
      </c>
      <c r="M60" s="4">
        <f t="shared" si="1"/>
        <v>5.5452582592061628</v>
      </c>
      <c r="N60" s="4">
        <f t="shared" si="2"/>
        <v>-0.91948144036683876</v>
      </c>
      <c r="O60" s="4">
        <f t="shared" si="3"/>
        <v>0.40729183618361642</v>
      </c>
    </row>
    <row r="61" spans="1:15" x14ac:dyDescent="0.2">
      <c r="A61">
        <v>88</v>
      </c>
      <c r="B61">
        <v>27</v>
      </c>
      <c r="C61" t="s">
        <v>128</v>
      </c>
      <c r="D61" s="9">
        <v>44238</v>
      </c>
      <c r="E61">
        <v>6.786603585149857</v>
      </c>
      <c r="F61">
        <v>6.0035622740835866</v>
      </c>
      <c r="G61">
        <v>-0.78304131106626995</v>
      </c>
      <c r="H61">
        <v>0.48464853600876617</v>
      </c>
      <c r="J61">
        <v>1</v>
      </c>
      <c r="L61" s="4">
        <f t="shared" si="0"/>
        <v>6.786603585149857</v>
      </c>
      <c r="M61" s="4">
        <f t="shared" si="1"/>
        <v>6.0035622740835866</v>
      </c>
      <c r="N61" s="4">
        <f t="shared" si="2"/>
        <v>-0.78304131106626995</v>
      </c>
      <c r="O61" s="4">
        <f t="shared" si="3"/>
        <v>0.48464853600876617</v>
      </c>
    </row>
    <row r="62" spans="1:15" x14ac:dyDescent="0.2">
      <c r="A62">
        <v>47</v>
      </c>
      <c r="B62">
        <v>17</v>
      </c>
      <c r="C62" t="s">
        <v>76</v>
      </c>
      <c r="D62" s="9">
        <v>44236</v>
      </c>
      <c r="E62">
        <v>5.7062902441842667</v>
      </c>
      <c r="F62">
        <v>6.6718105346029706</v>
      </c>
      <c r="G62">
        <v>0.96552029041870346</v>
      </c>
      <c r="H62">
        <v>0.46976978087124333</v>
      </c>
      <c r="J62">
        <v>1</v>
      </c>
      <c r="L62" s="4">
        <f t="shared" si="0"/>
        <v>5.7062902441842667</v>
      </c>
      <c r="M62" s="4">
        <f t="shared" si="1"/>
        <v>6.6718105346029706</v>
      </c>
      <c r="N62" s="4">
        <f t="shared" si="2"/>
        <v>0.96552029041870346</v>
      </c>
      <c r="O62" s="4">
        <f t="shared" si="3"/>
        <v>0.46976978087124333</v>
      </c>
    </row>
    <row r="63" spans="1:15" x14ac:dyDescent="0.2">
      <c r="A63">
        <v>75</v>
      </c>
      <c r="B63">
        <v>21</v>
      </c>
      <c r="C63" t="s">
        <v>168</v>
      </c>
      <c r="D63" s="9">
        <v>44244</v>
      </c>
      <c r="E63">
        <v>4.1073630913405115</v>
      </c>
      <c r="F63">
        <v>4.8720924792938174</v>
      </c>
      <c r="G63">
        <v>0.76472938795330636</v>
      </c>
      <c r="H63">
        <v>9.1183533098461722E-2</v>
      </c>
      <c r="J63">
        <v>1</v>
      </c>
      <c r="L63" s="4">
        <f t="shared" si="0"/>
        <v>4.1073630913405115</v>
      </c>
      <c r="M63" s="4">
        <f t="shared" si="1"/>
        <v>4.8720924792938174</v>
      </c>
      <c r="N63" s="4">
        <f t="shared" si="2"/>
        <v>0.76472938795330636</v>
      </c>
      <c r="O63" s="4">
        <f t="shared" si="3"/>
        <v>9.1183533098461722E-2</v>
      </c>
    </row>
    <row r="64" spans="1:15" x14ac:dyDescent="0.2">
      <c r="A64">
        <v>32</v>
      </c>
      <c r="B64">
        <v>12</v>
      </c>
      <c r="C64" t="s">
        <v>71</v>
      </c>
      <c r="D64" s="9">
        <v>44236</v>
      </c>
      <c r="E64">
        <v>4.3387843776782393</v>
      </c>
      <c r="F64">
        <v>6.8940259954868015</v>
      </c>
      <c r="G64">
        <v>2.5552416178085631</v>
      </c>
      <c r="H64">
        <v>0.25809148156436479</v>
      </c>
      <c r="J64">
        <v>1</v>
      </c>
      <c r="L64" s="4">
        <f t="shared" si="0"/>
        <v>4.3387843776782393</v>
      </c>
      <c r="M64" s="4">
        <f t="shared" si="1"/>
        <v>6.8940259954868015</v>
      </c>
      <c r="N64" s="4">
        <f t="shared" si="2"/>
        <v>2.5552416178085631</v>
      </c>
      <c r="O64" s="4">
        <f t="shared" si="3"/>
        <v>0.25809148156436479</v>
      </c>
    </row>
    <row r="65" spans="1:15" x14ac:dyDescent="0.2">
      <c r="A65">
        <v>85</v>
      </c>
      <c r="B65">
        <v>26</v>
      </c>
      <c r="C65" t="s">
        <v>103</v>
      </c>
      <c r="D65" s="9">
        <v>44236</v>
      </c>
      <c r="E65">
        <v>3.4388323199999999</v>
      </c>
      <c r="F65">
        <v>5.0564884441406956</v>
      </c>
      <c r="G65">
        <v>1.6176561241406961</v>
      </c>
      <c r="H65">
        <v>0.17429064048758819</v>
      </c>
      <c r="J65">
        <v>1</v>
      </c>
      <c r="L65" s="4">
        <f t="shared" si="0"/>
        <v>3.4388323199999999</v>
      </c>
      <c r="M65" s="4">
        <f t="shared" si="1"/>
        <v>5.0564884441406956</v>
      </c>
      <c r="N65" s="4">
        <f t="shared" si="2"/>
        <v>1.6176561241406961</v>
      </c>
      <c r="O65" s="4">
        <f t="shared" si="3"/>
        <v>0.17429064048758819</v>
      </c>
    </row>
    <row r="66" spans="1:15" x14ac:dyDescent="0.2">
      <c r="A66">
        <v>88</v>
      </c>
      <c r="B66">
        <v>27</v>
      </c>
      <c r="C66" t="s">
        <v>148</v>
      </c>
      <c r="D66" s="9">
        <v>44239</v>
      </c>
      <c r="E66">
        <v>3.4583468000000002</v>
      </c>
      <c r="F66">
        <v>6.3946785966384159</v>
      </c>
      <c r="G66">
        <v>2.9363317966384166</v>
      </c>
      <c r="H66">
        <v>0.29168331729394426</v>
      </c>
      <c r="J66">
        <v>1</v>
      </c>
      <c r="L66" s="4">
        <f t="shared" si="0"/>
        <v>3.4583468000000002</v>
      </c>
      <c r="M66" s="4">
        <f t="shared" si="1"/>
        <v>6.3946785966384159</v>
      </c>
      <c r="N66" s="4">
        <f t="shared" si="2"/>
        <v>2.9363317966384166</v>
      </c>
      <c r="O66" s="4">
        <f t="shared" si="3"/>
        <v>0.29168331729394426</v>
      </c>
    </row>
    <row r="67" spans="1:15" x14ac:dyDescent="0.2">
      <c r="A67">
        <v>50</v>
      </c>
      <c r="B67">
        <v>18</v>
      </c>
      <c r="C67" t="s">
        <v>77</v>
      </c>
      <c r="D67" s="9">
        <v>44236</v>
      </c>
      <c r="E67">
        <v>4.6288613796643663</v>
      </c>
      <c r="F67">
        <v>6.5125387332183156</v>
      </c>
      <c r="G67">
        <v>1.8836773535539502</v>
      </c>
      <c r="H67">
        <v>0.31114922760473129</v>
      </c>
      <c r="J67">
        <v>1</v>
      </c>
      <c r="L67" s="4">
        <f t="shared" si="0"/>
        <v>4.6288613796643663</v>
      </c>
      <c r="M67" s="4">
        <f t="shared" si="1"/>
        <v>6.5125387332183156</v>
      </c>
      <c r="N67" s="4">
        <f t="shared" si="2"/>
        <v>1.8836773535539502</v>
      </c>
      <c r="O67" s="4">
        <f t="shared" si="3"/>
        <v>0.31114922760473129</v>
      </c>
    </row>
    <row r="68" spans="1:15" x14ac:dyDescent="0.2">
      <c r="A68">
        <v>32</v>
      </c>
      <c r="B68">
        <v>12</v>
      </c>
      <c r="C68" t="s">
        <v>91</v>
      </c>
      <c r="D68" s="9">
        <v>44235</v>
      </c>
      <c r="E68">
        <v>3.21276428</v>
      </c>
      <c r="F68">
        <v>5.7401748230101965</v>
      </c>
      <c r="G68">
        <v>2.5274105430101974</v>
      </c>
      <c r="H68">
        <v>0.2839985841231375</v>
      </c>
      <c r="J68">
        <v>1</v>
      </c>
      <c r="L68" s="4">
        <f t="shared" ref="L68:L99" si="4">E68*J68</f>
        <v>3.21276428</v>
      </c>
      <c r="M68" s="4">
        <f t="shared" ref="M68:M99" si="5">F68*J68</f>
        <v>5.7401748230101965</v>
      </c>
      <c r="N68" s="4">
        <f t="shared" ref="N68:N99" si="6">G68*J68</f>
        <v>2.5274105430101974</v>
      </c>
      <c r="O68" s="4">
        <f t="shared" ref="O68:O99" si="7">H68*J68</f>
        <v>0.2839985841231375</v>
      </c>
    </row>
    <row r="69" spans="1:15" x14ac:dyDescent="0.2">
      <c r="A69">
        <v>97</v>
      </c>
      <c r="B69">
        <v>30</v>
      </c>
      <c r="C69" t="s">
        <v>87</v>
      </c>
      <c r="D69" s="9">
        <v>44237</v>
      </c>
      <c r="E69">
        <v>5.5252647467042024</v>
      </c>
      <c r="F69">
        <v>5.8757992827045538</v>
      </c>
      <c r="G69">
        <v>0.35053453600035089</v>
      </c>
      <c r="H69">
        <v>0.31774690305636533</v>
      </c>
      <c r="J69">
        <v>1</v>
      </c>
      <c r="L69" s="4">
        <f t="shared" si="4"/>
        <v>5.5252647467042024</v>
      </c>
      <c r="M69" s="4">
        <f t="shared" si="5"/>
        <v>5.8757992827045538</v>
      </c>
      <c r="N69" s="4">
        <f t="shared" si="6"/>
        <v>0.35053453600035089</v>
      </c>
      <c r="O69" s="4">
        <f t="shared" si="7"/>
        <v>0.31774690305636533</v>
      </c>
    </row>
    <row r="70" spans="1:15" x14ac:dyDescent="0.2">
      <c r="A70">
        <v>38</v>
      </c>
      <c r="B70">
        <v>14</v>
      </c>
      <c r="C70" t="s">
        <v>117</v>
      </c>
      <c r="D70" s="9">
        <v>44237</v>
      </c>
      <c r="E70">
        <v>4.8596833695109396</v>
      </c>
      <c r="F70">
        <v>7.6258419070320471</v>
      </c>
      <c r="G70">
        <v>2.766158537521108</v>
      </c>
      <c r="H70">
        <v>0.4194017559854662</v>
      </c>
      <c r="J70">
        <v>1</v>
      </c>
      <c r="L70" s="4">
        <f t="shared" si="4"/>
        <v>4.8596833695109396</v>
      </c>
      <c r="M70" s="4">
        <f t="shared" si="5"/>
        <v>7.6258419070320471</v>
      </c>
      <c r="N70" s="4">
        <f t="shared" si="6"/>
        <v>2.766158537521108</v>
      </c>
      <c r="O70" s="4">
        <f t="shared" si="7"/>
        <v>0.4194017559854662</v>
      </c>
    </row>
    <row r="71" spans="1:15" x14ac:dyDescent="0.2">
      <c r="A71">
        <v>94</v>
      </c>
      <c r="B71">
        <v>29</v>
      </c>
      <c r="C71" t="s">
        <v>150</v>
      </c>
      <c r="D71" s="9">
        <v>44239</v>
      </c>
      <c r="E71">
        <v>2.5704614999999995</v>
      </c>
      <c r="F71">
        <v>4.4974650647889556</v>
      </c>
      <c r="G71">
        <v>1.9270035647889558</v>
      </c>
      <c r="H71">
        <v>8.6036436202063707E-2</v>
      </c>
      <c r="J71">
        <v>1</v>
      </c>
      <c r="L71" s="4">
        <f t="shared" si="4"/>
        <v>2.5704614999999995</v>
      </c>
      <c r="M71" s="4">
        <f t="shared" si="5"/>
        <v>4.4974650647889556</v>
      </c>
      <c r="N71" s="4">
        <f t="shared" si="6"/>
        <v>1.9270035647889558</v>
      </c>
      <c r="O71" s="4">
        <f t="shared" si="7"/>
        <v>8.6036436202063707E-2</v>
      </c>
    </row>
    <row r="72" spans="1:15" x14ac:dyDescent="0.2">
      <c r="A72">
        <v>97</v>
      </c>
      <c r="B72">
        <v>30</v>
      </c>
      <c r="C72" t="s">
        <v>107</v>
      </c>
      <c r="D72" s="9">
        <v>44236</v>
      </c>
      <c r="E72">
        <v>2.7334384600000003</v>
      </c>
      <c r="F72">
        <v>5.5043969161569315</v>
      </c>
      <c r="G72">
        <v>2.7709584561569311</v>
      </c>
      <c r="H72">
        <v>0.22703750129724931</v>
      </c>
      <c r="J72">
        <v>1</v>
      </c>
      <c r="L72" s="4">
        <f t="shared" si="4"/>
        <v>2.7334384600000003</v>
      </c>
      <c r="M72" s="4">
        <f t="shared" si="5"/>
        <v>5.5043969161569315</v>
      </c>
      <c r="N72" s="4">
        <f t="shared" si="6"/>
        <v>2.7709584561569311</v>
      </c>
      <c r="O72" s="4">
        <f t="shared" si="7"/>
        <v>0.22703750129724931</v>
      </c>
    </row>
    <row r="73" spans="1:15" x14ac:dyDescent="0.2">
      <c r="A73">
        <v>70</v>
      </c>
      <c r="B73">
        <v>21</v>
      </c>
      <c r="C73" t="s">
        <v>122</v>
      </c>
      <c r="D73" s="9">
        <v>44238</v>
      </c>
      <c r="E73">
        <v>5.4565170646203383</v>
      </c>
      <c r="F73">
        <v>5.9758745911498146</v>
      </c>
      <c r="G73">
        <v>0.51935752652947631</v>
      </c>
      <c r="H73">
        <v>0.19349670659095866</v>
      </c>
      <c r="J73">
        <v>1</v>
      </c>
      <c r="L73" s="4">
        <f t="shared" si="4"/>
        <v>5.4565170646203383</v>
      </c>
      <c r="M73" s="4">
        <f t="shared" si="5"/>
        <v>5.9758745911498146</v>
      </c>
      <c r="N73" s="4">
        <f t="shared" si="6"/>
        <v>0.51935752652947631</v>
      </c>
      <c r="O73" s="4">
        <f t="shared" si="7"/>
        <v>0.19349670659095866</v>
      </c>
    </row>
    <row r="74" spans="1:15" x14ac:dyDescent="0.2">
      <c r="A74">
        <v>87</v>
      </c>
      <c r="B74">
        <v>25</v>
      </c>
      <c r="C74" t="s">
        <v>172</v>
      </c>
      <c r="D74" s="9">
        <v>44244</v>
      </c>
      <c r="E74">
        <v>5.7515085436540367</v>
      </c>
      <c r="F74">
        <v>7.5340333369213877</v>
      </c>
      <c r="G74">
        <v>1.7825247932673518</v>
      </c>
      <c r="H74">
        <v>0.76128516228608389</v>
      </c>
      <c r="J74">
        <v>1</v>
      </c>
      <c r="L74" s="4">
        <f t="shared" si="4"/>
        <v>5.7515085436540367</v>
      </c>
      <c r="M74" s="4">
        <f t="shared" si="5"/>
        <v>7.5340333369213877</v>
      </c>
      <c r="N74" s="4">
        <f t="shared" si="6"/>
        <v>1.7825247932673518</v>
      </c>
      <c r="O74" s="4">
        <f t="shared" si="7"/>
        <v>0.76128516228608389</v>
      </c>
    </row>
    <row r="75" spans="1:15" x14ac:dyDescent="0.2">
      <c r="A75">
        <v>52</v>
      </c>
      <c r="B75">
        <v>17</v>
      </c>
      <c r="C75" t="s">
        <v>165</v>
      </c>
      <c r="D75" s="9">
        <v>44243</v>
      </c>
      <c r="E75">
        <v>6.109621769855373</v>
      </c>
      <c r="F75">
        <v>7.4598148529674333</v>
      </c>
      <c r="G75">
        <v>1.3501930831120608</v>
      </c>
      <c r="H75">
        <v>0.70990712753189067</v>
      </c>
      <c r="J75">
        <v>1</v>
      </c>
      <c r="L75" s="4">
        <f t="shared" si="4"/>
        <v>6.109621769855373</v>
      </c>
      <c r="M75" s="4">
        <f t="shared" si="5"/>
        <v>7.4598148529674333</v>
      </c>
      <c r="N75" s="4">
        <f t="shared" si="6"/>
        <v>1.3501930831120608</v>
      </c>
      <c r="O75" s="4">
        <f t="shared" si="7"/>
        <v>0.70990712753189067</v>
      </c>
    </row>
    <row r="76" spans="1:15" x14ac:dyDescent="0.2">
      <c r="A76">
        <v>23</v>
      </c>
      <c r="B76">
        <v>9</v>
      </c>
      <c r="C76" t="s">
        <v>112</v>
      </c>
      <c r="D76" s="9">
        <v>44237</v>
      </c>
      <c r="E76">
        <v>5.8806952979302327</v>
      </c>
      <c r="F76">
        <v>7.6932395562787264</v>
      </c>
      <c r="G76">
        <v>1.8125442583484945</v>
      </c>
      <c r="H76">
        <v>0.5275470094886523</v>
      </c>
      <c r="J76">
        <v>1</v>
      </c>
      <c r="L76" s="4">
        <f t="shared" si="4"/>
        <v>5.8806952979302327</v>
      </c>
      <c r="M76" s="4">
        <f t="shared" si="5"/>
        <v>7.6932395562787264</v>
      </c>
      <c r="N76" s="4">
        <f t="shared" si="6"/>
        <v>1.8125442583484945</v>
      </c>
      <c r="O76" s="4">
        <f t="shared" si="7"/>
        <v>0.5275470094886523</v>
      </c>
    </row>
    <row r="77" spans="1:15" x14ac:dyDescent="0.2">
      <c r="A77">
        <v>49</v>
      </c>
      <c r="B77">
        <v>16</v>
      </c>
      <c r="C77" t="s">
        <v>164</v>
      </c>
      <c r="D77" s="9">
        <v>44243</v>
      </c>
      <c r="E77">
        <v>3.0453721446744786</v>
      </c>
      <c r="F77">
        <v>6.9200048330465238</v>
      </c>
      <c r="G77">
        <v>3.8746326883720452</v>
      </c>
      <c r="H77">
        <v>0.26888137860171957</v>
      </c>
      <c r="J77">
        <v>1</v>
      </c>
      <c r="L77" s="4">
        <f t="shared" si="4"/>
        <v>3.0453721446744786</v>
      </c>
      <c r="M77" s="4">
        <f t="shared" si="5"/>
        <v>6.9200048330465238</v>
      </c>
      <c r="N77" s="4">
        <f t="shared" si="6"/>
        <v>3.8746326883720452</v>
      </c>
      <c r="O77" s="4">
        <f t="shared" si="7"/>
        <v>0.26888137860171957</v>
      </c>
    </row>
    <row r="78" spans="1:15" x14ac:dyDescent="0.2">
      <c r="A78">
        <v>91</v>
      </c>
      <c r="B78">
        <v>28</v>
      </c>
      <c r="C78" t="s">
        <v>149</v>
      </c>
      <c r="D78" s="9">
        <v>44239</v>
      </c>
      <c r="E78">
        <v>2.8578874999999995</v>
      </c>
      <c r="F78">
        <v>7.5624845814724377</v>
      </c>
      <c r="G78">
        <v>4.7045970814724374</v>
      </c>
      <c r="H78">
        <v>0.29236880689758382</v>
      </c>
      <c r="J78">
        <v>1</v>
      </c>
      <c r="L78" s="4">
        <f t="shared" si="4"/>
        <v>2.8578874999999995</v>
      </c>
      <c r="M78" s="4">
        <f t="shared" si="5"/>
        <v>7.5624845814724377</v>
      </c>
      <c r="N78" s="4">
        <f t="shared" si="6"/>
        <v>4.7045970814724374</v>
      </c>
      <c r="O78" s="4">
        <f t="shared" si="7"/>
        <v>0.29236880689758382</v>
      </c>
    </row>
    <row r="79" spans="1:15" x14ac:dyDescent="0.2">
      <c r="A79">
        <v>85</v>
      </c>
      <c r="B79">
        <v>26</v>
      </c>
      <c r="C79" t="s">
        <v>127</v>
      </c>
      <c r="D79" s="9">
        <v>44238</v>
      </c>
      <c r="E79">
        <v>7.6179076604808049</v>
      </c>
      <c r="F79">
        <v>6.7030405797788575</v>
      </c>
      <c r="G79">
        <v>-0.91486708070194744</v>
      </c>
      <c r="H79">
        <v>0.98232954313812149</v>
      </c>
      <c r="J79">
        <v>1</v>
      </c>
      <c r="L79" s="4">
        <f t="shared" si="4"/>
        <v>7.6179076604808049</v>
      </c>
      <c r="M79" s="4">
        <f t="shared" si="5"/>
        <v>6.7030405797788575</v>
      </c>
      <c r="N79" s="4">
        <f t="shared" si="6"/>
        <v>-0.91486708070194744</v>
      </c>
      <c r="O79" s="4">
        <f t="shared" si="7"/>
        <v>0.98232954313812149</v>
      </c>
    </row>
    <row r="80" spans="1:15" x14ac:dyDescent="0.2">
      <c r="A80">
        <v>44</v>
      </c>
      <c r="B80">
        <v>16</v>
      </c>
      <c r="C80" t="s">
        <v>139</v>
      </c>
      <c r="D80" s="9">
        <v>44238</v>
      </c>
      <c r="E80">
        <v>2.4050839000000002</v>
      </c>
      <c r="F80">
        <v>9.7054726459596576</v>
      </c>
      <c r="G80">
        <v>7.3003887459596584</v>
      </c>
      <c r="H80">
        <v>0.42499300600175099</v>
      </c>
      <c r="J80">
        <v>1</v>
      </c>
      <c r="L80" s="4">
        <f t="shared" si="4"/>
        <v>2.4050839000000002</v>
      </c>
      <c r="M80" s="4">
        <f t="shared" si="5"/>
        <v>9.7054726459596576</v>
      </c>
      <c r="N80" s="4">
        <f t="shared" si="6"/>
        <v>7.3003887459596584</v>
      </c>
      <c r="O80" s="4">
        <f t="shared" si="7"/>
        <v>0.42499300600175099</v>
      </c>
    </row>
    <row r="81" spans="1:15" x14ac:dyDescent="0.2">
      <c r="A81">
        <v>47</v>
      </c>
      <c r="B81">
        <v>17</v>
      </c>
      <c r="C81" t="s">
        <v>96</v>
      </c>
      <c r="D81" s="9">
        <v>44235</v>
      </c>
      <c r="E81">
        <v>2.4019353399999996</v>
      </c>
      <c r="F81">
        <v>6.3463118313365143</v>
      </c>
      <c r="G81">
        <v>3.9443764913365147</v>
      </c>
      <c r="H81">
        <v>0.27757362268856189</v>
      </c>
      <c r="J81">
        <v>1</v>
      </c>
      <c r="L81" s="4">
        <f t="shared" si="4"/>
        <v>2.4019353399999996</v>
      </c>
      <c r="M81" s="4">
        <f t="shared" si="5"/>
        <v>6.3463118313365143</v>
      </c>
      <c r="N81" s="4">
        <f t="shared" si="6"/>
        <v>3.9443764913365147</v>
      </c>
      <c r="O81" s="4">
        <f t="shared" si="7"/>
        <v>0.27757362268856189</v>
      </c>
    </row>
    <row r="82" spans="1:15" x14ac:dyDescent="0.2">
      <c r="A82">
        <v>97</v>
      </c>
      <c r="B82">
        <v>30</v>
      </c>
      <c r="C82" t="s">
        <v>151</v>
      </c>
      <c r="D82" s="9">
        <v>44239</v>
      </c>
      <c r="E82">
        <v>3.444534</v>
      </c>
      <c r="F82">
        <v>6.2099707423554369</v>
      </c>
      <c r="G82">
        <v>2.7654367423554369</v>
      </c>
      <c r="H82">
        <v>0.24986845147192849</v>
      </c>
      <c r="J82">
        <v>1</v>
      </c>
      <c r="L82" s="4">
        <f t="shared" si="4"/>
        <v>3.444534</v>
      </c>
      <c r="M82" s="4">
        <f t="shared" si="5"/>
        <v>6.2099707423554369</v>
      </c>
      <c r="N82" s="4">
        <f t="shared" si="6"/>
        <v>2.7654367423554369</v>
      </c>
      <c r="O82" s="4">
        <f t="shared" si="7"/>
        <v>0.24986845147192849</v>
      </c>
    </row>
    <row r="83" spans="1:15" x14ac:dyDescent="0.2">
      <c r="A83">
        <v>41</v>
      </c>
      <c r="B83">
        <v>15</v>
      </c>
      <c r="C83" t="s">
        <v>138</v>
      </c>
      <c r="D83" s="9">
        <v>44238</v>
      </c>
      <c r="E83">
        <v>3.9068038999999999</v>
      </c>
      <c r="F83">
        <v>6.7509008870413059</v>
      </c>
      <c r="G83">
        <v>2.8440969870413055</v>
      </c>
      <c r="H83">
        <v>0.45941179978449731</v>
      </c>
      <c r="J83">
        <v>1</v>
      </c>
      <c r="L83" s="4">
        <f t="shared" si="4"/>
        <v>3.9068038999999999</v>
      </c>
      <c r="M83" s="4">
        <f t="shared" si="5"/>
        <v>6.7509008870413059</v>
      </c>
      <c r="N83" s="4">
        <f t="shared" si="6"/>
        <v>2.8440969870413055</v>
      </c>
      <c r="O83" s="4">
        <f t="shared" si="7"/>
        <v>0.45941179978449731</v>
      </c>
    </row>
    <row r="84" spans="1:15" x14ac:dyDescent="0.2">
      <c r="A84">
        <v>82</v>
      </c>
      <c r="B84">
        <v>25</v>
      </c>
      <c r="C84" t="s">
        <v>146</v>
      </c>
      <c r="D84" s="9">
        <v>44239</v>
      </c>
      <c r="E84">
        <v>4.5357061999999999</v>
      </c>
      <c r="F84">
        <v>6.7331840112223258</v>
      </c>
      <c r="G84">
        <v>2.1974778112223254</v>
      </c>
      <c r="H84">
        <v>0.54931917306185984</v>
      </c>
      <c r="J84">
        <v>1</v>
      </c>
      <c r="L84" s="4">
        <f t="shared" si="4"/>
        <v>4.5357061999999999</v>
      </c>
      <c r="M84" s="4">
        <f t="shared" si="5"/>
        <v>6.7331840112223258</v>
      </c>
      <c r="N84" s="4">
        <f t="shared" si="6"/>
        <v>2.1974778112223254</v>
      </c>
      <c r="O84" s="4">
        <f t="shared" si="7"/>
        <v>0.54931917306185984</v>
      </c>
    </row>
    <row r="85" spans="1:15" x14ac:dyDescent="0.2">
      <c r="A85">
        <v>41</v>
      </c>
      <c r="B85">
        <v>15</v>
      </c>
      <c r="C85" t="s">
        <v>118</v>
      </c>
      <c r="D85" s="9">
        <v>44237</v>
      </c>
      <c r="E85">
        <v>3.5445176913591565</v>
      </c>
      <c r="F85">
        <v>4.5587023988817901</v>
      </c>
      <c r="G85">
        <v>1.014184707522634</v>
      </c>
      <c r="H85">
        <v>0.21529456223428833</v>
      </c>
      <c r="J85">
        <v>1</v>
      </c>
      <c r="L85" s="4">
        <f t="shared" si="4"/>
        <v>3.5445176913591565</v>
      </c>
      <c r="M85" s="4">
        <f t="shared" si="5"/>
        <v>4.5587023988817901</v>
      </c>
      <c r="N85" s="4">
        <f t="shared" si="6"/>
        <v>1.014184707522634</v>
      </c>
      <c r="O85" s="4">
        <f t="shared" si="7"/>
        <v>0.21529456223428833</v>
      </c>
    </row>
    <row r="86" spans="1:15" x14ac:dyDescent="0.2">
      <c r="A86">
        <v>37</v>
      </c>
      <c r="B86">
        <v>12</v>
      </c>
      <c r="C86" t="s">
        <v>160</v>
      </c>
      <c r="D86" s="9">
        <v>44243</v>
      </c>
      <c r="E86">
        <v>2.90953609335673</v>
      </c>
      <c r="F86">
        <v>3.1176020388474397</v>
      </c>
      <c r="G86">
        <v>0.20806594549070989</v>
      </c>
      <c r="H86">
        <v>0.10719532224274042</v>
      </c>
      <c r="J86">
        <v>2</v>
      </c>
      <c r="L86" s="4">
        <f t="shared" si="4"/>
        <v>5.81907218671346</v>
      </c>
      <c r="M86" s="4">
        <f t="shared" si="5"/>
        <v>6.2352040776948794</v>
      </c>
      <c r="N86" s="4">
        <f t="shared" si="6"/>
        <v>0.41613189098141978</v>
      </c>
      <c r="O86" s="4">
        <f t="shared" si="7"/>
        <v>0.21439064448548084</v>
      </c>
    </row>
    <row r="87" spans="1:15" x14ac:dyDescent="0.2">
      <c r="A87">
        <v>76</v>
      </c>
      <c r="B87">
        <v>23</v>
      </c>
      <c r="C87" t="s">
        <v>144</v>
      </c>
      <c r="D87" s="9">
        <v>44239</v>
      </c>
      <c r="E87">
        <v>2.9226859999999997</v>
      </c>
      <c r="F87">
        <v>7.4373355863256023</v>
      </c>
      <c r="G87">
        <v>4.5146495863256026</v>
      </c>
      <c r="H87">
        <v>0.32328799586174906</v>
      </c>
      <c r="J87">
        <v>1</v>
      </c>
      <c r="L87" s="4">
        <f t="shared" si="4"/>
        <v>2.9226859999999997</v>
      </c>
      <c r="M87" s="4">
        <f t="shared" si="5"/>
        <v>7.4373355863256023</v>
      </c>
      <c r="N87" s="4">
        <f t="shared" si="6"/>
        <v>4.5146495863256026</v>
      </c>
      <c r="O87" s="4">
        <f t="shared" si="7"/>
        <v>0.32328799586174906</v>
      </c>
    </row>
    <row r="88" spans="1:15" x14ac:dyDescent="0.2">
      <c r="A88">
        <v>35</v>
      </c>
      <c r="B88">
        <v>13</v>
      </c>
      <c r="C88" t="s">
        <v>92</v>
      </c>
      <c r="D88" s="9">
        <v>44235</v>
      </c>
      <c r="E88">
        <v>2.97478</v>
      </c>
      <c r="F88">
        <v>6.6867640006718361</v>
      </c>
      <c r="G88">
        <v>3.7119840006718361</v>
      </c>
      <c r="H88">
        <v>0.27664096699644602</v>
      </c>
      <c r="J88">
        <v>1</v>
      </c>
      <c r="L88" s="4">
        <f t="shared" si="4"/>
        <v>2.97478</v>
      </c>
      <c r="M88" s="4">
        <f t="shared" si="5"/>
        <v>6.6867640006718361</v>
      </c>
      <c r="N88" s="4">
        <f t="shared" si="6"/>
        <v>3.7119840006718361</v>
      </c>
      <c r="O88" s="4">
        <f t="shared" si="7"/>
        <v>0.27664096699644602</v>
      </c>
    </row>
    <row r="89" spans="1:15" x14ac:dyDescent="0.2">
      <c r="A89">
        <v>79</v>
      </c>
      <c r="B89">
        <v>24</v>
      </c>
      <c r="C89" t="s">
        <v>81</v>
      </c>
      <c r="D89" s="9">
        <v>44237</v>
      </c>
      <c r="E89">
        <v>6.5983315510438612</v>
      </c>
      <c r="F89">
        <v>6.9197598673262437</v>
      </c>
      <c r="G89">
        <v>0.32142831628238211</v>
      </c>
      <c r="H89">
        <v>0.52089312992055481</v>
      </c>
      <c r="J89">
        <v>1</v>
      </c>
      <c r="L89" s="4">
        <f t="shared" si="4"/>
        <v>6.5983315510438612</v>
      </c>
      <c r="M89" s="4">
        <f t="shared" si="5"/>
        <v>6.9197598673262437</v>
      </c>
      <c r="N89" s="4">
        <f t="shared" si="6"/>
        <v>0.32142831628238211</v>
      </c>
      <c r="O89" s="4">
        <f t="shared" si="7"/>
        <v>0.52089312992055481</v>
      </c>
    </row>
    <row r="90" spans="1:15" x14ac:dyDescent="0.2">
      <c r="A90">
        <v>23</v>
      </c>
      <c r="B90">
        <v>9</v>
      </c>
      <c r="C90" t="s">
        <v>132</v>
      </c>
      <c r="D90" s="9">
        <v>44238</v>
      </c>
      <c r="E90">
        <v>4.8005626999999986</v>
      </c>
      <c r="F90">
        <v>8.3597439933265232</v>
      </c>
      <c r="G90">
        <v>3.5591812933265241</v>
      </c>
      <c r="H90">
        <v>0.88639966605158604</v>
      </c>
      <c r="J90">
        <v>1</v>
      </c>
      <c r="L90" s="4">
        <f t="shared" si="4"/>
        <v>4.8005626999999986</v>
      </c>
      <c r="M90" s="4">
        <f t="shared" si="5"/>
        <v>8.3597439933265232</v>
      </c>
      <c r="N90" s="4">
        <f t="shared" si="6"/>
        <v>3.5591812933265241</v>
      </c>
      <c r="O90" s="4">
        <f t="shared" si="7"/>
        <v>0.88639966605158604</v>
      </c>
    </row>
    <row r="91" spans="1:15" x14ac:dyDescent="0.2">
      <c r="A91">
        <v>85</v>
      </c>
      <c r="B91">
        <v>26</v>
      </c>
      <c r="C91" t="s">
        <v>147</v>
      </c>
      <c r="D91" s="9">
        <v>44239</v>
      </c>
      <c r="E91">
        <v>6.3998995000000001</v>
      </c>
      <c r="F91">
        <v>7.6337290395530157</v>
      </c>
      <c r="G91">
        <v>1.2338295395530161</v>
      </c>
      <c r="H91">
        <v>1.0460826652994217</v>
      </c>
      <c r="J91">
        <v>1</v>
      </c>
      <c r="L91" s="4">
        <f t="shared" si="4"/>
        <v>6.3998995000000001</v>
      </c>
      <c r="M91" s="4">
        <f t="shared" si="5"/>
        <v>7.6337290395530157</v>
      </c>
      <c r="N91" s="4">
        <f t="shared" si="6"/>
        <v>1.2338295395530161</v>
      </c>
      <c r="O91" s="4">
        <f t="shared" si="7"/>
        <v>1.0460826652994217</v>
      </c>
    </row>
    <row r="92" spans="1:15" x14ac:dyDescent="0.2">
      <c r="A92">
        <v>82</v>
      </c>
      <c r="B92">
        <v>25</v>
      </c>
      <c r="C92" t="s">
        <v>102</v>
      </c>
      <c r="D92" s="9">
        <v>44236</v>
      </c>
      <c r="E92">
        <v>3.0146870000000003</v>
      </c>
      <c r="F92">
        <v>3.4526422694987131</v>
      </c>
      <c r="G92">
        <v>0.43795526949871277</v>
      </c>
      <c r="H92">
        <v>4.5445983761958797E-2</v>
      </c>
      <c r="J92">
        <v>1</v>
      </c>
      <c r="L92" s="4">
        <f t="shared" si="4"/>
        <v>3.0146870000000003</v>
      </c>
      <c r="M92" s="4">
        <f t="shared" si="5"/>
        <v>3.4526422694987131</v>
      </c>
      <c r="N92" s="4">
        <f t="shared" si="6"/>
        <v>0.43795526949871277</v>
      </c>
      <c r="O92" s="4">
        <f t="shared" si="7"/>
        <v>4.5445983761958797E-2</v>
      </c>
    </row>
    <row r="93" spans="1:15" x14ac:dyDescent="0.2">
      <c r="A93">
        <v>88</v>
      </c>
      <c r="B93">
        <v>27</v>
      </c>
      <c r="C93" t="s">
        <v>104</v>
      </c>
      <c r="D93" s="9">
        <v>44236</v>
      </c>
      <c r="E93">
        <v>3.1359058199999996</v>
      </c>
      <c r="F93">
        <v>5.0745717054332768</v>
      </c>
      <c r="G93">
        <v>1.9386658854332772</v>
      </c>
      <c r="H93">
        <v>0.18375536862239311</v>
      </c>
      <c r="J93">
        <v>1</v>
      </c>
      <c r="L93" s="4">
        <f t="shared" si="4"/>
        <v>3.1359058199999996</v>
      </c>
      <c r="M93" s="4">
        <f t="shared" si="5"/>
        <v>5.0745717054332768</v>
      </c>
      <c r="N93" s="4">
        <f t="shared" si="6"/>
        <v>1.9386658854332772</v>
      </c>
      <c r="O93" s="4">
        <f t="shared" si="7"/>
        <v>0.18375536862239311</v>
      </c>
    </row>
    <row r="94" spans="1:15" x14ac:dyDescent="0.2">
      <c r="A94">
        <v>73</v>
      </c>
      <c r="B94">
        <v>22</v>
      </c>
      <c r="C94" t="s">
        <v>99</v>
      </c>
      <c r="D94" s="9">
        <v>44235</v>
      </c>
      <c r="E94">
        <v>4.0662015199999999</v>
      </c>
      <c r="F94">
        <v>4.8509652244500163</v>
      </c>
      <c r="G94">
        <v>0.78476370445001731</v>
      </c>
      <c r="H94">
        <v>0.26254750320447373</v>
      </c>
      <c r="J94">
        <v>1</v>
      </c>
      <c r="L94" s="4">
        <f t="shared" si="4"/>
        <v>4.0662015199999999</v>
      </c>
      <c r="M94" s="4">
        <f t="shared" si="5"/>
        <v>4.8509652244500163</v>
      </c>
      <c r="N94" s="4">
        <f t="shared" si="6"/>
        <v>0.78476370445001731</v>
      </c>
      <c r="O94" s="4">
        <f t="shared" si="7"/>
        <v>0.26254750320447373</v>
      </c>
    </row>
    <row r="95" spans="1:15" x14ac:dyDescent="0.2">
      <c r="A95">
        <v>88</v>
      </c>
      <c r="B95">
        <v>27</v>
      </c>
      <c r="C95" t="s">
        <v>84</v>
      </c>
      <c r="D95" s="9">
        <v>44237</v>
      </c>
      <c r="E95">
        <v>7.0105462380767793</v>
      </c>
      <c r="F95">
        <v>6.2068620663687275</v>
      </c>
      <c r="G95">
        <v>-0.8036841717080514</v>
      </c>
      <c r="H95">
        <v>0.52206758523655239</v>
      </c>
      <c r="J95">
        <v>1</v>
      </c>
      <c r="L95" s="4">
        <f t="shared" si="4"/>
        <v>7.0105462380767793</v>
      </c>
      <c r="M95" s="4">
        <f t="shared" si="5"/>
        <v>6.2068620663687275</v>
      </c>
      <c r="N95" s="4">
        <f t="shared" si="6"/>
        <v>-0.8036841717080514</v>
      </c>
      <c r="O95" s="4">
        <f t="shared" si="7"/>
        <v>0.52206758523655239</v>
      </c>
    </row>
    <row r="96" spans="1:15" x14ac:dyDescent="0.2">
      <c r="A96">
        <v>29</v>
      </c>
      <c r="B96">
        <v>11</v>
      </c>
      <c r="C96" t="s">
        <v>90</v>
      </c>
      <c r="D96" s="9">
        <v>44235</v>
      </c>
      <c r="E96">
        <v>4.4493695999999989</v>
      </c>
      <c r="F96">
        <v>6.6325142167940925</v>
      </c>
      <c r="G96">
        <v>2.1831446167940936</v>
      </c>
      <c r="H96">
        <v>0.67453951949578239</v>
      </c>
      <c r="J96">
        <v>1</v>
      </c>
      <c r="L96" s="4">
        <f t="shared" si="4"/>
        <v>4.4493695999999989</v>
      </c>
      <c r="M96" s="4">
        <f t="shared" si="5"/>
        <v>6.6325142167940925</v>
      </c>
      <c r="N96" s="4">
        <f t="shared" si="6"/>
        <v>2.1831446167940936</v>
      </c>
      <c r="O96" s="4">
        <f t="shared" si="7"/>
        <v>0.67453951949578239</v>
      </c>
    </row>
    <row r="97" spans="1:17" x14ac:dyDescent="0.2">
      <c r="A97">
        <v>29</v>
      </c>
      <c r="B97">
        <v>11</v>
      </c>
      <c r="C97" t="s">
        <v>70</v>
      </c>
      <c r="D97" s="9">
        <v>44236</v>
      </c>
      <c r="E97">
        <v>6.5961505209537403</v>
      </c>
      <c r="F97">
        <v>8.5389072630619491</v>
      </c>
      <c r="G97">
        <v>1.9427567421082088</v>
      </c>
      <c r="H97">
        <v>1.3446353628792904</v>
      </c>
      <c r="J97">
        <v>1</v>
      </c>
      <c r="L97" s="4">
        <f t="shared" si="4"/>
        <v>6.5961505209537403</v>
      </c>
      <c r="M97" s="4">
        <f t="shared" si="5"/>
        <v>8.5389072630619491</v>
      </c>
      <c r="N97" s="4">
        <f t="shared" si="6"/>
        <v>1.9427567421082088</v>
      </c>
      <c r="O97" s="4">
        <f t="shared" si="7"/>
        <v>1.3446353628792904</v>
      </c>
    </row>
    <row r="98" spans="1:17" x14ac:dyDescent="0.2">
      <c r="A98">
        <v>43</v>
      </c>
      <c r="B98">
        <v>14</v>
      </c>
      <c r="C98" t="s">
        <v>162</v>
      </c>
      <c r="D98" s="9">
        <v>44243</v>
      </c>
      <c r="E98">
        <v>3.0735978176755689</v>
      </c>
      <c r="F98">
        <v>3.8723004599838671</v>
      </c>
      <c r="G98">
        <v>0.79870264230829835</v>
      </c>
      <c r="H98">
        <v>0.44162712436963347</v>
      </c>
      <c r="J98">
        <v>2</v>
      </c>
      <c r="L98" s="4">
        <f t="shared" si="4"/>
        <v>6.1471956353511379</v>
      </c>
      <c r="M98" s="4">
        <f t="shared" si="5"/>
        <v>7.7446009199677341</v>
      </c>
      <c r="N98" s="4">
        <f t="shared" si="6"/>
        <v>1.5974052846165967</v>
      </c>
      <c r="O98" s="4">
        <f t="shared" si="7"/>
        <v>0.88325424873926695</v>
      </c>
    </row>
    <row r="99" spans="1:17" x14ac:dyDescent="0.2">
      <c r="A99">
        <v>34</v>
      </c>
      <c r="B99">
        <v>11</v>
      </c>
      <c r="C99" t="s">
        <v>159</v>
      </c>
      <c r="D99" s="9">
        <v>44243</v>
      </c>
      <c r="E99">
        <v>1.8440169375655611</v>
      </c>
      <c r="F99">
        <v>7.9189338467291019</v>
      </c>
      <c r="G99">
        <v>6.0749169091635409</v>
      </c>
      <c r="H99">
        <v>0.12687991869073253</v>
      </c>
      <c r="J99">
        <v>2</v>
      </c>
      <c r="L99" s="4">
        <f t="shared" si="4"/>
        <v>3.6880338751311221</v>
      </c>
      <c r="M99" s="4">
        <f t="shared" si="5"/>
        <v>15.837867693458204</v>
      </c>
      <c r="N99" s="4">
        <f t="shared" si="6"/>
        <v>12.149833818327082</v>
      </c>
      <c r="O99" s="4">
        <f t="shared" si="7"/>
        <v>0.25375983738146507</v>
      </c>
      <c r="Q99" t="s">
        <v>208</v>
      </c>
    </row>
  </sheetData>
  <sortState xmlns:xlrd2="http://schemas.microsoft.com/office/spreadsheetml/2017/richdata2" ref="A2:BF151">
    <sortCondition ref="C2:C151"/>
  </sortState>
  <conditionalFormatting sqref="N3:N99">
    <cfRule type="cellIs" dxfId="2163" priority="2" operator="lessThan">
      <formula>0</formula>
    </cfRule>
  </conditionalFormatting>
  <conditionalFormatting sqref="N2">
    <cfRule type="cellIs" dxfId="2162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434"/>
  <sheetViews>
    <sheetView topLeftCell="AN207" zoomScale="191" workbookViewId="0">
      <selection activeCell="BB217" sqref="BB217"/>
    </sheetView>
  </sheetViews>
  <sheetFormatPr baseColWidth="10" defaultColWidth="8.83203125" defaultRowHeight="15" x14ac:dyDescent="0.2"/>
  <cols>
    <col min="3" max="3" width="28.5" customWidth="1"/>
    <col min="25" max="25" width="9.1640625" style="9" bestFit="1" customWidth="1"/>
  </cols>
  <sheetData>
    <row r="1" spans="1:58" s="3" customFormat="1" ht="176" x14ac:dyDescent="0.2">
      <c r="A1" s="3" t="s">
        <v>0</v>
      </c>
      <c r="B1" s="3" t="s">
        <v>1</v>
      </c>
      <c r="C1" s="3" t="s">
        <v>209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8" t="s">
        <v>24</v>
      </c>
      <c r="Z1" s="3" t="s">
        <v>25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</row>
    <row r="2" spans="1:58" x14ac:dyDescent="0.2">
      <c r="A2">
        <v>75</v>
      </c>
      <c r="B2">
        <v>23</v>
      </c>
      <c r="C2" t="s">
        <v>100</v>
      </c>
      <c r="D2" t="s">
        <v>27</v>
      </c>
      <c r="G2">
        <v>0.5</v>
      </c>
      <c r="H2">
        <v>0.5</v>
      </c>
      <c r="I2">
        <v>1489</v>
      </c>
      <c r="J2">
        <v>6035</v>
      </c>
      <c r="L2">
        <v>2868</v>
      </c>
      <c r="M2">
        <v>1.5569999999999999</v>
      </c>
      <c r="N2">
        <v>5.391</v>
      </c>
      <c r="O2">
        <v>3.8340000000000001</v>
      </c>
      <c r="Q2">
        <v>0.184</v>
      </c>
      <c r="R2">
        <v>1</v>
      </c>
      <c r="S2">
        <v>0</v>
      </c>
      <c r="T2">
        <v>0</v>
      </c>
      <c r="V2">
        <v>0</v>
      </c>
      <c r="Y2" s="9">
        <v>44236</v>
      </c>
      <c r="Z2">
        <v>3.8425925925925923E-3</v>
      </c>
      <c r="AB2">
        <v>1</v>
      </c>
      <c r="AD2">
        <v>3.10405452</v>
      </c>
      <c r="AE2">
        <v>4.2399596457756967</v>
      </c>
      <c r="AF2">
        <v>1.1359051257756967</v>
      </c>
      <c r="AG2">
        <v>0.19011124445014535</v>
      </c>
    </row>
    <row r="3" spans="1:58" x14ac:dyDescent="0.2">
      <c r="A3">
        <v>76</v>
      </c>
      <c r="B3">
        <v>23</v>
      </c>
      <c r="C3" t="s">
        <v>100</v>
      </c>
      <c r="D3" t="s">
        <v>27</v>
      </c>
      <c r="G3">
        <v>0.5</v>
      </c>
      <c r="H3">
        <v>0.5</v>
      </c>
      <c r="I3">
        <v>1359</v>
      </c>
      <c r="J3">
        <v>6013</v>
      </c>
      <c r="L3">
        <v>2898</v>
      </c>
      <c r="M3">
        <v>1.4570000000000001</v>
      </c>
      <c r="N3">
        <v>5.3730000000000002</v>
      </c>
      <c r="O3">
        <v>3.915</v>
      </c>
      <c r="Q3">
        <v>0.187</v>
      </c>
      <c r="R3">
        <v>1</v>
      </c>
      <c r="S3">
        <v>0</v>
      </c>
      <c r="T3">
        <v>0</v>
      </c>
      <c r="V3">
        <v>0</v>
      </c>
      <c r="Y3" s="9">
        <v>44236</v>
      </c>
      <c r="Z3">
        <v>9.2013888888888892E-3</v>
      </c>
      <c r="AB3">
        <v>1</v>
      </c>
      <c r="AD3">
        <v>2.7996257200000003</v>
      </c>
      <c r="AE3">
        <v>4.2246584246819747</v>
      </c>
      <c r="AF3">
        <v>1.4250327046819744</v>
      </c>
      <c r="AG3">
        <v>0.19218381265484716</v>
      </c>
      <c r="AJ3">
        <v>2.1809225318948928</v>
      </c>
      <c r="AO3">
        <v>0.67727315371872077</v>
      </c>
      <c r="AT3">
        <v>2.2126091114233759</v>
      </c>
      <c r="AY3">
        <v>1.7039349253007292</v>
      </c>
      <c r="BC3">
        <v>2.7694261999999998</v>
      </c>
      <c r="BD3">
        <v>4.210400468662824</v>
      </c>
      <c r="BE3">
        <v>1.4409742686628244</v>
      </c>
      <c r="BF3">
        <v>0.19056030089449741</v>
      </c>
    </row>
    <row r="4" spans="1:58" x14ac:dyDescent="0.2">
      <c r="A4">
        <v>77</v>
      </c>
      <c r="B4">
        <v>23</v>
      </c>
      <c r="C4" t="s">
        <v>100</v>
      </c>
      <c r="D4" t="s">
        <v>27</v>
      </c>
      <c r="G4">
        <v>0.5</v>
      </c>
      <c r="H4">
        <v>0.5</v>
      </c>
      <c r="I4">
        <v>1333</v>
      </c>
      <c r="J4">
        <v>5972</v>
      </c>
      <c r="L4">
        <v>2851</v>
      </c>
      <c r="M4">
        <v>1.4370000000000001</v>
      </c>
      <c r="N4">
        <v>5.3380000000000001</v>
      </c>
      <c r="O4">
        <v>3.9009999999999998</v>
      </c>
      <c r="Q4">
        <v>0.182</v>
      </c>
      <c r="R4">
        <v>1</v>
      </c>
      <c r="S4">
        <v>0</v>
      </c>
      <c r="T4">
        <v>0</v>
      </c>
      <c r="V4">
        <v>0</v>
      </c>
      <c r="Y4" s="9">
        <v>44236</v>
      </c>
      <c r="Z4">
        <v>1.5138888888888889E-2</v>
      </c>
      <c r="AB4">
        <v>1</v>
      </c>
      <c r="AD4">
        <v>2.7392266799999998</v>
      </c>
      <c r="AE4">
        <v>4.1961425126436742</v>
      </c>
      <c r="AF4">
        <v>1.4569158326436744</v>
      </c>
      <c r="AG4">
        <v>0.18893678913414766</v>
      </c>
    </row>
    <row r="5" spans="1:58" x14ac:dyDescent="0.2">
      <c r="A5">
        <v>96</v>
      </c>
      <c r="B5">
        <v>30</v>
      </c>
      <c r="C5" t="s">
        <v>131</v>
      </c>
      <c r="D5" t="s">
        <v>27</v>
      </c>
      <c r="G5">
        <v>0.5</v>
      </c>
      <c r="H5">
        <v>0.5</v>
      </c>
      <c r="I5">
        <v>625</v>
      </c>
      <c r="J5">
        <v>3690</v>
      </c>
      <c r="L5">
        <v>1000</v>
      </c>
      <c r="M5">
        <v>0.89500000000000002</v>
      </c>
      <c r="N5">
        <v>3.4049999999999998</v>
      </c>
      <c r="O5">
        <v>2.5099999999999998</v>
      </c>
      <c r="Q5">
        <v>0</v>
      </c>
      <c r="R5">
        <v>1</v>
      </c>
      <c r="S5">
        <v>0</v>
      </c>
      <c r="T5">
        <v>0</v>
      </c>
      <c r="V5">
        <v>0</v>
      </c>
      <c r="Y5" s="9">
        <v>44238</v>
      </c>
      <c r="Z5">
        <v>0.21554398148148149</v>
      </c>
      <c r="AB5">
        <v>1</v>
      </c>
      <c r="AD5">
        <v>2.2101680730074289</v>
      </c>
      <c r="AE5">
        <v>2.8293151503737404</v>
      </c>
      <c r="AF5">
        <v>0.61914707736631147</v>
      </c>
      <c r="AG5">
        <v>0.10509429203745496</v>
      </c>
    </row>
    <row r="6" spans="1:58" x14ac:dyDescent="0.2">
      <c r="A6">
        <v>97</v>
      </c>
      <c r="B6">
        <v>30</v>
      </c>
      <c r="C6" t="s">
        <v>131</v>
      </c>
      <c r="D6" t="s">
        <v>27</v>
      </c>
      <c r="G6">
        <v>0.5</v>
      </c>
      <c r="H6">
        <v>0.5</v>
      </c>
      <c r="I6">
        <v>491</v>
      </c>
      <c r="J6">
        <v>3670</v>
      </c>
      <c r="L6">
        <v>975</v>
      </c>
      <c r="M6">
        <v>0.79100000000000004</v>
      </c>
      <c r="N6">
        <v>3.3879999999999999</v>
      </c>
      <c r="O6">
        <v>2.597</v>
      </c>
      <c r="Q6">
        <v>0</v>
      </c>
      <c r="R6">
        <v>1</v>
      </c>
      <c r="S6">
        <v>0</v>
      </c>
      <c r="T6">
        <v>0</v>
      </c>
      <c r="V6">
        <v>0</v>
      </c>
      <c r="Y6" s="9">
        <v>44238</v>
      </c>
      <c r="Z6">
        <v>0.2210185185185185</v>
      </c>
      <c r="AB6">
        <v>1</v>
      </c>
      <c r="AD6">
        <v>1.6389129648312897</v>
      </c>
      <c r="AE6">
        <v>2.8147426856717557</v>
      </c>
      <c r="AF6">
        <v>1.175829720840466</v>
      </c>
      <c r="AG6">
        <v>0.10325945570384136</v>
      </c>
      <c r="AJ6">
        <v>2.8209338508997082</v>
      </c>
      <c r="AO6">
        <v>0.54508677181506049</v>
      </c>
      <c r="AT6">
        <v>5.433163084238064</v>
      </c>
      <c r="AY6">
        <v>1.0000499597730723</v>
      </c>
      <c r="BC6">
        <v>1.6623600028534447</v>
      </c>
      <c r="BD6">
        <v>2.8070921417032135</v>
      </c>
      <c r="BE6">
        <v>1.1447321388497689</v>
      </c>
      <c r="BF6">
        <v>0.10274570153042956</v>
      </c>
    </row>
    <row r="7" spans="1:58" x14ac:dyDescent="0.2">
      <c r="A7">
        <v>98</v>
      </c>
      <c r="B7">
        <v>30</v>
      </c>
      <c r="C7" t="s">
        <v>131</v>
      </c>
      <c r="D7" t="s">
        <v>27</v>
      </c>
      <c r="G7">
        <v>0.5</v>
      </c>
      <c r="H7">
        <v>0.5</v>
      </c>
      <c r="I7">
        <v>502</v>
      </c>
      <c r="J7">
        <v>3649</v>
      </c>
      <c r="L7">
        <v>961</v>
      </c>
      <c r="M7">
        <v>0.8</v>
      </c>
      <c r="N7">
        <v>3.37</v>
      </c>
      <c r="O7">
        <v>2.57</v>
      </c>
      <c r="Q7">
        <v>0</v>
      </c>
      <c r="R7">
        <v>1</v>
      </c>
      <c r="S7">
        <v>0</v>
      </c>
      <c r="T7">
        <v>0</v>
      </c>
      <c r="V7">
        <v>0</v>
      </c>
      <c r="Y7" s="9">
        <v>44238</v>
      </c>
      <c r="Z7">
        <v>0.2268287037037037</v>
      </c>
      <c r="AB7">
        <v>1</v>
      </c>
      <c r="AD7">
        <v>1.6858070408755998</v>
      </c>
      <c r="AE7">
        <v>2.7994415977346714</v>
      </c>
      <c r="AF7">
        <v>1.1136345568590715</v>
      </c>
      <c r="AG7">
        <v>0.10223194735701774</v>
      </c>
    </row>
    <row r="8" spans="1:58" x14ac:dyDescent="0.2">
      <c r="A8">
        <v>27</v>
      </c>
      <c r="B8">
        <v>9</v>
      </c>
      <c r="C8" t="s">
        <v>157</v>
      </c>
      <c r="D8" t="s">
        <v>27</v>
      </c>
      <c r="G8">
        <v>0.5</v>
      </c>
      <c r="H8">
        <v>0.5</v>
      </c>
      <c r="I8">
        <v>595</v>
      </c>
      <c r="J8">
        <v>4148</v>
      </c>
      <c r="L8">
        <v>7668</v>
      </c>
      <c r="M8">
        <v>0.872</v>
      </c>
      <c r="N8">
        <v>3.7930000000000001</v>
      </c>
      <c r="O8">
        <v>2.9209999999999998</v>
      </c>
      <c r="Q8">
        <v>0.68600000000000005</v>
      </c>
      <c r="R8">
        <v>1</v>
      </c>
      <c r="S8">
        <v>0</v>
      </c>
      <c r="T8">
        <v>0</v>
      </c>
      <c r="V8">
        <v>0</v>
      </c>
      <c r="Y8" s="9">
        <v>44243</v>
      </c>
      <c r="Z8">
        <v>0.70487268518518509</v>
      </c>
      <c r="AB8">
        <v>1</v>
      </c>
      <c r="AD8">
        <v>1.9463350021945145</v>
      </c>
      <c r="AE8">
        <v>3.4809274079708659</v>
      </c>
      <c r="AF8">
        <v>1.5345924057763514</v>
      </c>
      <c r="AG8">
        <v>0.64920263827613311</v>
      </c>
    </row>
    <row r="9" spans="1:58" x14ac:dyDescent="0.2">
      <c r="A9">
        <v>28</v>
      </c>
      <c r="B9">
        <v>9</v>
      </c>
      <c r="C9" t="s">
        <v>157</v>
      </c>
      <c r="D9" t="s">
        <v>27</v>
      </c>
      <c r="G9">
        <v>0.5</v>
      </c>
      <c r="H9">
        <v>0.5</v>
      </c>
      <c r="I9">
        <v>633</v>
      </c>
      <c r="J9">
        <v>4163</v>
      </c>
      <c r="L9">
        <v>7793</v>
      </c>
      <c r="M9">
        <v>0.90100000000000002</v>
      </c>
      <c r="N9">
        <v>3.8050000000000002</v>
      </c>
      <c r="O9">
        <v>2.9049999999999998</v>
      </c>
      <c r="Q9">
        <v>0.69899999999999995</v>
      </c>
      <c r="R9">
        <v>1</v>
      </c>
      <c r="S9">
        <v>0</v>
      </c>
      <c r="T9">
        <v>0</v>
      </c>
      <c r="V9">
        <v>0</v>
      </c>
      <c r="Y9" s="9">
        <v>44243</v>
      </c>
      <c r="Z9">
        <v>0.7104166666666667</v>
      </c>
      <c r="AB9">
        <v>1</v>
      </c>
      <c r="AD9">
        <v>2.0804069489496948</v>
      </c>
      <c r="AE9">
        <v>3.4938724923814393</v>
      </c>
      <c r="AF9">
        <v>1.4134655434317445</v>
      </c>
      <c r="AG9">
        <v>0.65951951272476617</v>
      </c>
      <c r="AJ9">
        <v>1.3660046181729331</v>
      </c>
      <c r="AO9">
        <v>1.3928639087003665</v>
      </c>
      <c r="AT9">
        <v>1.4324097484082157</v>
      </c>
      <c r="AY9">
        <v>1.6656600551930141</v>
      </c>
      <c r="BC9">
        <v>2.0662941124491496</v>
      </c>
      <c r="BD9">
        <v>3.4697083348150359</v>
      </c>
      <c r="BE9">
        <v>1.4034142223658863</v>
      </c>
      <c r="BF9">
        <v>0.65407220301588787</v>
      </c>
    </row>
    <row r="10" spans="1:58" x14ac:dyDescent="0.2">
      <c r="A10">
        <v>29</v>
      </c>
      <c r="B10">
        <v>9</v>
      </c>
      <c r="C10" t="s">
        <v>157</v>
      </c>
      <c r="D10" t="s">
        <v>27</v>
      </c>
      <c r="G10">
        <v>0.5</v>
      </c>
      <c r="H10">
        <v>0.5</v>
      </c>
      <c r="I10">
        <v>625</v>
      </c>
      <c r="J10">
        <v>4107</v>
      </c>
      <c r="L10">
        <v>7661</v>
      </c>
      <c r="M10">
        <v>0.89400000000000002</v>
      </c>
      <c r="N10">
        <v>3.758</v>
      </c>
      <c r="O10">
        <v>2.8639999999999999</v>
      </c>
      <c r="Q10">
        <v>0.68500000000000005</v>
      </c>
      <c r="R10">
        <v>1</v>
      </c>
      <c r="S10">
        <v>0</v>
      </c>
      <c r="T10">
        <v>0</v>
      </c>
      <c r="V10">
        <v>0</v>
      </c>
      <c r="Y10" s="9">
        <v>44243</v>
      </c>
      <c r="Z10">
        <v>0.71640046296296289</v>
      </c>
      <c r="AB10">
        <v>1</v>
      </c>
      <c r="AD10">
        <v>2.052181275948604</v>
      </c>
      <c r="AE10">
        <v>3.4455441772486322</v>
      </c>
      <c r="AF10">
        <v>1.3933629013000282</v>
      </c>
      <c r="AG10">
        <v>0.64862489330700956</v>
      </c>
    </row>
    <row r="11" spans="1:58" x14ac:dyDescent="0.2">
      <c r="A11">
        <v>44</v>
      </c>
      <c r="B11">
        <v>17</v>
      </c>
      <c r="C11" t="s">
        <v>184</v>
      </c>
      <c r="D11" t="s">
        <v>27</v>
      </c>
      <c r="G11">
        <v>0.5</v>
      </c>
      <c r="H11">
        <v>0.5</v>
      </c>
      <c r="I11">
        <v>603</v>
      </c>
      <c r="J11">
        <v>4189</v>
      </c>
      <c r="L11">
        <v>8323</v>
      </c>
      <c r="M11">
        <v>0.877</v>
      </c>
      <c r="N11">
        <v>3.827</v>
      </c>
      <c r="O11">
        <v>2.95</v>
      </c>
      <c r="Q11">
        <v>0.755</v>
      </c>
      <c r="R11">
        <v>1</v>
      </c>
      <c r="S11">
        <v>0</v>
      </c>
      <c r="T11">
        <v>0</v>
      </c>
      <c r="V11">
        <v>0</v>
      </c>
      <c r="Y11" s="9">
        <v>44231</v>
      </c>
      <c r="Z11">
        <v>0.79490740740740751</v>
      </c>
      <c r="AB11">
        <v>1</v>
      </c>
      <c r="AD11">
        <v>1.1096330800000003</v>
      </c>
      <c r="AE11">
        <v>3.5036101669659669</v>
      </c>
      <c r="AF11">
        <v>2.3939770869659664</v>
      </c>
      <c r="AG11">
        <v>0.70521508973767744</v>
      </c>
    </row>
    <row r="12" spans="1:58" x14ac:dyDescent="0.2">
      <c r="A12">
        <v>45</v>
      </c>
      <c r="B12">
        <v>17</v>
      </c>
      <c r="C12" t="s">
        <v>184</v>
      </c>
      <c r="D12" t="s">
        <v>27</v>
      </c>
      <c r="G12">
        <v>0.5</v>
      </c>
      <c r="H12">
        <v>0.5</v>
      </c>
      <c r="I12">
        <v>741</v>
      </c>
      <c r="J12">
        <v>4293</v>
      </c>
      <c r="L12">
        <v>8531</v>
      </c>
      <c r="M12">
        <v>0.98299999999999998</v>
      </c>
      <c r="N12">
        <v>3.915</v>
      </c>
      <c r="O12">
        <v>2.9319999999999999</v>
      </c>
      <c r="Q12">
        <v>0.77600000000000002</v>
      </c>
      <c r="R12">
        <v>1</v>
      </c>
      <c r="S12">
        <v>0</v>
      </c>
      <c r="T12">
        <v>0</v>
      </c>
      <c r="V12">
        <v>0</v>
      </c>
      <c r="Y12" s="9">
        <v>44231</v>
      </c>
      <c r="Z12">
        <v>0.80034722222222221</v>
      </c>
      <c r="AB12">
        <v>1</v>
      </c>
      <c r="AD12">
        <v>1.40788972</v>
      </c>
      <c r="AE12">
        <v>3.5930083059673668</v>
      </c>
      <c r="AF12">
        <v>2.1851185859673667</v>
      </c>
      <c r="AG12">
        <v>0.72254847344789597</v>
      </c>
      <c r="AJ12">
        <v>8.8977032075368214</v>
      </c>
      <c r="AO12">
        <v>0.14344208056114516</v>
      </c>
      <c r="AT12">
        <v>5.9347850933756012</v>
      </c>
      <c r="AY12">
        <v>1.226493664103907</v>
      </c>
      <c r="BC12">
        <v>1.47344092</v>
      </c>
      <c r="BD12">
        <v>3.5955870984385609</v>
      </c>
      <c r="BE12">
        <v>2.1221461784385607</v>
      </c>
      <c r="BF12">
        <v>0.72700681973874548</v>
      </c>
    </row>
    <row r="13" spans="1:58" x14ac:dyDescent="0.2">
      <c r="A13">
        <v>46</v>
      </c>
      <c r="B13">
        <v>17</v>
      </c>
      <c r="C13" t="s">
        <v>184</v>
      </c>
      <c r="D13" t="s">
        <v>27</v>
      </c>
      <c r="G13">
        <v>0.5</v>
      </c>
      <c r="H13">
        <v>0.5</v>
      </c>
      <c r="I13">
        <v>801</v>
      </c>
      <c r="J13">
        <v>4299</v>
      </c>
      <c r="L13">
        <v>8638</v>
      </c>
      <c r="M13">
        <v>1.03</v>
      </c>
      <c r="N13">
        <v>3.9209999999999998</v>
      </c>
      <c r="O13">
        <v>2.891</v>
      </c>
      <c r="Q13">
        <v>0.78700000000000003</v>
      </c>
      <c r="R13">
        <v>1</v>
      </c>
      <c r="S13">
        <v>0</v>
      </c>
      <c r="T13">
        <v>0</v>
      </c>
      <c r="V13">
        <v>0</v>
      </c>
      <c r="Y13" s="9">
        <v>44231</v>
      </c>
      <c r="Z13">
        <v>0.80626157407407406</v>
      </c>
      <c r="AB13">
        <v>1</v>
      </c>
      <c r="AD13">
        <v>1.5389921200000001</v>
      </c>
      <c r="AE13">
        <v>3.5981658909097551</v>
      </c>
      <c r="AF13">
        <v>2.0591737709097551</v>
      </c>
      <c r="AG13">
        <v>0.73146516602959499</v>
      </c>
    </row>
    <row r="14" spans="1:58" x14ac:dyDescent="0.2">
      <c r="A14">
        <v>44</v>
      </c>
      <c r="B14">
        <v>17</v>
      </c>
      <c r="C14" t="s">
        <v>184</v>
      </c>
      <c r="D14" t="s">
        <v>27</v>
      </c>
      <c r="G14">
        <v>0.5</v>
      </c>
      <c r="H14">
        <v>0.5</v>
      </c>
      <c r="I14">
        <v>1629</v>
      </c>
      <c r="J14">
        <v>6172</v>
      </c>
      <c r="L14">
        <v>12549</v>
      </c>
      <c r="M14">
        <v>1.665</v>
      </c>
      <c r="N14">
        <v>5.508</v>
      </c>
      <c r="O14">
        <v>3.843</v>
      </c>
      <c r="Q14">
        <v>1.196</v>
      </c>
      <c r="R14">
        <v>1</v>
      </c>
      <c r="S14">
        <v>0</v>
      </c>
      <c r="T14">
        <v>0</v>
      </c>
      <c r="V14">
        <v>0</v>
      </c>
      <c r="Y14" s="9">
        <v>44221</v>
      </c>
      <c r="Z14">
        <v>0.89981481481481485</v>
      </c>
      <c r="AB14">
        <v>3</v>
      </c>
      <c r="AC14" t="s">
        <v>187</v>
      </c>
      <c r="AD14">
        <v>3.7156553800000003</v>
      </c>
      <c r="AE14">
        <v>2.9893729849753123</v>
      </c>
      <c r="AF14">
        <v>-0.72628239502468794</v>
      </c>
      <c r="AG14">
        <v>0.61471714920912179</v>
      </c>
    </row>
    <row r="15" spans="1:58" x14ac:dyDescent="0.2">
      <c r="A15">
        <v>45</v>
      </c>
      <c r="B15">
        <v>17</v>
      </c>
      <c r="C15" t="s">
        <v>184</v>
      </c>
      <c r="D15" t="s">
        <v>27</v>
      </c>
      <c r="G15">
        <v>0.5</v>
      </c>
      <c r="H15">
        <v>0.5</v>
      </c>
      <c r="I15">
        <v>1033</v>
      </c>
      <c r="J15">
        <v>6213</v>
      </c>
      <c r="L15">
        <v>12707</v>
      </c>
      <c r="M15">
        <v>1.2070000000000001</v>
      </c>
      <c r="N15">
        <v>5.5419999999999998</v>
      </c>
      <c r="O15">
        <v>4.335</v>
      </c>
      <c r="Q15">
        <v>1.2130000000000001</v>
      </c>
      <c r="R15">
        <v>1</v>
      </c>
      <c r="S15">
        <v>0</v>
      </c>
      <c r="T15">
        <v>0</v>
      </c>
      <c r="V15">
        <v>0</v>
      </c>
      <c r="Y15" s="9">
        <v>44221</v>
      </c>
      <c r="Z15">
        <v>0.90635416666666668</v>
      </c>
      <c r="AB15">
        <v>3</v>
      </c>
      <c r="AC15" t="s">
        <v>187</v>
      </c>
      <c r="AD15">
        <v>2.2380760199999998</v>
      </c>
      <c r="AE15">
        <v>3.0108686437566199</v>
      </c>
      <c r="AF15">
        <v>0.77279262375662006</v>
      </c>
      <c r="AG15">
        <v>0.62217619659962531</v>
      </c>
      <c r="AJ15">
        <v>0.10593043364443847</v>
      </c>
      <c r="AO15">
        <v>0.62884116528456402</v>
      </c>
      <c r="AT15">
        <v>2.787607962291978</v>
      </c>
      <c r="AY15">
        <v>7.5874599461324358E-3</v>
      </c>
      <c r="BC15">
        <v>2.2392620499999998</v>
      </c>
      <c r="BD15">
        <v>3.0014315252672654</v>
      </c>
      <c r="BE15">
        <v>0.76216947526726542</v>
      </c>
      <c r="BF15">
        <v>0.62219980117997498</v>
      </c>
    </row>
    <row r="16" spans="1:58" x14ac:dyDescent="0.2">
      <c r="A16">
        <v>46</v>
      </c>
      <c r="B16">
        <v>17</v>
      </c>
      <c r="C16" t="s">
        <v>184</v>
      </c>
      <c r="D16" t="s">
        <v>27</v>
      </c>
      <c r="G16">
        <v>0.5</v>
      </c>
      <c r="H16">
        <v>0.5</v>
      </c>
      <c r="I16">
        <v>1034</v>
      </c>
      <c r="J16">
        <v>6177</v>
      </c>
      <c r="L16">
        <v>12708</v>
      </c>
      <c r="M16">
        <v>1.208</v>
      </c>
      <c r="N16">
        <v>5.5119999999999996</v>
      </c>
      <c r="O16">
        <v>4.3029999999999999</v>
      </c>
      <c r="Q16">
        <v>1.2130000000000001</v>
      </c>
      <c r="R16">
        <v>1</v>
      </c>
      <c r="S16">
        <v>0</v>
      </c>
      <c r="T16">
        <v>0</v>
      </c>
      <c r="V16">
        <v>0</v>
      </c>
      <c r="Y16" s="9">
        <v>44221</v>
      </c>
      <c r="Z16">
        <v>0.91334490740740737</v>
      </c>
      <c r="AB16">
        <v>3</v>
      </c>
      <c r="AC16" t="s">
        <v>187</v>
      </c>
      <c r="AD16">
        <v>2.2404480800000002</v>
      </c>
      <c r="AE16">
        <v>2.991994406777911</v>
      </c>
      <c r="AF16">
        <v>0.75154632677791078</v>
      </c>
      <c r="AG16">
        <v>0.62222340576032475</v>
      </c>
    </row>
    <row r="17" spans="1:58" x14ac:dyDescent="0.2">
      <c r="A17">
        <v>81</v>
      </c>
      <c r="B17">
        <v>25</v>
      </c>
      <c r="C17" t="s">
        <v>126</v>
      </c>
      <c r="D17" t="s">
        <v>27</v>
      </c>
      <c r="G17">
        <v>0.5</v>
      </c>
      <c r="H17">
        <v>0.5</v>
      </c>
      <c r="I17">
        <v>1076</v>
      </c>
      <c r="J17">
        <v>5843</v>
      </c>
      <c r="L17">
        <v>2170</v>
      </c>
      <c r="M17">
        <v>1.24</v>
      </c>
      <c r="N17">
        <v>5.2290000000000001</v>
      </c>
      <c r="O17">
        <v>3.9889999999999999</v>
      </c>
      <c r="Q17">
        <v>0.111</v>
      </c>
      <c r="R17">
        <v>1</v>
      </c>
      <c r="S17">
        <v>0</v>
      </c>
      <c r="T17">
        <v>0</v>
      </c>
      <c r="V17">
        <v>0</v>
      </c>
      <c r="Y17" s="9">
        <v>44238</v>
      </c>
      <c r="Z17">
        <v>0.10506944444444444</v>
      </c>
      <c r="AB17">
        <v>1</v>
      </c>
      <c r="AD17">
        <v>4.1328251908241356</v>
      </c>
      <c r="AE17">
        <v>4.3980409755424068</v>
      </c>
      <c r="AF17">
        <v>0.26521578471827123</v>
      </c>
      <c r="AG17">
        <v>0.19096463245057188</v>
      </c>
    </row>
    <row r="18" spans="1:58" x14ac:dyDescent="0.2">
      <c r="A18">
        <v>82</v>
      </c>
      <c r="B18">
        <v>25</v>
      </c>
      <c r="C18" t="s">
        <v>126</v>
      </c>
      <c r="D18" t="s">
        <v>27</v>
      </c>
      <c r="G18">
        <v>0.5</v>
      </c>
      <c r="H18">
        <v>0.5</v>
      </c>
      <c r="I18">
        <v>874</v>
      </c>
      <c r="J18">
        <v>5854</v>
      </c>
      <c r="L18">
        <v>2168</v>
      </c>
      <c r="M18">
        <v>1.085</v>
      </c>
      <c r="N18">
        <v>5.2380000000000004</v>
      </c>
      <c r="O18">
        <v>4.1520000000000001</v>
      </c>
      <c r="Q18">
        <v>0.111</v>
      </c>
      <c r="R18">
        <v>1</v>
      </c>
      <c r="S18">
        <v>0</v>
      </c>
      <c r="T18">
        <v>0</v>
      </c>
      <c r="V18">
        <v>0</v>
      </c>
      <c r="Y18" s="9">
        <v>44238</v>
      </c>
      <c r="Z18">
        <v>0.11055555555555556</v>
      </c>
      <c r="AB18">
        <v>1</v>
      </c>
      <c r="AD18">
        <v>3.2716794307377173</v>
      </c>
      <c r="AE18">
        <v>4.4060558311284996</v>
      </c>
      <c r="AF18">
        <v>1.1343764003907824</v>
      </c>
      <c r="AG18">
        <v>0.19081784554388279</v>
      </c>
      <c r="AJ18">
        <v>6.595402297925979</v>
      </c>
      <c r="AO18">
        <v>0.43088464316768654</v>
      </c>
      <c r="AT18">
        <v>15.451056171916026</v>
      </c>
      <c r="AY18">
        <v>0.57527909305004243</v>
      </c>
      <c r="BC18">
        <v>3.1672335340935724</v>
      </c>
      <c r="BD18">
        <v>4.3965837290722085</v>
      </c>
      <c r="BE18">
        <v>1.2293501949786365</v>
      </c>
      <c r="BF18">
        <v>0.19136829644396686</v>
      </c>
    </row>
    <row r="19" spans="1:58" x14ac:dyDescent="0.2">
      <c r="A19">
        <v>83</v>
      </c>
      <c r="B19">
        <v>25</v>
      </c>
      <c r="C19" t="s">
        <v>126</v>
      </c>
      <c r="D19" t="s">
        <v>27</v>
      </c>
      <c r="G19">
        <v>0.5</v>
      </c>
      <c r="H19">
        <v>0.5</v>
      </c>
      <c r="I19">
        <v>825</v>
      </c>
      <c r="J19">
        <v>5828</v>
      </c>
      <c r="L19">
        <v>2183</v>
      </c>
      <c r="M19">
        <v>1.048</v>
      </c>
      <c r="N19">
        <v>5.2160000000000002</v>
      </c>
      <c r="O19">
        <v>4.1669999999999998</v>
      </c>
      <c r="Q19">
        <v>0.112</v>
      </c>
      <c r="R19">
        <v>1</v>
      </c>
      <c r="S19">
        <v>0</v>
      </c>
      <c r="T19">
        <v>0</v>
      </c>
      <c r="V19">
        <v>0</v>
      </c>
      <c r="Y19" s="9">
        <v>44238</v>
      </c>
      <c r="Z19">
        <v>0.11652777777777779</v>
      </c>
      <c r="AB19">
        <v>1</v>
      </c>
      <c r="AD19">
        <v>3.0627876374494276</v>
      </c>
      <c r="AE19">
        <v>4.3871116270159183</v>
      </c>
      <c r="AF19">
        <v>1.3243239895664907</v>
      </c>
      <c r="AG19">
        <v>0.19191874734405096</v>
      </c>
    </row>
    <row r="20" spans="1:58" x14ac:dyDescent="0.2">
      <c r="A20">
        <v>32</v>
      </c>
      <c r="B20">
        <v>13</v>
      </c>
      <c r="C20" t="s">
        <v>180</v>
      </c>
      <c r="D20" t="s">
        <v>27</v>
      </c>
      <c r="G20">
        <v>0.5</v>
      </c>
      <c r="H20">
        <v>0.5</v>
      </c>
      <c r="I20">
        <v>1140</v>
      </c>
      <c r="J20">
        <v>6869</v>
      </c>
      <c r="L20">
        <v>2414</v>
      </c>
      <c r="M20">
        <v>1.29</v>
      </c>
      <c r="N20">
        <v>6.0979999999999999</v>
      </c>
      <c r="O20">
        <v>4.8079999999999998</v>
      </c>
      <c r="Q20">
        <v>0.13600000000000001</v>
      </c>
      <c r="R20">
        <v>1</v>
      </c>
      <c r="S20">
        <v>0</v>
      </c>
      <c r="T20">
        <v>0</v>
      </c>
      <c r="V20">
        <v>0</v>
      </c>
      <c r="Y20" s="9">
        <v>44231</v>
      </c>
      <c r="Z20">
        <v>0.70650462962962957</v>
      </c>
      <c r="AB20">
        <v>1</v>
      </c>
      <c r="AD20">
        <v>2.2959519999999998</v>
      </c>
      <c r="AE20">
        <v>5.8073314412328125</v>
      </c>
      <c r="AF20">
        <v>3.5113794412328128</v>
      </c>
      <c r="AG20">
        <v>0.21279699193151716</v>
      </c>
    </row>
    <row r="21" spans="1:58" x14ac:dyDescent="0.2">
      <c r="A21">
        <v>33</v>
      </c>
      <c r="B21">
        <v>13</v>
      </c>
      <c r="C21" t="s">
        <v>180</v>
      </c>
      <c r="D21" t="s">
        <v>27</v>
      </c>
      <c r="G21">
        <v>0.5</v>
      </c>
      <c r="H21">
        <v>0.5</v>
      </c>
      <c r="I21">
        <v>989</v>
      </c>
      <c r="J21">
        <v>6837</v>
      </c>
      <c r="L21">
        <v>2415</v>
      </c>
      <c r="M21">
        <v>1.1739999999999999</v>
      </c>
      <c r="N21">
        <v>6.0709999999999997</v>
      </c>
      <c r="O21">
        <v>4.8970000000000002</v>
      </c>
      <c r="Q21">
        <v>0.13700000000000001</v>
      </c>
      <c r="R21">
        <v>1</v>
      </c>
      <c r="S21">
        <v>0</v>
      </c>
      <c r="T21">
        <v>0</v>
      </c>
      <c r="V21">
        <v>0</v>
      </c>
      <c r="Y21" s="9">
        <v>44231</v>
      </c>
      <c r="Z21">
        <v>0.71203703703703702</v>
      </c>
      <c r="AB21">
        <v>1</v>
      </c>
      <c r="AD21">
        <v>1.9553745199999999</v>
      </c>
      <c r="AE21">
        <v>5.7798243215400742</v>
      </c>
      <c r="AF21">
        <v>3.8244498015400743</v>
      </c>
      <c r="AG21">
        <v>0.21288032550704705</v>
      </c>
      <c r="AJ21">
        <v>5.1407322981242549</v>
      </c>
      <c r="AO21">
        <v>0.26806166116908631</v>
      </c>
      <c r="AT21">
        <v>3.1511614090319688</v>
      </c>
      <c r="AY21">
        <v>0.19592042872077076</v>
      </c>
      <c r="BC21">
        <v>2.0069607600000001</v>
      </c>
      <c r="BD21">
        <v>5.7720879441264916</v>
      </c>
      <c r="BE21">
        <v>3.7651271841264915</v>
      </c>
      <c r="BF21">
        <v>0.21267199156822231</v>
      </c>
    </row>
    <row r="22" spans="1:58" x14ac:dyDescent="0.2">
      <c r="A22">
        <v>34</v>
      </c>
      <c r="B22">
        <v>13</v>
      </c>
      <c r="C22" t="s">
        <v>180</v>
      </c>
      <c r="D22" t="s">
        <v>27</v>
      </c>
      <c r="G22">
        <v>0.5</v>
      </c>
      <c r="H22">
        <v>0.5</v>
      </c>
      <c r="I22">
        <v>1035</v>
      </c>
      <c r="J22">
        <v>6819</v>
      </c>
      <c r="L22">
        <v>2410</v>
      </c>
      <c r="M22">
        <v>1.2090000000000001</v>
      </c>
      <c r="N22">
        <v>6.056</v>
      </c>
      <c r="O22">
        <v>4.8470000000000004</v>
      </c>
      <c r="Q22">
        <v>0.13600000000000001</v>
      </c>
      <c r="R22">
        <v>1</v>
      </c>
      <c r="S22">
        <v>0</v>
      </c>
      <c r="T22">
        <v>0</v>
      </c>
      <c r="V22">
        <v>0</v>
      </c>
      <c r="Y22" s="9">
        <v>44231</v>
      </c>
      <c r="Z22">
        <v>0.71804398148148152</v>
      </c>
      <c r="AB22">
        <v>1</v>
      </c>
      <c r="AD22">
        <v>2.0585469999999999</v>
      </c>
      <c r="AE22">
        <v>5.7643515667129082</v>
      </c>
      <c r="AF22">
        <v>3.7058045667129083</v>
      </c>
      <c r="AG22">
        <v>0.21246365762939759</v>
      </c>
    </row>
    <row r="23" spans="1:58" x14ac:dyDescent="0.2">
      <c r="A23">
        <v>32</v>
      </c>
      <c r="B23">
        <v>13</v>
      </c>
      <c r="C23" t="s">
        <v>180</v>
      </c>
      <c r="D23" t="s">
        <v>27</v>
      </c>
      <c r="G23">
        <v>0.5</v>
      </c>
      <c r="H23">
        <v>0.5</v>
      </c>
      <c r="I23">
        <v>1652</v>
      </c>
      <c r="J23">
        <v>9924</v>
      </c>
      <c r="L23">
        <v>3559</v>
      </c>
      <c r="M23">
        <v>1.6830000000000001</v>
      </c>
      <c r="N23">
        <v>8.6859999999999999</v>
      </c>
      <c r="O23">
        <v>7.0030000000000001</v>
      </c>
      <c r="Q23">
        <v>0.25600000000000001</v>
      </c>
      <c r="R23">
        <v>1</v>
      </c>
      <c r="S23">
        <v>0</v>
      </c>
      <c r="T23">
        <v>0</v>
      </c>
      <c r="V23">
        <v>0</v>
      </c>
      <c r="Y23" s="9">
        <v>44221</v>
      </c>
      <c r="Z23">
        <v>0.79369212962962965</v>
      </c>
      <c r="AB23">
        <v>3</v>
      </c>
      <c r="AC23" t="s">
        <v>187</v>
      </c>
      <c r="AD23">
        <v>3.7752387199999995</v>
      </c>
      <c r="AE23">
        <v>4.9564879056452318</v>
      </c>
      <c r="AF23">
        <v>1.1812491856452323</v>
      </c>
      <c r="AG23">
        <v>0.19030679452160923</v>
      </c>
    </row>
    <row r="24" spans="1:58" x14ac:dyDescent="0.2">
      <c r="A24">
        <v>33</v>
      </c>
      <c r="B24">
        <v>13</v>
      </c>
      <c r="C24" t="s">
        <v>180</v>
      </c>
      <c r="D24" t="s">
        <v>27</v>
      </c>
      <c r="G24">
        <v>0.5</v>
      </c>
      <c r="H24">
        <v>0.5</v>
      </c>
      <c r="I24">
        <v>1545</v>
      </c>
      <c r="J24">
        <v>9987</v>
      </c>
      <c r="L24">
        <v>3649</v>
      </c>
      <c r="M24">
        <v>1.6</v>
      </c>
      <c r="N24">
        <v>8.74</v>
      </c>
      <c r="O24">
        <v>7.14</v>
      </c>
      <c r="Q24">
        <v>0.26600000000000001</v>
      </c>
      <c r="R24">
        <v>1</v>
      </c>
      <c r="S24">
        <v>0</v>
      </c>
      <c r="T24">
        <v>0</v>
      </c>
      <c r="V24">
        <v>0</v>
      </c>
      <c r="Y24" s="9">
        <v>44221</v>
      </c>
      <c r="Z24">
        <v>0.80033564814814817</v>
      </c>
      <c r="AB24">
        <v>3</v>
      </c>
      <c r="AC24" t="s">
        <v>187</v>
      </c>
      <c r="AD24">
        <v>3.4996644999999997</v>
      </c>
      <c r="AE24">
        <v>4.9895178203579729</v>
      </c>
      <c r="AF24">
        <v>1.4898533203579731</v>
      </c>
      <c r="AG24">
        <v>0.19455561898455428</v>
      </c>
      <c r="AJ24">
        <v>3.5562617398878289</v>
      </c>
      <c r="AO24">
        <v>0.48452592431024921</v>
      </c>
      <c r="AT24">
        <v>6.3788088249610988</v>
      </c>
      <c r="AY24">
        <v>2.4563137004148037</v>
      </c>
      <c r="BC24">
        <v>3.4385230599999996</v>
      </c>
      <c r="BD24">
        <v>4.9774592800660198</v>
      </c>
      <c r="BE24">
        <v>1.5389362200660202</v>
      </c>
      <c r="BF24">
        <v>0.19219516094958483</v>
      </c>
    </row>
    <row r="25" spans="1:58" x14ac:dyDescent="0.2">
      <c r="A25">
        <v>34</v>
      </c>
      <c r="B25">
        <v>13</v>
      </c>
      <c r="C25" t="s">
        <v>180</v>
      </c>
      <c r="D25" t="s">
        <v>27</v>
      </c>
      <c r="G25">
        <v>0.5</v>
      </c>
      <c r="H25">
        <v>0.5</v>
      </c>
      <c r="I25">
        <v>1497</v>
      </c>
      <c r="J25">
        <v>9941</v>
      </c>
      <c r="L25">
        <v>3549</v>
      </c>
      <c r="M25">
        <v>1.5629999999999999</v>
      </c>
      <c r="N25">
        <v>8.6999999999999993</v>
      </c>
      <c r="O25">
        <v>7.1369999999999996</v>
      </c>
      <c r="Q25">
        <v>0.255</v>
      </c>
      <c r="R25">
        <v>1</v>
      </c>
      <c r="S25">
        <v>0</v>
      </c>
      <c r="T25">
        <v>0</v>
      </c>
      <c r="V25">
        <v>0</v>
      </c>
      <c r="Y25" s="9">
        <v>44221</v>
      </c>
      <c r="Z25">
        <v>0.80740740740740735</v>
      </c>
      <c r="AB25">
        <v>3</v>
      </c>
      <c r="AC25" t="s">
        <v>187</v>
      </c>
      <c r="AD25">
        <v>3.3773816199999995</v>
      </c>
      <c r="AE25">
        <v>4.9654007397740667</v>
      </c>
      <c r="AF25">
        <v>1.5880191197740672</v>
      </c>
      <c r="AG25">
        <v>0.18983470291461535</v>
      </c>
    </row>
    <row r="26" spans="1:58" x14ac:dyDescent="0.2">
      <c r="A26">
        <v>30</v>
      </c>
      <c r="B26">
        <v>10</v>
      </c>
      <c r="C26" t="s">
        <v>158</v>
      </c>
      <c r="D26" t="s">
        <v>27</v>
      </c>
      <c r="G26">
        <v>0.5</v>
      </c>
      <c r="H26">
        <v>0.5</v>
      </c>
      <c r="I26">
        <v>369</v>
      </c>
      <c r="J26">
        <v>2118</v>
      </c>
      <c r="L26">
        <v>864</v>
      </c>
      <c r="M26">
        <v>0.69799999999999995</v>
      </c>
      <c r="N26">
        <v>2.073</v>
      </c>
      <c r="O26">
        <v>1.375</v>
      </c>
      <c r="Q26">
        <v>0</v>
      </c>
      <c r="R26">
        <v>1</v>
      </c>
      <c r="S26">
        <v>0</v>
      </c>
      <c r="T26">
        <v>0</v>
      </c>
      <c r="V26">
        <v>0</v>
      </c>
      <c r="Y26" s="9">
        <v>44243</v>
      </c>
      <c r="Z26">
        <v>0.72646990740740736</v>
      </c>
      <c r="AB26">
        <v>1</v>
      </c>
      <c r="AD26">
        <v>1.1489597399137059</v>
      </c>
      <c r="AE26">
        <v>1.7290259844066029</v>
      </c>
      <c r="AF26">
        <v>0.58006624449289701</v>
      </c>
      <c r="AG26">
        <v>8.763452828813191E-2</v>
      </c>
    </row>
    <row r="27" spans="1:58" x14ac:dyDescent="0.2">
      <c r="A27">
        <v>31</v>
      </c>
      <c r="B27">
        <v>10</v>
      </c>
      <c r="C27" t="s">
        <v>158</v>
      </c>
      <c r="D27" t="s">
        <v>27</v>
      </c>
      <c r="G27">
        <v>0.5</v>
      </c>
      <c r="H27">
        <v>0.5</v>
      </c>
      <c r="I27">
        <v>257</v>
      </c>
      <c r="J27">
        <v>2113</v>
      </c>
      <c r="L27">
        <v>804</v>
      </c>
      <c r="M27">
        <v>0.61199999999999999</v>
      </c>
      <c r="N27">
        <v>2.0680000000000001</v>
      </c>
      <c r="O27">
        <v>1.456</v>
      </c>
      <c r="Q27">
        <v>0</v>
      </c>
      <c r="R27">
        <v>1</v>
      </c>
      <c r="S27">
        <v>0</v>
      </c>
      <c r="T27">
        <v>0</v>
      </c>
      <c r="V27">
        <v>0</v>
      </c>
      <c r="Y27" s="9">
        <v>44243</v>
      </c>
      <c r="Z27">
        <v>0.73184027777777771</v>
      </c>
      <c r="AB27">
        <v>1</v>
      </c>
      <c r="AD27">
        <v>0.75380031789843815</v>
      </c>
      <c r="AE27">
        <v>1.7247109562697451</v>
      </c>
      <c r="AF27">
        <v>0.97091063837130698</v>
      </c>
      <c r="AG27">
        <v>8.2682428552787984E-2</v>
      </c>
      <c r="AJ27">
        <v>14.338502483745421</v>
      </c>
      <c r="AO27">
        <v>2.519771198378173</v>
      </c>
      <c r="AT27">
        <v>7.7476700813218917</v>
      </c>
      <c r="AY27">
        <v>4.8043195117720003</v>
      </c>
      <c r="BC27">
        <v>0.81201576846318746</v>
      </c>
      <c r="BD27">
        <v>1.7467175997677198</v>
      </c>
      <c r="BE27">
        <v>0.93470183130453244</v>
      </c>
      <c r="BF27">
        <v>8.0742856156444942E-2</v>
      </c>
    </row>
    <row r="28" spans="1:58" x14ac:dyDescent="0.2">
      <c r="A28">
        <v>32</v>
      </c>
      <c r="B28">
        <v>10</v>
      </c>
      <c r="C28" t="s">
        <v>158</v>
      </c>
      <c r="D28" t="s">
        <v>27</v>
      </c>
      <c r="G28">
        <v>0.5</v>
      </c>
      <c r="H28">
        <v>0.5</v>
      </c>
      <c r="I28">
        <v>290</v>
      </c>
      <c r="J28">
        <v>2164</v>
      </c>
      <c r="L28">
        <v>757</v>
      </c>
      <c r="M28">
        <v>0.63700000000000001</v>
      </c>
      <c r="N28">
        <v>2.1120000000000001</v>
      </c>
      <c r="O28">
        <v>1.4750000000000001</v>
      </c>
      <c r="Q28">
        <v>0</v>
      </c>
      <c r="R28">
        <v>1</v>
      </c>
      <c r="S28">
        <v>0</v>
      </c>
      <c r="T28">
        <v>0</v>
      </c>
      <c r="V28">
        <v>0</v>
      </c>
      <c r="Y28" s="9">
        <v>44243</v>
      </c>
      <c r="Z28">
        <v>0.73773148148148149</v>
      </c>
      <c r="AB28">
        <v>1</v>
      </c>
      <c r="AD28">
        <v>0.87023121902793676</v>
      </c>
      <c r="AE28">
        <v>1.7687242432656947</v>
      </c>
      <c r="AF28">
        <v>0.8984930242377579</v>
      </c>
      <c r="AG28">
        <v>7.88032837601019E-2</v>
      </c>
    </row>
    <row r="29" spans="1:58" x14ac:dyDescent="0.2">
      <c r="A29">
        <v>22</v>
      </c>
      <c r="B29">
        <v>9</v>
      </c>
      <c r="C29" t="s">
        <v>88</v>
      </c>
      <c r="D29" t="s">
        <v>27</v>
      </c>
      <c r="G29">
        <v>0.5</v>
      </c>
      <c r="H29">
        <v>0.5</v>
      </c>
      <c r="I29">
        <v>1712</v>
      </c>
      <c r="J29">
        <v>6497</v>
      </c>
      <c r="L29">
        <v>2310</v>
      </c>
      <c r="M29">
        <v>1.728</v>
      </c>
      <c r="N29">
        <v>5.7830000000000004</v>
      </c>
      <c r="O29">
        <v>4.0540000000000003</v>
      </c>
      <c r="Q29">
        <v>0.126</v>
      </c>
      <c r="R29">
        <v>1</v>
      </c>
      <c r="S29">
        <v>0</v>
      </c>
      <c r="T29">
        <v>0</v>
      </c>
      <c r="V29">
        <v>0</v>
      </c>
      <c r="Y29" s="9">
        <v>44235</v>
      </c>
      <c r="Z29">
        <v>0.62535879629629632</v>
      </c>
      <c r="AB29">
        <v>1</v>
      </c>
      <c r="AD29">
        <v>3.6357132799999996</v>
      </c>
      <c r="AE29">
        <v>4.561285288743866</v>
      </c>
      <c r="AF29">
        <v>0.92557200874386636</v>
      </c>
      <c r="AG29">
        <v>0.15156147584269161</v>
      </c>
    </row>
    <row r="30" spans="1:58" x14ac:dyDescent="0.2">
      <c r="A30">
        <v>23</v>
      </c>
      <c r="B30">
        <v>9</v>
      </c>
      <c r="C30" t="s">
        <v>88</v>
      </c>
      <c r="D30" t="s">
        <v>27</v>
      </c>
      <c r="G30">
        <v>0.5</v>
      </c>
      <c r="H30">
        <v>0.5</v>
      </c>
      <c r="I30">
        <v>1098</v>
      </c>
      <c r="J30">
        <v>6488</v>
      </c>
      <c r="L30">
        <v>2285</v>
      </c>
      <c r="M30">
        <v>1.258</v>
      </c>
      <c r="N30">
        <v>5.7750000000000004</v>
      </c>
      <c r="O30">
        <v>4.5170000000000003</v>
      </c>
      <c r="Q30">
        <v>0.123</v>
      </c>
      <c r="R30">
        <v>1</v>
      </c>
      <c r="S30">
        <v>0</v>
      </c>
      <c r="T30">
        <v>0</v>
      </c>
      <c r="V30">
        <v>0</v>
      </c>
      <c r="Y30" s="9">
        <v>44235</v>
      </c>
      <c r="Z30">
        <v>0.63093750000000004</v>
      </c>
      <c r="AB30">
        <v>1</v>
      </c>
      <c r="AD30">
        <v>2.2006724800000002</v>
      </c>
      <c r="AE30">
        <v>4.5550256982964337</v>
      </c>
      <c r="AF30">
        <v>2.3543532182964335</v>
      </c>
      <c r="AG30">
        <v>0.14983433567210677</v>
      </c>
      <c r="AJ30">
        <v>2.9176393594217518</v>
      </c>
      <c r="AO30">
        <v>0.85873930651201025</v>
      </c>
      <c r="AT30">
        <v>1.0283414090472025</v>
      </c>
      <c r="AY30">
        <v>1.1916649630245815</v>
      </c>
      <c r="BC30">
        <v>2.1690302400000001</v>
      </c>
      <c r="BD30">
        <v>4.5355514169044238</v>
      </c>
      <c r="BE30">
        <v>2.3665211769044232</v>
      </c>
      <c r="BF30">
        <v>0.15073244856081089</v>
      </c>
    </row>
    <row r="31" spans="1:58" x14ac:dyDescent="0.2">
      <c r="A31">
        <v>24</v>
      </c>
      <c r="B31">
        <v>9</v>
      </c>
      <c r="C31" t="s">
        <v>88</v>
      </c>
      <c r="D31" t="s">
        <v>27</v>
      </c>
      <c r="G31">
        <v>0.5</v>
      </c>
      <c r="H31">
        <v>0.5</v>
      </c>
      <c r="I31">
        <v>1070</v>
      </c>
      <c r="J31">
        <v>6432</v>
      </c>
      <c r="L31">
        <v>2311</v>
      </c>
      <c r="M31">
        <v>1.236</v>
      </c>
      <c r="N31">
        <v>5.7279999999999998</v>
      </c>
      <c r="O31">
        <v>4.492</v>
      </c>
      <c r="Q31">
        <v>0.126</v>
      </c>
      <c r="R31">
        <v>1</v>
      </c>
      <c r="S31">
        <v>0</v>
      </c>
      <c r="T31">
        <v>0</v>
      </c>
      <c r="V31">
        <v>0</v>
      </c>
      <c r="Y31" s="9">
        <v>44235</v>
      </c>
      <c r="Z31">
        <v>0.63696759259259261</v>
      </c>
      <c r="AB31">
        <v>1</v>
      </c>
      <c r="AD31">
        <v>2.1373880000000001</v>
      </c>
      <c r="AE31">
        <v>4.516077135512413</v>
      </c>
      <c r="AF31">
        <v>2.3786891355124129</v>
      </c>
      <c r="AG31">
        <v>0.15163056144951501</v>
      </c>
    </row>
    <row r="32" spans="1:58" x14ac:dyDescent="0.2">
      <c r="A32">
        <v>46</v>
      </c>
      <c r="B32">
        <v>17</v>
      </c>
      <c r="C32" t="s">
        <v>140</v>
      </c>
      <c r="D32" t="s">
        <v>27</v>
      </c>
      <c r="G32">
        <v>0.5</v>
      </c>
      <c r="H32">
        <v>0.5</v>
      </c>
      <c r="I32">
        <v>806</v>
      </c>
      <c r="J32">
        <v>6865</v>
      </c>
      <c r="L32">
        <v>2607</v>
      </c>
      <c r="M32">
        <v>1.0329999999999999</v>
      </c>
      <c r="N32">
        <v>6.0940000000000003</v>
      </c>
      <c r="O32">
        <v>5.0609999999999999</v>
      </c>
      <c r="Q32">
        <v>0.157</v>
      </c>
      <c r="R32">
        <v>1</v>
      </c>
      <c r="S32">
        <v>0</v>
      </c>
      <c r="T32">
        <v>0</v>
      </c>
      <c r="V32">
        <v>0</v>
      </c>
      <c r="Y32" s="9">
        <v>44238</v>
      </c>
      <c r="Z32">
        <v>0.8343287037037036</v>
      </c>
      <c r="AB32">
        <v>1</v>
      </c>
      <c r="AD32">
        <v>1.9417816000000001</v>
      </c>
      <c r="AE32">
        <v>5.3414668724207743</v>
      </c>
      <c r="AF32">
        <v>3.3996852724207742</v>
      </c>
      <c r="AG32">
        <v>0.21353750247902964</v>
      </c>
    </row>
    <row r="33" spans="1:58" x14ac:dyDescent="0.2">
      <c r="A33">
        <v>47</v>
      </c>
      <c r="B33">
        <v>17</v>
      </c>
      <c r="C33" t="s">
        <v>140</v>
      </c>
      <c r="D33" t="s">
        <v>27</v>
      </c>
      <c r="G33">
        <v>0.5</v>
      </c>
      <c r="H33">
        <v>0.5</v>
      </c>
      <c r="I33">
        <v>757</v>
      </c>
      <c r="J33">
        <v>6894</v>
      </c>
      <c r="L33">
        <v>2641</v>
      </c>
      <c r="M33">
        <v>0.996</v>
      </c>
      <c r="N33">
        <v>6.1189999999999998</v>
      </c>
      <c r="O33">
        <v>5.1230000000000002</v>
      </c>
      <c r="Q33">
        <v>0.16</v>
      </c>
      <c r="R33">
        <v>1</v>
      </c>
      <c r="S33">
        <v>0</v>
      </c>
      <c r="T33">
        <v>0</v>
      </c>
      <c r="V33">
        <v>0</v>
      </c>
      <c r="Y33" s="9">
        <v>44238</v>
      </c>
      <c r="Z33">
        <v>0.83997685185185178</v>
      </c>
      <c r="AB33">
        <v>1</v>
      </c>
      <c r="AD33">
        <v>1.7978294000000001</v>
      </c>
      <c r="AE33">
        <v>5.3633302510910044</v>
      </c>
      <c r="AF33">
        <v>3.565500851091004</v>
      </c>
      <c r="AG33">
        <v>0.21599083369205557</v>
      </c>
      <c r="AJ33">
        <v>1.9554013649122177</v>
      </c>
      <c r="AO33">
        <v>0.64870753382269608</v>
      </c>
      <c r="AT33">
        <v>3.7738157413070416E-3</v>
      </c>
      <c r="AY33">
        <v>0.13371871893528789</v>
      </c>
      <c r="BC33">
        <v>1.7804222000000001</v>
      </c>
      <c r="BD33">
        <v>5.3459903300766847</v>
      </c>
      <c r="BE33">
        <v>3.5655681300766839</v>
      </c>
      <c r="BF33">
        <v>0.21584652009128935</v>
      </c>
    </row>
    <row r="34" spans="1:58" x14ac:dyDescent="0.2">
      <c r="A34">
        <v>48</v>
      </c>
      <c r="B34">
        <v>17</v>
      </c>
      <c r="C34" t="s">
        <v>140</v>
      </c>
      <c r="D34" t="s">
        <v>27</v>
      </c>
      <c r="G34">
        <v>0.5</v>
      </c>
      <c r="H34">
        <v>0.5</v>
      </c>
      <c r="I34">
        <v>745</v>
      </c>
      <c r="J34">
        <v>6848</v>
      </c>
      <c r="L34">
        <v>2637</v>
      </c>
      <c r="M34">
        <v>0.98599999999999999</v>
      </c>
      <c r="N34">
        <v>6.08</v>
      </c>
      <c r="O34">
        <v>5.0940000000000003</v>
      </c>
      <c r="Q34">
        <v>0.16</v>
      </c>
      <c r="R34">
        <v>1</v>
      </c>
      <c r="S34">
        <v>0</v>
      </c>
      <c r="T34">
        <v>0</v>
      </c>
      <c r="V34">
        <v>0</v>
      </c>
      <c r="Y34" s="9">
        <v>44238</v>
      </c>
      <c r="Z34">
        <v>0.84599537037037031</v>
      </c>
      <c r="AB34">
        <v>1</v>
      </c>
      <c r="AD34">
        <v>1.763015</v>
      </c>
      <c r="AE34">
        <v>5.3286504090623641</v>
      </c>
      <c r="AF34">
        <v>3.5656354090623639</v>
      </c>
      <c r="AG34">
        <v>0.2157022064905231</v>
      </c>
    </row>
    <row r="35" spans="1:58" x14ac:dyDescent="0.2">
      <c r="A35">
        <v>37</v>
      </c>
      <c r="B35">
        <v>14</v>
      </c>
      <c r="C35" t="s">
        <v>137</v>
      </c>
      <c r="D35" t="s">
        <v>27</v>
      </c>
      <c r="G35">
        <v>0.5</v>
      </c>
      <c r="H35">
        <v>0.5</v>
      </c>
      <c r="I35">
        <v>744</v>
      </c>
      <c r="J35">
        <v>6682</v>
      </c>
      <c r="L35">
        <v>2463</v>
      </c>
      <c r="M35">
        <v>0.98499999999999999</v>
      </c>
      <c r="N35">
        <v>5.94</v>
      </c>
      <c r="O35">
        <v>4.9539999999999997</v>
      </c>
      <c r="Q35">
        <v>0.14199999999999999</v>
      </c>
      <c r="R35">
        <v>1</v>
      </c>
      <c r="S35">
        <v>0</v>
      </c>
      <c r="T35">
        <v>0</v>
      </c>
      <c r="V35">
        <v>0</v>
      </c>
      <c r="Y35" s="9">
        <v>44238</v>
      </c>
      <c r="Z35">
        <v>0.76702546296296292</v>
      </c>
      <c r="AB35">
        <v>1</v>
      </c>
      <c r="AD35">
        <v>1.7601216</v>
      </c>
      <c r="AE35">
        <v>5.2035014139155287</v>
      </c>
      <c r="AF35">
        <v>3.4433798139155289</v>
      </c>
      <c r="AG35">
        <v>0.20314692322386094</v>
      </c>
    </row>
    <row r="36" spans="1:58" x14ac:dyDescent="0.2">
      <c r="A36">
        <v>38</v>
      </c>
      <c r="B36">
        <v>14</v>
      </c>
      <c r="C36" t="s">
        <v>137</v>
      </c>
      <c r="D36" t="s">
        <v>27</v>
      </c>
      <c r="G36">
        <v>0.5</v>
      </c>
      <c r="H36">
        <v>0.5</v>
      </c>
      <c r="I36">
        <v>691</v>
      </c>
      <c r="J36">
        <v>6697</v>
      </c>
      <c r="L36">
        <v>2494</v>
      </c>
      <c r="M36">
        <v>0.94499999999999995</v>
      </c>
      <c r="N36">
        <v>5.952</v>
      </c>
      <c r="O36">
        <v>5.0069999999999997</v>
      </c>
      <c r="Q36">
        <v>0.14499999999999999</v>
      </c>
      <c r="R36">
        <v>1</v>
      </c>
      <c r="S36">
        <v>0</v>
      </c>
      <c r="T36">
        <v>0</v>
      </c>
      <c r="V36">
        <v>0</v>
      </c>
      <c r="Y36" s="9">
        <v>44238</v>
      </c>
      <c r="Z36">
        <v>0.77262731481481473</v>
      </c>
      <c r="AB36">
        <v>1</v>
      </c>
      <c r="AD36">
        <v>1.6084885999999998</v>
      </c>
      <c r="AE36">
        <v>5.2148100580553018</v>
      </c>
      <c r="AF36">
        <v>3.606321458055302</v>
      </c>
      <c r="AG36">
        <v>0.20538378403573751</v>
      </c>
      <c r="AJ36">
        <v>0.17577451070826391</v>
      </c>
      <c r="AO36">
        <v>5.9703510867394263</v>
      </c>
      <c r="AT36">
        <v>8.8352590138862741</v>
      </c>
      <c r="AY36">
        <v>6.5678374892964548</v>
      </c>
      <c r="BC36">
        <v>1.6099034999999999</v>
      </c>
      <c r="BD36">
        <v>5.0636511813869856</v>
      </c>
      <c r="BE36">
        <v>3.4537476813869858</v>
      </c>
      <c r="BF36">
        <v>0.19885359360106553</v>
      </c>
    </row>
    <row r="37" spans="1:58" x14ac:dyDescent="0.2">
      <c r="A37">
        <v>39</v>
      </c>
      <c r="B37">
        <v>14</v>
      </c>
      <c r="C37" t="s">
        <v>137</v>
      </c>
      <c r="D37" t="s">
        <v>27</v>
      </c>
      <c r="G37">
        <v>0.5</v>
      </c>
      <c r="H37">
        <v>0.5</v>
      </c>
      <c r="I37">
        <v>692</v>
      </c>
      <c r="J37">
        <v>6296</v>
      </c>
      <c r="L37">
        <v>2313</v>
      </c>
      <c r="M37">
        <v>0.94599999999999995</v>
      </c>
      <c r="N37">
        <v>5.6130000000000004</v>
      </c>
      <c r="O37">
        <v>4.6660000000000004</v>
      </c>
      <c r="Q37">
        <v>0.126</v>
      </c>
      <c r="R37">
        <v>1</v>
      </c>
      <c r="S37">
        <v>0</v>
      </c>
      <c r="T37">
        <v>0</v>
      </c>
      <c r="V37">
        <v>0</v>
      </c>
      <c r="Y37" s="9">
        <v>44238</v>
      </c>
      <c r="Z37">
        <v>0.77859953703703699</v>
      </c>
      <c r="AB37">
        <v>1</v>
      </c>
      <c r="AD37">
        <v>1.6113184</v>
      </c>
      <c r="AE37">
        <v>4.9124923047186702</v>
      </c>
      <c r="AF37">
        <v>3.3011739047186701</v>
      </c>
      <c r="AG37">
        <v>0.19232340316639351</v>
      </c>
    </row>
    <row r="38" spans="1:58" x14ac:dyDescent="0.2">
      <c r="A38">
        <v>75</v>
      </c>
      <c r="B38">
        <v>23</v>
      </c>
      <c r="C38" t="s">
        <v>80</v>
      </c>
      <c r="D38" t="s">
        <v>27</v>
      </c>
      <c r="G38">
        <v>0.5</v>
      </c>
      <c r="H38">
        <v>0.5</v>
      </c>
      <c r="I38">
        <v>864</v>
      </c>
      <c r="J38">
        <v>6973</v>
      </c>
      <c r="L38">
        <v>2170</v>
      </c>
      <c r="M38">
        <v>1.077</v>
      </c>
      <c r="N38">
        <v>6.1859999999999999</v>
      </c>
      <c r="O38">
        <v>5.109</v>
      </c>
      <c r="Q38">
        <v>0.111</v>
      </c>
      <c r="R38">
        <v>1</v>
      </c>
      <c r="S38">
        <v>0</v>
      </c>
      <c r="T38">
        <v>0</v>
      </c>
      <c r="V38">
        <v>0</v>
      </c>
      <c r="Y38" s="9">
        <v>44237</v>
      </c>
      <c r="Z38">
        <v>0.15581018518518519</v>
      </c>
      <c r="AB38">
        <v>1</v>
      </c>
      <c r="AD38">
        <v>3.7499062533454999</v>
      </c>
      <c r="AE38">
        <v>4.8923480724080388</v>
      </c>
      <c r="AF38">
        <v>1.1424418190625389</v>
      </c>
      <c r="AG38">
        <v>0.14188949088741648</v>
      </c>
    </row>
    <row r="39" spans="1:58" x14ac:dyDescent="0.2">
      <c r="A39">
        <v>76</v>
      </c>
      <c r="B39">
        <v>23</v>
      </c>
      <c r="C39" t="s">
        <v>80</v>
      </c>
      <c r="D39" t="s">
        <v>27</v>
      </c>
      <c r="G39">
        <v>0.5</v>
      </c>
      <c r="H39">
        <v>0.5</v>
      </c>
      <c r="I39">
        <v>747</v>
      </c>
      <c r="J39">
        <v>7032</v>
      </c>
      <c r="L39">
        <v>2199</v>
      </c>
      <c r="M39">
        <v>0.98799999999999999</v>
      </c>
      <c r="N39">
        <v>6.2359999999999998</v>
      </c>
      <c r="O39">
        <v>5.2480000000000002</v>
      </c>
      <c r="Q39">
        <v>0.114</v>
      </c>
      <c r="R39">
        <v>1</v>
      </c>
      <c r="S39">
        <v>0</v>
      </c>
      <c r="T39">
        <v>0</v>
      </c>
      <c r="V39">
        <v>0</v>
      </c>
      <c r="Y39" s="9">
        <v>44237</v>
      </c>
      <c r="Z39">
        <v>0.16138888888888889</v>
      </c>
      <c r="AB39">
        <v>1</v>
      </c>
      <c r="AD39">
        <v>3.2395452122571253</v>
      </c>
      <c r="AE39">
        <v>4.933383165341203</v>
      </c>
      <c r="AF39">
        <v>1.6938379530840777</v>
      </c>
      <c r="AG39">
        <v>0.14389297348529489</v>
      </c>
      <c r="AJ39">
        <v>4.1227817477589115</v>
      </c>
      <c r="AO39">
        <v>1.1484983620747085</v>
      </c>
      <c r="AT39">
        <v>4.3050927905671017</v>
      </c>
      <c r="AY39">
        <v>3.4679461384399328</v>
      </c>
      <c r="BC39">
        <v>3.1741143095534881</v>
      </c>
      <c r="BD39">
        <v>4.9052150083277599</v>
      </c>
      <c r="BE39">
        <v>1.7311006987742716</v>
      </c>
      <c r="BF39">
        <v>0.14144043444306442</v>
      </c>
    </row>
    <row r="40" spans="1:58" x14ac:dyDescent="0.2">
      <c r="A40">
        <v>77</v>
      </c>
      <c r="B40">
        <v>23</v>
      </c>
      <c r="C40" t="s">
        <v>80</v>
      </c>
      <c r="D40" t="s">
        <v>27</v>
      </c>
      <c r="G40">
        <v>0.5</v>
      </c>
      <c r="H40">
        <v>0.5</v>
      </c>
      <c r="I40">
        <v>717</v>
      </c>
      <c r="J40">
        <v>6951</v>
      </c>
      <c r="L40">
        <v>2128</v>
      </c>
      <c r="M40">
        <v>0.96499999999999997</v>
      </c>
      <c r="N40">
        <v>6.1669999999999998</v>
      </c>
      <c r="O40">
        <v>5.202</v>
      </c>
      <c r="Q40">
        <v>0.107</v>
      </c>
      <c r="R40">
        <v>1</v>
      </c>
      <c r="S40">
        <v>0</v>
      </c>
      <c r="T40">
        <v>0</v>
      </c>
      <c r="V40">
        <v>0</v>
      </c>
      <c r="Y40" s="9">
        <v>44237</v>
      </c>
      <c r="Z40">
        <v>0.16746527777777778</v>
      </c>
      <c r="AB40">
        <v>1</v>
      </c>
      <c r="AD40">
        <v>3.1086834068498503</v>
      </c>
      <c r="AE40">
        <v>4.8770468513143159</v>
      </c>
      <c r="AF40">
        <v>1.7683634444644656</v>
      </c>
      <c r="AG40">
        <v>0.13898789540083398</v>
      </c>
    </row>
    <row r="41" spans="1:58" x14ac:dyDescent="0.2">
      <c r="A41">
        <v>75</v>
      </c>
      <c r="B41">
        <v>23</v>
      </c>
      <c r="C41" t="s">
        <v>124</v>
      </c>
      <c r="D41" t="s">
        <v>27</v>
      </c>
      <c r="G41">
        <v>0.5</v>
      </c>
      <c r="H41">
        <v>0.5</v>
      </c>
      <c r="I41">
        <v>1351</v>
      </c>
      <c r="J41">
        <v>8999</v>
      </c>
      <c r="L41">
        <v>21822</v>
      </c>
      <c r="M41">
        <v>1.4510000000000001</v>
      </c>
      <c r="N41">
        <v>7.9029999999999996</v>
      </c>
      <c r="O41">
        <v>6.4509999999999996</v>
      </c>
      <c r="Q41">
        <v>2.1659999999999999</v>
      </c>
      <c r="R41">
        <v>1</v>
      </c>
      <c r="S41">
        <v>0</v>
      </c>
      <c r="T41">
        <v>0</v>
      </c>
      <c r="V41">
        <v>0</v>
      </c>
      <c r="Y41" s="9">
        <v>44238</v>
      </c>
      <c r="Z41">
        <v>6.1122685185185183E-2</v>
      </c>
      <c r="AB41">
        <v>1</v>
      </c>
      <c r="AD41">
        <v>5.305177091931883</v>
      </c>
      <c r="AE41">
        <v>6.6975759055156141</v>
      </c>
      <c r="AF41">
        <v>1.3923988135837311</v>
      </c>
      <c r="AG41">
        <v>1.6332927775775579</v>
      </c>
    </row>
    <row r="42" spans="1:58" x14ac:dyDescent="0.2">
      <c r="A42">
        <v>76</v>
      </c>
      <c r="B42">
        <v>23</v>
      </c>
      <c r="C42" t="s">
        <v>124</v>
      </c>
      <c r="D42" t="s">
        <v>27</v>
      </c>
      <c r="G42">
        <v>0.5</v>
      </c>
      <c r="H42">
        <v>0.5</v>
      </c>
      <c r="I42">
        <v>1488</v>
      </c>
      <c r="J42">
        <v>8992</v>
      </c>
      <c r="L42">
        <v>22047</v>
      </c>
      <c r="M42">
        <v>1.556</v>
      </c>
      <c r="N42">
        <v>7.8959999999999999</v>
      </c>
      <c r="O42">
        <v>6.34</v>
      </c>
      <c r="Q42">
        <v>2.19</v>
      </c>
      <c r="R42">
        <v>1</v>
      </c>
      <c r="S42">
        <v>0</v>
      </c>
      <c r="T42">
        <v>0</v>
      </c>
      <c r="V42">
        <v>0</v>
      </c>
      <c r="Y42" s="9">
        <v>44238</v>
      </c>
      <c r="Z42">
        <v>6.6782407407407415E-2</v>
      </c>
      <c r="AB42">
        <v>1</v>
      </c>
      <c r="AD42">
        <v>5.8892214935746523</v>
      </c>
      <c r="AE42">
        <v>6.6924755428699187</v>
      </c>
      <c r="AF42">
        <v>0.80325404929526645</v>
      </c>
      <c r="AG42">
        <v>1.6498063045800804</v>
      </c>
      <c r="AJ42">
        <v>7.2414348384013782E-2</v>
      </c>
      <c r="AO42">
        <v>0.52395468304117365</v>
      </c>
      <c r="AT42">
        <v>3.8978132314800424</v>
      </c>
      <c r="AY42">
        <v>0.53683699933364881</v>
      </c>
      <c r="BC42">
        <v>5.8870899446635478</v>
      </c>
      <c r="BD42">
        <v>6.6749885852275366</v>
      </c>
      <c r="BE42">
        <v>0.78789864056398917</v>
      </c>
      <c r="BF42">
        <v>1.6542466085074254</v>
      </c>
    </row>
    <row r="43" spans="1:58" x14ac:dyDescent="0.2">
      <c r="A43">
        <v>77</v>
      </c>
      <c r="B43">
        <v>23</v>
      </c>
      <c r="C43" t="s">
        <v>124</v>
      </c>
      <c r="D43" t="s">
        <v>27</v>
      </c>
      <c r="G43">
        <v>0.5</v>
      </c>
      <c r="H43">
        <v>0.5</v>
      </c>
      <c r="I43">
        <v>1487</v>
      </c>
      <c r="J43">
        <v>8944</v>
      </c>
      <c r="L43">
        <v>22168</v>
      </c>
      <c r="M43">
        <v>1.556</v>
      </c>
      <c r="N43">
        <v>7.8559999999999999</v>
      </c>
      <c r="O43">
        <v>6.3</v>
      </c>
      <c r="Q43">
        <v>2.2029999999999998</v>
      </c>
      <c r="R43">
        <v>1</v>
      </c>
      <c r="S43">
        <v>0</v>
      </c>
      <c r="T43">
        <v>0</v>
      </c>
      <c r="V43">
        <v>0</v>
      </c>
      <c r="Y43" s="9">
        <v>44238</v>
      </c>
      <c r="Z43">
        <v>7.2824074074074083E-2</v>
      </c>
      <c r="AB43">
        <v>1</v>
      </c>
      <c r="AD43">
        <v>5.8849583957524434</v>
      </c>
      <c r="AE43">
        <v>6.6575016275851553</v>
      </c>
      <c r="AF43">
        <v>0.7725432318327119</v>
      </c>
      <c r="AG43">
        <v>1.6586869124347703</v>
      </c>
    </row>
    <row r="44" spans="1:58" x14ac:dyDescent="0.2">
      <c r="A44">
        <v>85</v>
      </c>
      <c r="B44">
        <v>27</v>
      </c>
      <c r="C44" t="s">
        <v>195</v>
      </c>
      <c r="D44" t="s">
        <v>27</v>
      </c>
      <c r="G44">
        <v>0.5</v>
      </c>
      <c r="H44">
        <v>0.5</v>
      </c>
      <c r="I44">
        <v>2108</v>
      </c>
      <c r="J44">
        <v>10781</v>
      </c>
      <c r="L44">
        <v>3343</v>
      </c>
      <c r="M44">
        <v>2.032</v>
      </c>
      <c r="N44">
        <v>9.4120000000000008</v>
      </c>
      <c r="O44">
        <v>7.38</v>
      </c>
      <c r="Q44">
        <v>0.23400000000000001</v>
      </c>
      <c r="R44">
        <v>1</v>
      </c>
      <c r="S44">
        <v>0</v>
      </c>
      <c r="T44">
        <v>0</v>
      </c>
      <c r="V44">
        <v>0</v>
      </c>
      <c r="Y44" s="9">
        <v>44222</v>
      </c>
      <c r="Z44">
        <v>0.25319444444444444</v>
      </c>
      <c r="AB44">
        <v>3</v>
      </c>
      <c r="AC44" t="s">
        <v>187</v>
      </c>
      <c r="AD44">
        <v>4.9958595199999998</v>
      </c>
      <c r="AE44">
        <v>5.4057996026106165</v>
      </c>
      <c r="AF44">
        <v>0.40994008261061676</v>
      </c>
      <c r="AG44">
        <v>0.18010961581054108</v>
      </c>
    </row>
    <row r="45" spans="1:58" x14ac:dyDescent="0.2">
      <c r="A45">
        <v>86</v>
      </c>
      <c r="B45">
        <v>27</v>
      </c>
      <c r="C45" t="s">
        <v>195</v>
      </c>
      <c r="D45" t="s">
        <v>27</v>
      </c>
      <c r="G45">
        <v>0.5</v>
      </c>
      <c r="H45">
        <v>0.5</v>
      </c>
      <c r="I45">
        <v>1713</v>
      </c>
      <c r="J45">
        <v>10770</v>
      </c>
      <c r="L45">
        <v>3227</v>
      </c>
      <c r="M45">
        <v>1.7290000000000001</v>
      </c>
      <c r="N45">
        <v>9.4030000000000005</v>
      </c>
      <c r="O45">
        <v>7.6740000000000004</v>
      </c>
      <c r="Q45">
        <v>0.222</v>
      </c>
      <c r="R45">
        <v>1</v>
      </c>
      <c r="S45">
        <v>0</v>
      </c>
      <c r="T45">
        <v>0</v>
      </c>
      <c r="V45">
        <v>0</v>
      </c>
      <c r="Y45" s="9">
        <v>44222</v>
      </c>
      <c r="Z45">
        <v>0.26004629629629633</v>
      </c>
      <c r="AB45">
        <v>3</v>
      </c>
      <c r="AC45" t="s">
        <v>187</v>
      </c>
      <c r="AD45">
        <v>3.9341864200000001</v>
      </c>
      <c r="AE45">
        <v>5.4000324746448989</v>
      </c>
      <c r="AF45">
        <v>1.4658460546448988</v>
      </c>
      <c r="AG45">
        <v>0.17463335316941189</v>
      </c>
      <c r="AJ45">
        <v>1.202913429470386</v>
      </c>
      <c r="AO45">
        <v>9.7093825892451135E-3</v>
      </c>
      <c r="AT45">
        <v>3.1238656524230084</v>
      </c>
      <c r="AY45">
        <v>0.89609597743732528</v>
      </c>
      <c r="BC45">
        <v>3.9106654600000001</v>
      </c>
      <c r="BD45">
        <v>5.3997703324646391</v>
      </c>
      <c r="BE45">
        <v>1.489104872464639</v>
      </c>
      <c r="BF45">
        <v>0.17385440201787195</v>
      </c>
    </row>
    <row r="46" spans="1:58" x14ac:dyDescent="0.2">
      <c r="A46">
        <v>87</v>
      </c>
      <c r="B46">
        <v>27</v>
      </c>
      <c r="C46" t="s">
        <v>195</v>
      </c>
      <c r="D46" t="s">
        <v>27</v>
      </c>
      <c r="G46">
        <v>0.5</v>
      </c>
      <c r="H46">
        <v>0.5</v>
      </c>
      <c r="I46">
        <v>1695</v>
      </c>
      <c r="J46">
        <v>10769</v>
      </c>
      <c r="L46">
        <v>3194</v>
      </c>
      <c r="M46">
        <v>1.7150000000000001</v>
      </c>
      <c r="N46">
        <v>9.4019999999999992</v>
      </c>
      <c r="O46">
        <v>7.6870000000000003</v>
      </c>
      <c r="Q46">
        <v>0.218</v>
      </c>
      <c r="R46">
        <v>1</v>
      </c>
      <c r="S46">
        <v>0</v>
      </c>
      <c r="T46">
        <v>0</v>
      </c>
      <c r="V46">
        <v>0</v>
      </c>
      <c r="Y46" s="9">
        <v>44222</v>
      </c>
      <c r="Z46">
        <v>0.26722222222222219</v>
      </c>
      <c r="AB46">
        <v>3</v>
      </c>
      <c r="AC46" t="s">
        <v>187</v>
      </c>
      <c r="AD46">
        <v>3.8871445000000002</v>
      </c>
      <c r="AE46">
        <v>5.3995081902843793</v>
      </c>
      <c r="AF46">
        <v>1.5123636902843791</v>
      </c>
      <c r="AG46">
        <v>0.17307545086633203</v>
      </c>
    </row>
    <row r="47" spans="1:58" x14ac:dyDescent="0.2">
      <c r="A47">
        <v>83</v>
      </c>
      <c r="B47">
        <v>24</v>
      </c>
      <c r="C47" t="s">
        <v>171</v>
      </c>
      <c r="D47" t="s">
        <v>27</v>
      </c>
      <c r="G47">
        <v>0.5</v>
      </c>
      <c r="H47">
        <v>0.5</v>
      </c>
      <c r="I47">
        <v>889</v>
      </c>
      <c r="J47">
        <v>6280</v>
      </c>
      <c r="L47">
        <v>1805</v>
      </c>
      <c r="M47">
        <v>1.097</v>
      </c>
      <c r="N47">
        <v>5.5979999999999999</v>
      </c>
      <c r="O47">
        <v>4.5019999999999998</v>
      </c>
      <c r="Q47">
        <v>7.2999999999999995E-2</v>
      </c>
      <c r="R47">
        <v>1</v>
      </c>
      <c r="S47">
        <v>0</v>
      </c>
      <c r="T47">
        <v>0</v>
      </c>
      <c r="V47">
        <v>0</v>
      </c>
      <c r="Y47" s="9">
        <v>44244</v>
      </c>
      <c r="Z47">
        <v>0.10956018518518518</v>
      </c>
      <c r="AB47">
        <v>1</v>
      </c>
      <c r="AD47">
        <v>2.9836284849845929</v>
      </c>
      <c r="AE47">
        <v>5.320855405527027</v>
      </c>
      <c r="AF47">
        <v>2.3372269205424341</v>
      </c>
      <c r="AG47">
        <v>0.16529995913744247</v>
      </c>
    </row>
    <row r="48" spans="1:58" x14ac:dyDescent="0.2">
      <c r="A48">
        <v>84</v>
      </c>
      <c r="B48">
        <v>24</v>
      </c>
      <c r="C48" t="s">
        <v>171</v>
      </c>
      <c r="D48" t="s">
        <v>27</v>
      </c>
      <c r="G48">
        <v>0.5</v>
      </c>
      <c r="H48">
        <v>0.5</v>
      </c>
      <c r="I48">
        <v>861</v>
      </c>
      <c r="J48">
        <v>5966</v>
      </c>
      <c r="L48">
        <v>1788</v>
      </c>
      <c r="M48">
        <v>1.075</v>
      </c>
      <c r="N48">
        <v>5.3330000000000002</v>
      </c>
      <c r="O48">
        <v>4.258</v>
      </c>
      <c r="Q48">
        <v>7.0999999999999994E-2</v>
      </c>
      <c r="R48">
        <v>1</v>
      </c>
      <c r="S48">
        <v>0</v>
      </c>
      <c r="T48">
        <v>0</v>
      </c>
      <c r="V48">
        <v>0</v>
      </c>
      <c r="Y48" s="9">
        <v>44244</v>
      </c>
      <c r="Z48">
        <v>0.11524305555555554</v>
      </c>
      <c r="AB48">
        <v>1</v>
      </c>
      <c r="AD48">
        <v>2.8848386294807757</v>
      </c>
      <c r="AE48">
        <v>5.0498716385323581</v>
      </c>
      <c r="AF48">
        <v>2.1650330090515824</v>
      </c>
      <c r="AG48">
        <v>0.16389686421242836</v>
      </c>
      <c r="AJ48">
        <v>0.48801343989360774</v>
      </c>
      <c r="AO48">
        <v>0.6812576974637824</v>
      </c>
      <c r="AT48">
        <v>0.93816863989562127</v>
      </c>
      <c r="AY48">
        <v>2.6016607767446547</v>
      </c>
      <c r="BC48">
        <v>2.8918950477310483</v>
      </c>
      <c r="BD48">
        <v>5.0671317510797893</v>
      </c>
      <c r="BE48">
        <v>2.175236703348741</v>
      </c>
      <c r="BF48">
        <v>0.16179222182490721</v>
      </c>
    </row>
    <row r="49" spans="1:58" x14ac:dyDescent="0.2">
      <c r="A49">
        <v>85</v>
      </c>
      <c r="B49">
        <v>24</v>
      </c>
      <c r="C49" t="s">
        <v>171</v>
      </c>
      <c r="D49" t="s">
        <v>27</v>
      </c>
      <c r="G49">
        <v>0.5</v>
      </c>
      <c r="H49">
        <v>0.5</v>
      </c>
      <c r="I49">
        <v>865</v>
      </c>
      <c r="J49">
        <v>6006</v>
      </c>
      <c r="L49">
        <v>1737</v>
      </c>
      <c r="M49">
        <v>1.0780000000000001</v>
      </c>
      <c r="N49">
        <v>5.3659999999999997</v>
      </c>
      <c r="O49">
        <v>4.2880000000000003</v>
      </c>
      <c r="Q49">
        <v>6.6000000000000003E-2</v>
      </c>
      <c r="R49">
        <v>1</v>
      </c>
      <c r="S49">
        <v>0</v>
      </c>
      <c r="T49">
        <v>0</v>
      </c>
      <c r="V49">
        <v>0</v>
      </c>
      <c r="Y49" s="9">
        <v>44244</v>
      </c>
      <c r="Z49">
        <v>0.12123842592592593</v>
      </c>
      <c r="AB49">
        <v>1</v>
      </c>
      <c r="AD49">
        <v>2.8989514659813209</v>
      </c>
      <c r="AE49">
        <v>5.0843918636272205</v>
      </c>
      <c r="AF49">
        <v>2.1854403976458996</v>
      </c>
      <c r="AG49">
        <v>0.15968757943738604</v>
      </c>
    </row>
    <row r="50" spans="1:58" x14ac:dyDescent="0.2">
      <c r="A50">
        <v>91</v>
      </c>
      <c r="B50">
        <v>29</v>
      </c>
      <c r="C50" t="s">
        <v>197</v>
      </c>
      <c r="D50" t="s">
        <v>27</v>
      </c>
      <c r="G50">
        <v>0.5</v>
      </c>
      <c r="H50">
        <v>0.5</v>
      </c>
      <c r="I50">
        <v>1861</v>
      </c>
      <c r="J50">
        <v>8857</v>
      </c>
      <c r="L50">
        <v>2028</v>
      </c>
      <c r="M50">
        <v>1.843</v>
      </c>
      <c r="N50">
        <v>7.782</v>
      </c>
      <c r="O50">
        <v>5.9390000000000001</v>
      </c>
      <c r="Q50">
        <v>9.6000000000000002E-2</v>
      </c>
      <c r="R50">
        <v>1</v>
      </c>
      <c r="S50">
        <v>0</v>
      </c>
      <c r="T50">
        <v>0</v>
      </c>
      <c r="V50">
        <v>0</v>
      </c>
      <c r="Y50" s="9">
        <v>44222</v>
      </c>
      <c r="Z50">
        <v>0.30570601851851853</v>
      </c>
      <c r="AB50">
        <v>3</v>
      </c>
      <c r="AC50" t="s">
        <v>187</v>
      </c>
      <c r="AD50">
        <v>4.3253977800000003</v>
      </c>
      <c r="AE50">
        <v>4.3970764929707098</v>
      </c>
      <c r="AF50">
        <v>7.1678712970709491E-2</v>
      </c>
      <c r="AG50">
        <v>0.11802956949084376</v>
      </c>
    </row>
    <row r="51" spans="1:58" x14ac:dyDescent="0.2">
      <c r="A51">
        <v>92</v>
      </c>
      <c r="B51">
        <v>29</v>
      </c>
      <c r="C51" t="s">
        <v>197</v>
      </c>
      <c r="D51" t="s">
        <v>27</v>
      </c>
      <c r="G51">
        <v>0.5</v>
      </c>
      <c r="H51">
        <v>0.5</v>
      </c>
      <c r="I51">
        <v>1965</v>
      </c>
      <c r="J51">
        <v>8911</v>
      </c>
      <c r="L51">
        <v>2057</v>
      </c>
      <c r="M51">
        <v>1.9219999999999999</v>
      </c>
      <c r="N51">
        <v>7.8280000000000003</v>
      </c>
      <c r="O51">
        <v>5.9050000000000002</v>
      </c>
      <c r="Q51">
        <v>9.9000000000000005E-2</v>
      </c>
      <c r="R51">
        <v>1</v>
      </c>
      <c r="S51">
        <v>0</v>
      </c>
      <c r="T51">
        <v>0</v>
      </c>
      <c r="V51">
        <v>0</v>
      </c>
      <c r="Y51" s="9">
        <v>44222</v>
      </c>
      <c r="Z51">
        <v>0.31236111111111114</v>
      </c>
      <c r="AB51">
        <v>3</v>
      </c>
      <c r="AC51" t="s">
        <v>187</v>
      </c>
      <c r="AD51">
        <v>4.6050204999999993</v>
      </c>
      <c r="AE51">
        <v>4.4253878484387741</v>
      </c>
      <c r="AF51">
        <v>-0.17963265156122521</v>
      </c>
      <c r="AG51">
        <v>0.11939863515112606</v>
      </c>
      <c r="AJ51">
        <v>1.1705196993046709</v>
      </c>
      <c r="AO51">
        <v>0.308502224369191</v>
      </c>
      <c r="AT51">
        <v>31.771829071614793</v>
      </c>
      <c r="AY51">
        <v>0.3946109967668508</v>
      </c>
      <c r="BC51">
        <v>4.6321304999999988</v>
      </c>
      <c r="BD51">
        <v>4.4185721517520182</v>
      </c>
      <c r="BE51">
        <v>-0.21355834824798148</v>
      </c>
      <c r="BF51">
        <v>0.119634680954623</v>
      </c>
    </row>
    <row r="52" spans="1:58" x14ac:dyDescent="0.2">
      <c r="A52">
        <v>93</v>
      </c>
      <c r="B52">
        <v>29</v>
      </c>
      <c r="C52" t="s">
        <v>197</v>
      </c>
      <c r="D52" t="s">
        <v>27</v>
      </c>
      <c r="G52">
        <v>0.5</v>
      </c>
      <c r="H52">
        <v>0.5</v>
      </c>
      <c r="I52">
        <v>1985</v>
      </c>
      <c r="J52">
        <v>8885</v>
      </c>
      <c r="L52">
        <v>2067</v>
      </c>
      <c r="M52">
        <v>1.9379999999999999</v>
      </c>
      <c r="N52">
        <v>7.806</v>
      </c>
      <c r="O52">
        <v>5.8680000000000003</v>
      </c>
      <c r="Q52">
        <v>0.1</v>
      </c>
      <c r="R52">
        <v>1</v>
      </c>
      <c r="S52">
        <v>0</v>
      </c>
      <c r="T52">
        <v>0</v>
      </c>
      <c r="V52">
        <v>0</v>
      </c>
      <c r="Y52" s="9">
        <v>44222</v>
      </c>
      <c r="Z52">
        <v>0.31950231481481484</v>
      </c>
      <c r="AB52">
        <v>3</v>
      </c>
      <c r="AC52" t="s">
        <v>187</v>
      </c>
      <c r="AD52">
        <v>4.6592404999999992</v>
      </c>
      <c r="AE52">
        <v>4.4117564550652615</v>
      </c>
      <c r="AF52">
        <v>-0.24748404493473775</v>
      </c>
      <c r="AG52">
        <v>0.11987072675811994</v>
      </c>
    </row>
    <row r="53" spans="1:58" x14ac:dyDescent="0.2">
      <c r="A53">
        <v>89</v>
      </c>
      <c r="B53">
        <v>26</v>
      </c>
      <c r="C53" t="s">
        <v>173</v>
      </c>
      <c r="D53" t="s">
        <v>27</v>
      </c>
      <c r="G53">
        <v>0.5</v>
      </c>
      <c r="H53">
        <v>0.5</v>
      </c>
      <c r="I53">
        <v>1207</v>
      </c>
      <c r="J53">
        <v>5283</v>
      </c>
      <c r="L53">
        <v>1274</v>
      </c>
      <c r="M53">
        <v>1.341</v>
      </c>
      <c r="N53">
        <v>4.7539999999999996</v>
      </c>
      <c r="O53">
        <v>3.4129999999999998</v>
      </c>
      <c r="Q53">
        <v>1.7000000000000001E-2</v>
      </c>
      <c r="R53">
        <v>1</v>
      </c>
      <c r="S53">
        <v>0</v>
      </c>
      <c r="T53">
        <v>0</v>
      </c>
      <c r="V53">
        <v>0</v>
      </c>
      <c r="Y53" s="9">
        <v>44244</v>
      </c>
      <c r="Z53">
        <v>0.15375</v>
      </c>
      <c r="AB53">
        <v>1</v>
      </c>
      <c r="AD53">
        <v>4.1055989867779425</v>
      </c>
      <c r="AE53">
        <v>4.4604387950375841</v>
      </c>
      <c r="AF53">
        <v>0.35483980825964156</v>
      </c>
      <c r="AG53">
        <v>0.12147387647964875</v>
      </c>
    </row>
    <row r="54" spans="1:58" x14ac:dyDescent="0.2">
      <c r="A54">
        <v>90</v>
      </c>
      <c r="B54">
        <v>26</v>
      </c>
      <c r="C54" t="s">
        <v>173</v>
      </c>
      <c r="D54" t="s">
        <v>27</v>
      </c>
      <c r="G54">
        <v>0.5</v>
      </c>
      <c r="H54">
        <v>0.5</v>
      </c>
      <c r="I54">
        <v>1043</v>
      </c>
      <c r="J54">
        <v>5644</v>
      </c>
      <c r="L54">
        <v>1346</v>
      </c>
      <c r="M54">
        <v>1.2150000000000001</v>
      </c>
      <c r="N54">
        <v>5.0599999999999996</v>
      </c>
      <c r="O54">
        <v>3.8450000000000002</v>
      </c>
      <c r="Q54">
        <v>2.5000000000000001E-2</v>
      </c>
      <c r="R54">
        <v>1</v>
      </c>
      <c r="S54">
        <v>0</v>
      </c>
      <c r="T54">
        <v>0</v>
      </c>
      <c r="V54">
        <v>0</v>
      </c>
      <c r="Y54" s="9">
        <v>44244</v>
      </c>
      <c r="Z54">
        <v>0.15937500000000002</v>
      </c>
      <c r="AB54">
        <v>1</v>
      </c>
      <c r="AD54">
        <v>3.5269726902555858</v>
      </c>
      <c r="AE54">
        <v>4.7719838265187171</v>
      </c>
      <c r="AF54">
        <v>1.2450111362631313</v>
      </c>
      <c r="AG54">
        <v>0.12741639616206146</v>
      </c>
      <c r="AJ54">
        <v>4.2109404728820445</v>
      </c>
      <c r="AO54">
        <v>0.76245894807113224</v>
      </c>
      <c r="AT54">
        <v>16.32963347698319</v>
      </c>
      <c r="AY54">
        <v>3.2251985505320726</v>
      </c>
      <c r="BC54">
        <v>3.6028291864460167</v>
      </c>
      <c r="BD54">
        <v>4.7538607083439146</v>
      </c>
      <c r="BE54">
        <v>1.1510315218978973</v>
      </c>
      <c r="BF54">
        <v>0.12539428877012937</v>
      </c>
    </row>
    <row r="55" spans="1:58" x14ac:dyDescent="0.2">
      <c r="A55">
        <v>91</v>
      </c>
      <c r="B55">
        <v>26</v>
      </c>
      <c r="C55" t="s">
        <v>173</v>
      </c>
      <c r="D55" t="s">
        <v>27</v>
      </c>
      <c r="G55">
        <v>0.5</v>
      </c>
      <c r="H55">
        <v>0.5</v>
      </c>
      <c r="I55">
        <v>1086</v>
      </c>
      <c r="J55">
        <v>5602</v>
      </c>
      <c r="L55">
        <v>1297</v>
      </c>
      <c r="M55">
        <v>1.248</v>
      </c>
      <c r="N55">
        <v>5.024</v>
      </c>
      <c r="O55">
        <v>3.7759999999999998</v>
      </c>
      <c r="Q55">
        <v>0.02</v>
      </c>
      <c r="R55">
        <v>1</v>
      </c>
      <c r="S55">
        <v>0</v>
      </c>
      <c r="T55">
        <v>0</v>
      </c>
      <c r="V55">
        <v>0</v>
      </c>
      <c r="Y55" s="9">
        <v>44244</v>
      </c>
      <c r="Z55">
        <v>0.16534722222222223</v>
      </c>
      <c r="AB55">
        <v>1</v>
      </c>
      <c r="AD55">
        <v>3.678685682636448</v>
      </c>
      <c r="AE55">
        <v>4.7357375901691112</v>
      </c>
      <c r="AF55">
        <v>1.0570519075326632</v>
      </c>
      <c r="AG55">
        <v>0.12337218137819725</v>
      </c>
    </row>
    <row r="56" spans="1:58" x14ac:dyDescent="0.2">
      <c r="A56">
        <v>43</v>
      </c>
      <c r="B56">
        <v>16</v>
      </c>
      <c r="C56" t="s">
        <v>119</v>
      </c>
      <c r="D56" t="s">
        <v>27</v>
      </c>
      <c r="G56">
        <v>0.5</v>
      </c>
      <c r="H56">
        <v>0.5</v>
      </c>
      <c r="I56">
        <v>1147</v>
      </c>
      <c r="J56">
        <v>8011</v>
      </c>
      <c r="L56">
        <v>14690</v>
      </c>
      <c r="M56">
        <v>1.2949999999999999</v>
      </c>
      <c r="N56">
        <v>7.0650000000000004</v>
      </c>
      <c r="O56">
        <v>5.77</v>
      </c>
      <c r="Q56">
        <v>1.42</v>
      </c>
      <c r="R56">
        <v>1</v>
      </c>
      <c r="S56">
        <v>0</v>
      </c>
      <c r="T56">
        <v>0</v>
      </c>
      <c r="V56">
        <v>0</v>
      </c>
      <c r="Y56" s="9">
        <v>44237</v>
      </c>
      <c r="Z56">
        <v>0.83105324074074083</v>
      </c>
      <c r="AB56">
        <v>1</v>
      </c>
      <c r="AD56">
        <v>4.4355051362010451</v>
      </c>
      <c r="AE56">
        <v>5.9776961492375627</v>
      </c>
      <c r="AF56">
        <v>1.5421910130365175</v>
      </c>
      <c r="AG56">
        <v>1.1098506683242673</v>
      </c>
    </row>
    <row r="57" spans="1:58" x14ac:dyDescent="0.2">
      <c r="A57">
        <v>44</v>
      </c>
      <c r="B57">
        <v>16</v>
      </c>
      <c r="C57" t="s">
        <v>119</v>
      </c>
      <c r="D57" t="s">
        <v>27</v>
      </c>
      <c r="G57">
        <v>0.5</v>
      </c>
      <c r="H57">
        <v>0.5</v>
      </c>
      <c r="I57">
        <v>1249</v>
      </c>
      <c r="J57">
        <v>8653</v>
      </c>
      <c r="L57">
        <v>16815</v>
      </c>
      <c r="M57">
        <v>1.373</v>
      </c>
      <c r="N57">
        <v>7.609</v>
      </c>
      <c r="O57">
        <v>6.2370000000000001</v>
      </c>
      <c r="Q57">
        <v>1.643</v>
      </c>
      <c r="R57">
        <v>1</v>
      </c>
      <c r="S57">
        <v>0</v>
      </c>
      <c r="T57">
        <v>0</v>
      </c>
      <c r="V57">
        <v>0</v>
      </c>
      <c r="Y57" s="9">
        <v>44237</v>
      </c>
      <c r="Z57">
        <v>0.83660879629629636</v>
      </c>
      <c r="AB57">
        <v>1</v>
      </c>
      <c r="AD57">
        <v>4.8703411140664636</v>
      </c>
      <c r="AE57">
        <v>6.4454722661712758</v>
      </c>
      <c r="AF57">
        <v>1.5751311521048121</v>
      </c>
      <c r="AG57">
        <v>1.2658117566814242</v>
      </c>
      <c r="AJ57">
        <v>0.26225110594332735</v>
      </c>
      <c r="AO57">
        <v>0.51865479408247117</v>
      </c>
      <c r="AT57">
        <v>1.3073126968250528</v>
      </c>
      <c r="AY57">
        <v>0.56084179268483669</v>
      </c>
      <c r="BC57">
        <v>4.8767357607997788</v>
      </c>
      <c r="BD57">
        <v>6.4622306005785584</v>
      </c>
      <c r="BE57">
        <v>1.5854948397787791</v>
      </c>
      <c r="BF57">
        <v>1.2693713391686345</v>
      </c>
    </row>
    <row r="58" spans="1:58" x14ac:dyDescent="0.2">
      <c r="A58">
        <v>45</v>
      </c>
      <c r="B58">
        <v>16</v>
      </c>
      <c r="C58" t="s">
        <v>119</v>
      </c>
      <c r="D58" t="s">
        <v>27</v>
      </c>
      <c r="G58">
        <v>0.5</v>
      </c>
      <c r="H58">
        <v>0.5</v>
      </c>
      <c r="I58">
        <v>1252</v>
      </c>
      <c r="J58">
        <v>8699</v>
      </c>
      <c r="L58">
        <v>16912</v>
      </c>
      <c r="M58">
        <v>1.3759999999999999</v>
      </c>
      <c r="N58">
        <v>7.649</v>
      </c>
      <c r="O58">
        <v>6.2729999999999997</v>
      </c>
      <c r="Q58">
        <v>1.653</v>
      </c>
      <c r="R58">
        <v>1</v>
      </c>
      <c r="S58">
        <v>0</v>
      </c>
      <c r="T58">
        <v>0</v>
      </c>
      <c r="V58">
        <v>0</v>
      </c>
      <c r="Y58" s="9">
        <v>44237</v>
      </c>
      <c r="Z58">
        <v>0.84275462962962966</v>
      </c>
      <c r="AB58">
        <v>1</v>
      </c>
      <c r="AD58">
        <v>4.8831304075330948</v>
      </c>
      <c r="AE58">
        <v>6.4789889349858409</v>
      </c>
      <c r="AF58">
        <v>1.5958585274527461</v>
      </c>
      <c r="AG58">
        <v>1.2729309216558451</v>
      </c>
    </row>
    <row r="59" spans="1:58" x14ac:dyDescent="0.2">
      <c r="A59">
        <v>81</v>
      </c>
      <c r="B59">
        <v>25</v>
      </c>
      <c r="C59" t="s">
        <v>82</v>
      </c>
      <c r="D59" t="s">
        <v>27</v>
      </c>
      <c r="G59">
        <v>0.5</v>
      </c>
      <c r="H59">
        <v>0.5</v>
      </c>
      <c r="I59">
        <v>1024</v>
      </c>
      <c r="J59">
        <v>6967</v>
      </c>
      <c r="L59">
        <v>2332</v>
      </c>
      <c r="M59">
        <v>1.2</v>
      </c>
      <c r="N59">
        <v>6.181</v>
      </c>
      <c r="O59">
        <v>4.9809999999999999</v>
      </c>
      <c r="Q59">
        <v>0.128</v>
      </c>
      <c r="R59">
        <v>1</v>
      </c>
      <c r="S59">
        <v>0</v>
      </c>
      <c r="T59">
        <v>0</v>
      </c>
      <c r="V59">
        <v>0</v>
      </c>
      <c r="Y59" s="9">
        <v>44237</v>
      </c>
      <c r="Z59">
        <v>0.20037037037037039</v>
      </c>
      <c r="AB59">
        <v>1</v>
      </c>
      <c r="AD59">
        <v>4.447835882184302</v>
      </c>
      <c r="AE59">
        <v>4.8881750121097509</v>
      </c>
      <c r="AF59">
        <v>0.44033912992544888</v>
      </c>
      <c r="AG59">
        <v>0.15308135919280627</v>
      </c>
    </row>
    <row r="60" spans="1:58" x14ac:dyDescent="0.2">
      <c r="A60">
        <v>82</v>
      </c>
      <c r="B60">
        <v>25</v>
      </c>
      <c r="C60" t="s">
        <v>82</v>
      </c>
      <c r="D60" t="s">
        <v>27</v>
      </c>
      <c r="G60">
        <v>0.5</v>
      </c>
      <c r="H60">
        <v>0.5</v>
      </c>
      <c r="I60">
        <v>855</v>
      </c>
      <c r="J60">
        <v>7017</v>
      </c>
      <c r="L60">
        <v>2359</v>
      </c>
      <c r="M60">
        <v>1.071</v>
      </c>
      <c r="N60">
        <v>6.2240000000000002</v>
      </c>
      <c r="O60">
        <v>5.1529999999999996</v>
      </c>
      <c r="Q60">
        <v>0.13100000000000001</v>
      </c>
      <c r="R60">
        <v>1</v>
      </c>
      <c r="S60">
        <v>0</v>
      </c>
      <c r="T60">
        <v>0</v>
      </c>
      <c r="V60">
        <v>0</v>
      </c>
      <c r="Y60" s="9">
        <v>44237</v>
      </c>
      <c r="Z60">
        <v>0.20596064814814816</v>
      </c>
      <c r="AB60">
        <v>1</v>
      </c>
      <c r="AD60">
        <v>3.710647711723317</v>
      </c>
      <c r="AE60">
        <v>4.9229505145954828</v>
      </c>
      <c r="AF60">
        <v>1.2123028028721659</v>
      </c>
      <c r="AG60">
        <v>0.15494667057703793</v>
      </c>
      <c r="AJ60">
        <v>5.1859461107885654</v>
      </c>
      <c r="AO60">
        <v>7.4745125021369239</v>
      </c>
      <c r="AT60">
        <v>14.807902368229911</v>
      </c>
      <c r="AY60">
        <v>11.255950754404401</v>
      </c>
      <c r="BC60">
        <v>3.6168634178481032</v>
      </c>
      <c r="BD60">
        <v>4.7455954519182475</v>
      </c>
      <c r="BE60">
        <v>1.1287320340701446</v>
      </c>
      <c r="BF60">
        <v>0.14669094056164239</v>
      </c>
    </row>
    <row r="61" spans="1:58" x14ac:dyDescent="0.2">
      <c r="A61">
        <v>83</v>
      </c>
      <c r="B61">
        <v>25</v>
      </c>
      <c r="C61" t="s">
        <v>82</v>
      </c>
      <c r="D61" t="s">
        <v>27</v>
      </c>
      <c r="G61">
        <v>0.5</v>
      </c>
      <c r="H61">
        <v>0.5</v>
      </c>
      <c r="I61">
        <v>812</v>
      </c>
      <c r="J61">
        <v>6507</v>
      </c>
      <c r="L61">
        <v>2120</v>
      </c>
      <c r="M61">
        <v>1.038</v>
      </c>
      <c r="N61">
        <v>5.7910000000000004</v>
      </c>
      <c r="O61">
        <v>4.7539999999999996</v>
      </c>
      <c r="Q61">
        <v>0.106</v>
      </c>
      <c r="R61">
        <v>1</v>
      </c>
      <c r="S61">
        <v>0</v>
      </c>
      <c r="T61">
        <v>0</v>
      </c>
      <c r="V61">
        <v>0</v>
      </c>
      <c r="Y61" s="9">
        <v>44237</v>
      </c>
      <c r="Z61">
        <v>0.21197916666666669</v>
      </c>
      <c r="AB61">
        <v>1</v>
      </c>
      <c r="AD61">
        <v>3.5230791239728889</v>
      </c>
      <c r="AE61">
        <v>4.5682403892410122</v>
      </c>
      <c r="AF61">
        <v>1.0451612652681233</v>
      </c>
      <c r="AG61">
        <v>0.13843521054624683</v>
      </c>
    </row>
    <row r="62" spans="1:58" x14ac:dyDescent="0.2">
      <c r="A62">
        <v>78</v>
      </c>
      <c r="B62">
        <v>24</v>
      </c>
      <c r="C62" t="s">
        <v>101</v>
      </c>
      <c r="D62" t="s">
        <v>27</v>
      </c>
      <c r="G62">
        <v>0.5</v>
      </c>
      <c r="H62">
        <v>0.5</v>
      </c>
      <c r="I62">
        <v>1339</v>
      </c>
      <c r="J62">
        <v>5938</v>
      </c>
      <c r="L62">
        <v>2910</v>
      </c>
      <c r="M62">
        <v>1.4419999999999999</v>
      </c>
      <c r="N62">
        <v>5.3090000000000002</v>
      </c>
      <c r="O62">
        <v>3.867</v>
      </c>
      <c r="Q62">
        <v>0.188</v>
      </c>
      <c r="R62">
        <v>1</v>
      </c>
      <c r="S62">
        <v>0</v>
      </c>
      <c r="T62">
        <v>0</v>
      </c>
      <c r="V62">
        <v>0</v>
      </c>
      <c r="Y62" s="9">
        <v>44236</v>
      </c>
      <c r="Z62">
        <v>2.5185185185185185E-2</v>
      </c>
      <c r="AB62">
        <v>1</v>
      </c>
      <c r="AD62">
        <v>2.7531505199999997</v>
      </c>
      <c r="AE62">
        <v>4.1724951709533755</v>
      </c>
      <c r="AF62">
        <v>1.4193446509533758</v>
      </c>
      <c r="AG62">
        <v>0.19301283993672788</v>
      </c>
    </row>
    <row r="63" spans="1:58" x14ac:dyDescent="0.2">
      <c r="A63">
        <v>79</v>
      </c>
      <c r="B63">
        <v>24</v>
      </c>
      <c r="C63" t="s">
        <v>101</v>
      </c>
      <c r="D63" t="s">
        <v>27</v>
      </c>
      <c r="G63">
        <v>0.5</v>
      </c>
      <c r="H63">
        <v>0.5</v>
      </c>
      <c r="I63">
        <v>1303</v>
      </c>
      <c r="J63">
        <v>5866</v>
      </c>
      <c r="L63">
        <v>2929</v>
      </c>
      <c r="M63">
        <v>1.4139999999999999</v>
      </c>
      <c r="N63">
        <v>5.2480000000000002</v>
      </c>
      <c r="O63">
        <v>3.8340000000000001</v>
      </c>
      <c r="Q63">
        <v>0.19</v>
      </c>
      <c r="R63">
        <v>1</v>
      </c>
      <c r="S63">
        <v>0</v>
      </c>
      <c r="T63">
        <v>0</v>
      </c>
      <c r="V63">
        <v>0</v>
      </c>
      <c r="Y63" s="9">
        <v>44236</v>
      </c>
      <c r="Z63">
        <v>3.0532407407407411E-2</v>
      </c>
      <c r="AB63">
        <v>1</v>
      </c>
      <c r="AD63">
        <v>2.66973708</v>
      </c>
      <c r="AE63">
        <v>4.1224184473739207</v>
      </c>
      <c r="AF63">
        <v>1.4526813673739207</v>
      </c>
      <c r="AG63">
        <v>0.19432546646637236</v>
      </c>
      <c r="AJ63">
        <v>2.992019453849101</v>
      </c>
      <c r="AO63">
        <v>0.8902046055549323</v>
      </c>
      <c r="AT63">
        <v>3.0917943383226971</v>
      </c>
      <c r="AY63">
        <v>0.17759962240181201</v>
      </c>
      <c r="BC63">
        <v>2.7102831800000002</v>
      </c>
      <c r="BD63">
        <v>4.1408494636913593</v>
      </c>
      <c r="BE63">
        <v>1.4305662836913593</v>
      </c>
      <c r="BF63">
        <v>0.19449818048343084</v>
      </c>
    </row>
    <row r="64" spans="1:58" x14ac:dyDescent="0.2">
      <c r="A64">
        <v>80</v>
      </c>
      <c r="B64">
        <v>24</v>
      </c>
      <c r="C64" t="s">
        <v>101</v>
      </c>
      <c r="D64" t="s">
        <v>27</v>
      </c>
      <c r="G64">
        <v>0.5</v>
      </c>
      <c r="H64">
        <v>0.5</v>
      </c>
      <c r="I64">
        <v>1338</v>
      </c>
      <c r="J64">
        <v>5919</v>
      </c>
      <c r="L64">
        <v>2934</v>
      </c>
      <c r="M64">
        <v>1.4419999999999999</v>
      </c>
      <c r="N64">
        <v>5.2930000000000001</v>
      </c>
      <c r="O64">
        <v>3.851</v>
      </c>
      <c r="Q64">
        <v>0.191</v>
      </c>
      <c r="R64">
        <v>1</v>
      </c>
      <c r="S64">
        <v>0</v>
      </c>
      <c r="T64">
        <v>0</v>
      </c>
      <c r="V64">
        <v>0</v>
      </c>
      <c r="Y64" s="9">
        <v>44236</v>
      </c>
      <c r="Z64">
        <v>3.6412037037037034E-2</v>
      </c>
      <c r="AB64">
        <v>1</v>
      </c>
      <c r="AD64">
        <v>2.75082928</v>
      </c>
      <c r="AE64">
        <v>4.1592804800087979</v>
      </c>
      <c r="AF64">
        <v>1.4084512000087979</v>
      </c>
      <c r="AG64">
        <v>0.19467089450048933</v>
      </c>
    </row>
    <row r="65" spans="1:58" x14ac:dyDescent="0.2">
      <c r="A65">
        <v>28</v>
      </c>
      <c r="B65">
        <v>11</v>
      </c>
      <c r="C65" t="s">
        <v>114</v>
      </c>
      <c r="D65" t="s">
        <v>27</v>
      </c>
      <c r="G65">
        <v>0.5</v>
      </c>
      <c r="H65">
        <v>0.5</v>
      </c>
      <c r="I65">
        <v>851</v>
      </c>
      <c r="J65">
        <v>7343</v>
      </c>
      <c r="L65">
        <v>2631</v>
      </c>
      <c r="M65">
        <v>1.0669999999999999</v>
      </c>
      <c r="N65">
        <v>6.4989999999999997</v>
      </c>
      <c r="O65">
        <v>5.4320000000000004</v>
      </c>
      <c r="Q65">
        <v>0.159</v>
      </c>
      <c r="R65">
        <v>1</v>
      </c>
      <c r="S65">
        <v>0</v>
      </c>
      <c r="T65">
        <v>0</v>
      </c>
      <c r="V65">
        <v>0</v>
      </c>
      <c r="Y65" s="9">
        <v>44237</v>
      </c>
      <c r="Z65">
        <v>0.71939814814814806</v>
      </c>
      <c r="AB65">
        <v>1</v>
      </c>
      <c r="AD65">
        <v>3.1736281808268871</v>
      </c>
      <c r="AE65">
        <v>5.4909758281912691</v>
      </c>
      <c r="AF65">
        <v>2.3173476473643819</v>
      </c>
      <c r="AG65">
        <v>0.22479901444240682</v>
      </c>
    </row>
    <row r="66" spans="1:58" x14ac:dyDescent="0.2">
      <c r="A66">
        <v>29</v>
      </c>
      <c r="B66">
        <v>11</v>
      </c>
      <c r="C66" t="s">
        <v>114</v>
      </c>
      <c r="D66" t="s">
        <v>27</v>
      </c>
      <c r="G66">
        <v>0.5</v>
      </c>
      <c r="H66">
        <v>0.5</v>
      </c>
      <c r="I66">
        <v>771</v>
      </c>
      <c r="J66">
        <v>7384</v>
      </c>
      <c r="L66">
        <v>2646</v>
      </c>
      <c r="M66">
        <v>1.006</v>
      </c>
      <c r="N66">
        <v>6.5339999999999998</v>
      </c>
      <c r="O66">
        <v>5.5279999999999996</v>
      </c>
      <c r="Q66">
        <v>0.161</v>
      </c>
      <c r="R66">
        <v>1</v>
      </c>
      <c r="S66">
        <v>0</v>
      </c>
      <c r="T66">
        <v>0</v>
      </c>
      <c r="V66">
        <v>0</v>
      </c>
      <c r="Y66" s="9">
        <v>44237</v>
      </c>
      <c r="Z66">
        <v>0.72503472222222232</v>
      </c>
      <c r="AB66">
        <v>1</v>
      </c>
      <c r="AD66">
        <v>2.8325803550500877</v>
      </c>
      <c r="AE66">
        <v>5.520849380830338</v>
      </c>
      <c r="AF66">
        <v>2.6882690257802504</v>
      </c>
      <c r="AG66">
        <v>0.22589991624257497</v>
      </c>
      <c r="AJ66">
        <v>0.74969061205273457</v>
      </c>
      <c r="AO66">
        <v>5.3525953624988611</v>
      </c>
      <c r="AT66">
        <v>12.200365768859148</v>
      </c>
      <c r="AY66">
        <v>5.4398065947260008</v>
      </c>
      <c r="BC66">
        <v>2.8432380996056126</v>
      </c>
      <c r="BD66">
        <v>5.3769462918982383</v>
      </c>
      <c r="BE66">
        <v>2.5337081922926257</v>
      </c>
      <c r="BF66">
        <v>0.21991834979499461</v>
      </c>
    </row>
    <row r="67" spans="1:58" x14ac:dyDescent="0.2">
      <c r="A67">
        <v>30</v>
      </c>
      <c r="B67">
        <v>11</v>
      </c>
      <c r="C67" t="s">
        <v>114</v>
      </c>
      <c r="D67" t="s">
        <v>27</v>
      </c>
      <c r="G67">
        <v>0.5</v>
      </c>
      <c r="H67">
        <v>0.5</v>
      </c>
      <c r="I67">
        <v>776</v>
      </c>
      <c r="J67">
        <v>6989</v>
      </c>
      <c r="L67">
        <v>2483</v>
      </c>
      <c r="M67">
        <v>1.01</v>
      </c>
      <c r="N67">
        <v>6.1989999999999998</v>
      </c>
      <c r="O67">
        <v>5.1890000000000001</v>
      </c>
      <c r="Q67">
        <v>0.14399999999999999</v>
      </c>
      <c r="R67">
        <v>1</v>
      </c>
      <c r="S67">
        <v>0</v>
      </c>
      <c r="T67">
        <v>0</v>
      </c>
      <c r="V67">
        <v>0</v>
      </c>
      <c r="Y67" s="9">
        <v>44237</v>
      </c>
      <c r="Z67">
        <v>0.73109953703703701</v>
      </c>
      <c r="AB67">
        <v>1</v>
      </c>
      <c r="AD67">
        <v>2.8538958441611375</v>
      </c>
      <c r="AE67">
        <v>5.2330432029661385</v>
      </c>
      <c r="AF67">
        <v>2.3791473588050009</v>
      </c>
      <c r="AG67">
        <v>0.21393678334741426</v>
      </c>
    </row>
    <row r="68" spans="1:58" x14ac:dyDescent="0.2">
      <c r="A68">
        <v>37</v>
      </c>
      <c r="B68">
        <v>14</v>
      </c>
      <c r="C68" t="s">
        <v>93</v>
      </c>
      <c r="D68" t="s">
        <v>27</v>
      </c>
      <c r="G68">
        <v>0.5</v>
      </c>
      <c r="H68">
        <v>0.5</v>
      </c>
      <c r="I68">
        <v>1171</v>
      </c>
      <c r="J68">
        <v>6257</v>
      </c>
      <c r="L68">
        <v>2324</v>
      </c>
      <c r="M68">
        <v>1.3129999999999999</v>
      </c>
      <c r="N68">
        <v>5.58</v>
      </c>
      <c r="O68">
        <v>4.2670000000000003</v>
      </c>
      <c r="Q68">
        <v>0.127</v>
      </c>
      <c r="R68">
        <v>1</v>
      </c>
      <c r="S68">
        <v>0</v>
      </c>
      <c r="T68">
        <v>0</v>
      </c>
      <c r="V68">
        <v>0</v>
      </c>
      <c r="Y68" s="9">
        <v>44235</v>
      </c>
      <c r="Z68">
        <v>0.73538194444444438</v>
      </c>
      <c r="AB68">
        <v>1</v>
      </c>
      <c r="AD68">
        <v>2.3665489199999996</v>
      </c>
      <c r="AE68">
        <v>4.3943628768123491</v>
      </c>
      <c r="AF68">
        <v>2.0278139568123494</v>
      </c>
      <c r="AG68">
        <v>0.15252867433821912</v>
      </c>
    </row>
    <row r="69" spans="1:58" x14ac:dyDescent="0.2">
      <c r="A69">
        <v>38</v>
      </c>
      <c r="B69">
        <v>14</v>
      </c>
      <c r="C69" t="s">
        <v>93</v>
      </c>
      <c r="D69" t="s">
        <v>27</v>
      </c>
      <c r="G69">
        <v>0.5</v>
      </c>
      <c r="H69">
        <v>0.5</v>
      </c>
      <c r="I69">
        <v>1059</v>
      </c>
      <c r="J69">
        <v>6193</v>
      </c>
      <c r="L69">
        <v>2321</v>
      </c>
      <c r="M69">
        <v>1.2270000000000001</v>
      </c>
      <c r="N69">
        <v>5.5250000000000004</v>
      </c>
      <c r="O69">
        <v>4.298</v>
      </c>
      <c r="Q69">
        <v>0.127</v>
      </c>
      <c r="R69">
        <v>1</v>
      </c>
      <c r="S69">
        <v>0</v>
      </c>
      <c r="T69">
        <v>0</v>
      </c>
      <c r="V69">
        <v>0</v>
      </c>
      <c r="Y69" s="9">
        <v>44235</v>
      </c>
      <c r="Z69">
        <v>0.74085648148148142</v>
      </c>
      <c r="AB69">
        <v>1</v>
      </c>
      <c r="AD69">
        <v>2.11257772</v>
      </c>
      <c r="AE69">
        <v>4.3498502336306117</v>
      </c>
      <c r="AF69">
        <v>2.2372725136306117</v>
      </c>
      <c r="AG69">
        <v>0.15232141751774897</v>
      </c>
      <c r="AJ69">
        <v>0.9561835645038036</v>
      </c>
      <c r="AO69">
        <v>0.16002080364020324</v>
      </c>
      <c r="AT69">
        <v>1.2255662906121243</v>
      </c>
      <c r="AY69">
        <v>2.4330662320251002</v>
      </c>
      <c r="BC69">
        <v>2.1227263000000001</v>
      </c>
      <c r="BD69">
        <v>4.3463726833820386</v>
      </c>
      <c r="BE69">
        <v>2.2236463833820386</v>
      </c>
      <c r="BF69">
        <v>0.15049064893692904</v>
      </c>
    </row>
    <row r="70" spans="1:58" x14ac:dyDescent="0.2">
      <c r="A70">
        <v>39</v>
      </c>
      <c r="B70">
        <v>14</v>
      </c>
      <c r="C70" t="s">
        <v>93</v>
      </c>
      <c r="D70" t="s">
        <v>27</v>
      </c>
      <c r="G70">
        <v>0.5</v>
      </c>
      <c r="H70">
        <v>0.5</v>
      </c>
      <c r="I70">
        <v>1068</v>
      </c>
      <c r="J70">
        <v>6183</v>
      </c>
      <c r="L70">
        <v>2268</v>
      </c>
      <c r="M70">
        <v>1.234</v>
      </c>
      <c r="N70">
        <v>5.5170000000000003</v>
      </c>
      <c r="O70">
        <v>4.2830000000000004</v>
      </c>
      <c r="Q70">
        <v>0.121</v>
      </c>
      <c r="R70">
        <v>1</v>
      </c>
      <c r="S70">
        <v>0</v>
      </c>
      <c r="T70">
        <v>0</v>
      </c>
      <c r="V70">
        <v>0</v>
      </c>
      <c r="Y70" s="9">
        <v>44235</v>
      </c>
      <c r="Z70">
        <v>0.74686342592592592</v>
      </c>
      <c r="AB70">
        <v>1</v>
      </c>
      <c r="AD70">
        <v>2.1328748799999997</v>
      </c>
      <c r="AE70">
        <v>4.3428951331334655</v>
      </c>
      <c r="AF70">
        <v>2.2100202531334658</v>
      </c>
      <c r="AG70">
        <v>0.14865988035610911</v>
      </c>
    </row>
    <row r="71" spans="1:58" x14ac:dyDescent="0.2">
      <c r="A71">
        <v>93</v>
      </c>
      <c r="B71">
        <v>29</v>
      </c>
      <c r="C71" t="s">
        <v>130</v>
      </c>
      <c r="D71" t="s">
        <v>27</v>
      </c>
      <c r="G71">
        <v>0.5</v>
      </c>
      <c r="H71">
        <v>0.5</v>
      </c>
      <c r="I71">
        <v>1432</v>
      </c>
      <c r="J71">
        <v>6780</v>
      </c>
      <c r="L71">
        <v>2637</v>
      </c>
      <c r="M71">
        <v>1.514</v>
      </c>
      <c r="N71">
        <v>6.0229999999999997</v>
      </c>
      <c r="O71">
        <v>4.5090000000000003</v>
      </c>
      <c r="Q71">
        <v>0.16</v>
      </c>
      <c r="R71">
        <v>1</v>
      </c>
      <c r="S71">
        <v>0</v>
      </c>
      <c r="T71">
        <v>0</v>
      </c>
      <c r="V71">
        <v>0</v>
      </c>
      <c r="Y71" s="9">
        <v>44238</v>
      </c>
      <c r="Z71">
        <v>0.1939814814814815</v>
      </c>
      <c r="AB71">
        <v>1</v>
      </c>
      <c r="AD71">
        <v>5.6504880155308932</v>
      </c>
      <c r="AE71">
        <v>5.080760946830396</v>
      </c>
      <c r="AF71">
        <v>-0.56972706870049716</v>
      </c>
      <c r="AG71">
        <v>0.22523937516247411</v>
      </c>
    </row>
    <row r="72" spans="1:58" x14ac:dyDescent="0.2">
      <c r="A72">
        <v>94</v>
      </c>
      <c r="B72">
        <v>29</v>
      </c>
      <c r="C72" t="s">
        <v>130</v>
      </c>
      <c r="D72" t="s">
        <v>27</v>
      </c>
      <c r="G72">
        <v>0.5</v>
      </c>
      <c r="H72">
        <v>0.5</v>
      </c>
      <c r="I72">
        <v>1001</v>
      </c>
      <c r="J72">
        <v>6256</v>
      </c>
      <c r="L72">
        <v>2422</v>
      </c>
      <c r="M72">
        <v>1.1830000000000001</v>
      </c>
      <c r="N72">
        <v>5.5780000000000003</v>
      </c>
      <c r="O72">
        <v>4.3959999999999999</v>
      </c>
      <c r="Q72">
        <v>0.13700000000000001</v>
      </c>
      <c r="R72">
        <v>1</v>
      </c>
      <c r="S72">
        <v>0</v>
      </c>
      <c r="T72">
        <v>0</v>
      </c>
      <c r="V72">
        <v>0</v>
      </c>
      <c r="Y72" s="9">
        <v>44238</v>
      </c>
      <c r="Z72">
        <v>0.19950231481481481</v>
      </c>
      <c r="AB72">
        <v>1</v>
      </c>
      <c r="AD72">
        <v>3.8130928541583859</v>
      </c>
      <c r="AE72">
        <v>4.6989623716383937</v>
      </c>
      <c r="AF72">
        <v>0.88586951748000775</v>
      </c>
      <c r="AG72">
        <v>0.20945978269339705</v>
      </c>
      <c r="AJ72">
        <v>2.032883490406284</v>
      </c>
      <c r="AO72">
        <v>6.8003798897951269</v>
      </c>
      <c r="AT72">
        <v>37.400666949496873</v>
      </c>
      <c r="AY72">
        <v>7.260005999049552</v>
      </c>
      <c r="BC72">
        <v>3.774724973758496</v>
      </c>
      <c r="BD72">
        <v>4.8643598460059216</v>
      </c>
      <c r="BE72">
        <v>1.0896348722474254</v>
      </c>
      <c r="BF72">
        <v>0.21734957892793558</v>
      </c>
    </row>
    <row r="73" spans="1:58" x14ac:dyDescent="0.2">
      <c r="A73">
        <v>95</v>
      </c>
      <c r="B73">
        <v>29</v>
      </c>
      <c r="C73" t="s">
        <v>130</v>
      </c>
      <c r="D73" t="s">
        <v>27</v>
      </c>
      <c r="G73">
        <v>0.5</v>
      </c>
      <c r="H73">
        <v>0.5</v>
      </c>
      <c r="I73">
        <v>983</v>
      </c>
      <c r="J73">
        <v>6710</v>
      </c>
      <c r="L73">
        <v>2637</v>
      </c>
      <c r="M73">
        <v>1.169</v>
      </c>
      <c r="N73">
        <v>5.9630000000000001</v>
      </c>
      <c r="O73">
        <v>4.7939999999999996</v>
      </c>
      <c r="Q73">
        <v>0.16</v>
      </c>
      <c r="R73">
        <v>1</v>
      </c>
      <c r="S73">
        <v>0</v>
      </c>
      <c r="T73">
        <v>0</v>
      </c>
      <c r="V73">
        <v>0</v>
      </c>
      <c r="Y73" s="9">
        <v>44238</v>
      </c>
      <c r="Z73">
        <v>0.2054398148148148</v>
      </c>
      <c r="AB73">
        <v>1</v>
      </c>
      <c r="AD73">
        <v>3.7363570933586066</v>
      </c>
      <c r="AE73">
        <v>5.0297573203734496</v>
      </c>
      <c r="AF73">
        <v>1.293400227014843</v>
      </c>
      <c r="AG73">
        <v>0.22523937516247411</v>
      </c>
    </row>
    <row r="74" spans="1:58" x14ac:dyDescent="0.2">
      <c r="A74">
        <v>31</v>
      </c>
      <c r="B74">
        <v>12</v>
      </c>
      <c r="C74" t="s">
        <v>115</v>
      </c>
      <c r="D74" t="s">
        <v>27</v>
      </c>
      <c r="G74">
        <v>0.5</v>
      </c>
      <c r="H74">
        <v>0.5</v>
      </c>
      <c r="I74">
        <v>753</v>
      </c>
      <c r="J74">
        <v>8185</v>
      </c>
      <c r="L74">
        <v>2574</v>
      </c>
      <c r="M74">
        <v>0.99299999999999999</v>
      </c>
      <c r="N74">
        <v>7.2130000000000001</v>
      </c>
      <c r="O74">
        <v>6.2210000000000001</v>
      </c>
      <c r="Q74">
        <v>0.153</v>
      </c>
      <c r="R74">
        <v>1</v>
      </c>
      <c r="S74">
        <v>0</v>
      </c>
      <c r="T74">
        <v>0</v>
      </c>
      <c r="V74">
        <v>0</v>
      </c>
      <c r="Y74" s="9">
        <v>44237</v>
      </c>
      <c r="Z74">
        <v>0.74157407407407405</v>
      </c>
      <c r="AB74">
        <v>1</v>
      </c>
      <c r="AD74">
        <v>2.7558445942503078</v>
      </c>
      <c r="AE74">
        <v>6.104476592144831</v>
      </c>
      <c r="AF74">
        <v>3.3486319978945231</v>
      </c>
      <c r="AG74">
        <v>0.2206155876017678</v>
      </c>
    </row>
    <row r="75" spans="1:58" x14ac:dyDescent="0.2">
      <c r="A75">
        <v>32</v>
      </c>
      <c r="B75">
        <v>12</v>
      </c>
      <c r="C75" t="s">
        <v>115</v>
      </c>
      <c r="D75" t="s">
        <v>27</v>
      </c>
      <c r="G75">
        <v>0.5</v>
      </c>
      <c r="H75">
        <v>0.5</v>
      </c>
      <c r="I75">
        <v>743</v>
      </c>
      <c r="J75">
        <v>8203</v>
      </c>
      <c r="L75">
        <v>2600</v>
      </c>
      <c r="M75">
        <v>0.98499999999999999</v>
      </c>
      <c r="N75">
        <v>7.2279999999999998</v>
      </c>
      <c r="O75">
        <v>6.2430000000000003</v>
      </c>
      <c r="Q75">
        <v>0.156</v>
      </c>
      <c r="R75">
        <v>1</v>
      </c>
      <c r="S75">
        <v>0</v>
      </c>
      <c r="T75">
        <v>0</v>
      </c>
      <c r="V75">
        <v>0</v>
      </c>
      <c r="Y75" s="9">
        <v>44237</v>
      </c>
      <c r="Z75">
        <v>0.74724537037037031</v>
      </c>
      <c r="AB75">
        <v>1</v>
      </c>
      <c r="AD75">
        <v>2.7132136160282081</v>
      </c>
      <c r="AE75">
        <v>6.1175918103766165</v>
      </c>
      <c r="AF75">
        <v>3.4043781943484084</v>
      </c>
      <c r="AG75">
        <v>0.22252381738872595</v>
      </c>
      <c r="AJ75">
        <v>6.8243659381808719</v>
      </c>
      <c r="AO75">
        <v>1.2463900200050129</v>
      </c>
      <c r="AT75">
        <v>2.9882189993968593</v>
      </c>
      <c r="AY75">
        <v>6.5986346122556383E-2</v>
      </c>
      <c r="BC75">
        <v>2.6236885617617984</v>
      </c>
      <c r="BD75">
        <v>6.0797034021514555</v>
      </c>
      <c r="BE75">
        <v>3.456014840389658</v>
      </c>
      <c r="BF75">
        <v>0.22245042393538139</v>
      </c>
    </row>
    <row r="76" spans="1:58" x14ac:dyDescent="0.2">
      <c r="A76">
        <v>33</v>
      </c>
      <c r="B76">
        <v>12</v>
      </c>
      <c r="C76" t="s">
        <v>115</v>
      </c>
      <c r="D76" t="s">
        <v>27</v>
      </c>
      <c r="G76">
        <v>0.5</v>
      </c>
      <c r="H76">
        <v>0.5</v>
      </c>
      <c r="I76">
        <v>701</v>
      </c>
      <c r="J76">
        <v>8099</v>
      </c>
      <c r="L76">
        <v>2598</v>
      </c>
      <c r="M76">
        <v>0.95199999999999996</v>
      </c>
      <c r="N76">
        <v>7.14</v>
      </c>
      <c r="O76">
        <v>6.1879999999999997</v>
      </c>
      <c r="Q76">
        <v>0.156</v>
      </c>
      <c r="R76">
        <v>1</v>
      </c>
      <c r="S76">
        <v>0</v>
      </c>
      <c r="T76">
        <v>0</v>
      </c>
      <c r="V76">
        <v>0</v>
      </c>
      <c r="Y76" s="9">
        <v>44237</v>
      </c>
      <c r="Z76">
        <v>0.75334490740740734</v>
      </c>
      <c r="AB76">
        <v>1</v>
      </c>
      <c r="AD76">
        <v>2.5341635074953883</v>
      </c>
      <c r="AE76">
        <v>6.0418149939262955</v>
      </c>
      <c r="AF76">
        <v>3.5076514864309072</v>
      </c>
      <c r="AG76">
        <v>0.22237703048203686</v>
      </c>
    </row>
    <row r="77" spans="1:58" x14ac:dyDescent="0.2">
      <c r="A77">
        <v>25</v>
      </c>
      <c r="B77">
        <v>10</v>
      </c>
      <c r="C77" t="s">
        <v>133</v>
      </c>
      <c r="D77" t="s">
        <v>27</v>
      </c>
      <c r="G77">
        <v>0.5</v>
      </c>
      <c r="H77">
        <v>0.5</v>
      </c>
      <c r="I77">
        <v>1393</v>
      </c>
      <c r="J77">
        <v>11280</v>
      </c>
      <c r="L77">
        <v>26210</v>
      </c>
      <c r="M77">
        <v>1.484</v>
      </c>
      <c r="N77">
        <v>9.8350000000000009</v>
      </c>
      <c r="O77">
        <v>8.3510000000000009</v>
      </c>
      <c r="Q77">
        <v>2.625</v>
      </c>
      <c r="R77">
        <v>1</v>
      </c>
      <c r="S77">
        <v>0</v>
      </c>
      <c r="T77">
        <v>0</v>
      </c>
      <c r="V77">
        <v>0</v>
      </c>
      <c r="Y77" s="9">
        <v>44238</v>
      </c>
      <c r="Z77">
        <v>0.67675925925925917</v>
      </c>
      <c r="AB77">
        <v>1</v>
      </c>
      <c r="AD77">
        <v>3.8902693999999993</v>
      </c>
      <c r="AE77">
        <v>8.6699777975609944</v>
      </c>
      <c r="AF77">
        <v>4.7797083975609951</v>
      </c>
      <c r="AG77">
        <v>1.9166544619217161</v>
      </c>
    </row>
    <row r="78" spans="1:58" x14ac:dyDescent="0.2">
      <c r="A78">
        <v>26</v>
      </c>
      <c r="B78">
        <v>10</v>
      </c>
      <c r="C78" t="s">
        <v>133</v>
      </c>
      <c r="D78" t="s">
        <v>27</v>
      </c>
      <c r="G78">
        <v>0.5</v>
      </c>
      <c r="H78">
        <v>0.5</v>
      </c>
      <c r="I78">
        <v>1347</v>
      </c>
      <c r="J78">
        <v>11173</v>
      </c>
      <c r="L78">
        <v>26289</v>
      </c>
      <c r="M78">
        <v>1.448</v>
      </c>
      <c r="N78">
        <v>9.7439999999999998</v>
      </c>
      <c r="O78">
        <v>8.2959999999999994</v>
      </c>
      <c r="Q78">
        <v>2.633</v>
      </c>
      <c r="R78">
        <v>1</v>
      </c>
      <c r="S78">
        <v>0</v>
      </c>
      <c r="T78">
        <v>0</v>
      </c>
      <c r="V78">
        <v>0</v>
      </c>
      <c r="Y78" s="9">
        <v>44238</v>
      </c>
      <c r="Z78">
        <v>0.68251157407407403</v>
      </c>
      <c r="AB78">
        <v>1</v>
      </c>
      <c r="AD78">
        <v>3.7226453999999993</v>
      </c>
      <c r="AE78">
        <v>8.5893094693639398</v>
      </c>
      <c r="AF78">
        <v>4.8666640693639405</v>
      </c>
      <c r="AG78">
        <v>1.922354849151982</v>
      </c>
      <c r="AJ78">
        <v>0.96836004387776398</v>
      </c>
      <c r="AO78">
        <v>1.2986413018729637</v>
      </c>
      <c r="AT78">
        <v>3.0678995683880799</v>
      </c>
      <c r="AY78">
        <v>0.65525977854103701</v>
      </c>
      <c r="BC78">
        <v>3.7407573999999997</v>
      </c>
      <c r="BD78">
        <v>8.5338971130790462</v>
      </c>
      <c r="BE78">
        <v>4.7931397130790456</v>
      </c>
      <c r="BF78">
        <v>1.916077207518651</v>
      </c>
    </row>
    <row r="79" spans="1:58" x14ac:dyDescent="0.2">
      <c r="A79">
        <v>27</v>
      </c>
      <c r="B79">
        <v>10</v>
      </c>
      <c r="C79" t="s">
        <v>133</v>
      </c>
      <c r="D79" t="s">
        <v>27</v>
      </c>
      <c r="G79">
        <v>0.5</v>
      </c>
      <c r="H79">
        <v>0.5</v>
      </c>
      <c r="I79">
        <v>1357</v>
      </c>
      <c r="J79">
        <v>11026</v>
      </c>
      <c r="L79">
        <v>26115</v>
      </c>
      <c r="M79">
        <v>1.456</v>
      </c>
      <c r="N79">
        <v>9.6189999999999998</v>
      </c>
      <c r="O79">
        <v>8.1639999999999997</v>
      </c>
      <c r="Q79">
        <v>2.6150000000000002</v>
      </c>
      <c r="R79">
        <v>1</v>
      </c>
      <c r="S79">
        <v>0</v>
      </c>
      <c r="T79">
        <v>0</v>
      </c>
      <c r="V79">
        <v>0</v>
      </c>
      <c r="Y79" s="9">
        <v>44238</v>
      </c>
      <c r="Z79">
        <v>0.68866898148148159</v>
      </c>
      <c r="AB79">
        <v>1</v>
      </c>
      <c r="AD79">
        <v>3.7588694</v>
      </c>
      <c r="AE79">
        <v>8.4784847567941508</v>
      </c>
      <c r="AF79">
        <v>4.7196153567941508</v>
      </c>
      <c r="AG79">
        <v>1.90979956588532</v>
      </c>
    </row>
    <row r="80" spans="1:58" x14ac:dyDescent="0.2">
      <c r="A80">
        <v>43</v>
      </c>
      <c r="B80">
        <v>16</v>
      </c>
      <c r="C80" t="s">
        <v>75</v>
      </c>
      <c r="D80" t="s">
        <v>27</v>
      </c>
      <c r="G80">
        <v>0.5</v>
      </c>
      <c r="H80">
        <v>0.5</v>
      </c>
      <c r="I80">
        <v>711</v>
      </c>
      <c r="J80">
        <v>8385</v>
      </c>
      <c r="L80">
        <v>2849</v>
      </c>
      <c r="M80">
        <v>0.96099999999999997</v>
      </c>
      <c r="N80">
        <v>7.383</v>
      </c>
      <c r="O80">
        <v>6.4219999999999997</v>
      </c>
      <c r="Q80">
        <v>0.182</v>
      </c>
      <c r="R80">
        <v>1</v>
      </c>
      <c r="S80">
        <v>0</v>
      </c>
      <c r="T80">
        <v>0</v>
      </c>
      <c r="V80">
        <v>0</v>
      </c>
      <c r="Y80" s="9">
        <v>44236</v>
      </c>
      <c r="Z80">
        <v>0.92349537037037033</v>
      </c>
      <c r="AB80">
        <v>1</v>
      </c>
      <c r="AD80">
        <v>3.0825110457683951</v>
      </c>
      <c r="AE80">
        <v>5.8744082626051242</v>
      </c>
      <c r="AF80">
        <v>2.7918972168367291</v>
      </c>
      <c r="AG80">
        <v>0.18879861792050087</v>
      </c>
    </row>
    <row r="81" spans="1:58" x14ac:dyDescent="0.2">
      <c r="A81">
        <v>44</v>
      </c>
      <c r="B81">
        <v>16</v>
      </c>
      <c r="C81" t="s">
        <v>75</v>
      </c>
      <c r="D81" t="s">
        <v>27</v>
      </c>
      <c r="G81">
        <v>0.5</v>
      </c>
      <c r="H81">
        <v>0.5</v>
      </c>
      <c r="I81">
        <v>664</v>
      </c>
      <c r="J81">
        <v>8358</v>
      </c>
      <c r="L81">
        <v>2849</v>
      </c>
      <c r="M81">
        <v>0.92400000000000004</v>
      </c>
      <c r="N81">
        <v>7.36</v>
      </c>
      <c r="O81">
        <v>6.4359999999999999</v>
      </c>
      <c r="Q81">
        <v>0.182</v>
      </c>
      <c r="R81">
        <v>1</v>
      </c>
      <c r="S81">
        <v>0</v>
      </c>
      <c r="T81">
        <v>0</v>
      </c>
      <c r="V81">
        <v>0</v>
      </c>
      <c r="Y81" s="9">
        <v>44236</v>
      </c>
      <c r="Z81">
        <v>0.92921296296296296</v>
      </c>
      <c r="AB81">
        <v>1</v>
      </c>
      <c r="AD81">
        <v>2.8774942172969968</v>
      </c>
      <c r="AE81">
        <v>5.8556294912628291</v>
      </c>
      <c r="AF81">
        <v>2.9781352739658322</v>
      </c>
      <c r="AG81">
        <v>0.18879861792050087</v>
      </c>
      <c r="AJ81">
        <v>2.1450546161009973</v>
      </c>
      <c r="AO81">
        <v>0.24911955622373344</v>
      </c>
      <c r="AT81">
        <v>2.5091260710776719</v>
      </c>
      <c r="AY81">
        <v>1.0298580487636089</v>
      </c>
      <c r="BC81">
        <v>2.8469597960352995</v>
      </c>
      <c r="BD81">
        <v>5.8629323467848327</v>
      </c>
      <c r="BE81">
        <v>3.0159725507495336</v>
      </c>
      <c r="BF81">
        <v>0.18783141942497336</v>
      </c>
    </row>
    <row r="82" spans="1:58" x14ac:dyDescent="0.2">
      <c r="A82">
        <v>45</v>
      </c>
      <c r="B82">
        <v>16</v>
      </c>
      <c r="C82" t="s">
        <v>75</v>
      </c>
      <c r="D82" t="s">
        <v>27</v>
      </c>
      <c r="G82">
        <v>0.5</v>
      </c>
      <c r="H82">
        <v>0.5</v>
      </c>
      <c r="I82">
        <v>650</v>
      </c>
      <c r="J82">
        <v>8379</v>
      </c>
      <c r="L82">
        <v>2821</v>
      </c>
      <c r="M82">
        <v>0.91400000000000003</v>
      </c>
      <c r="N82">
        <v>7.3769999999999998</v>
      </c>
      <c r="O82">
        <v>6.4640000000000004</v>
      </c>
      <c r="Q82">
        <v>0.17899999999999999</v>
      </c>
      <c r="R82">
        <v>1</v>
      </c>
      <c r="S82">
        <v>0</v>
      </c>
      <c r="T82">
        <v>0</v>
      </c>
      <c r="V82">
        <v>0</v>
      </c>
      <c r="Y82" s="9">
        <v>44236</v>
      </c>
      <c r="Z82">
        <v>0.93532407407407403</v>
      </c>
      <c r="AB82">
        <v>1</v>
      </c>
      <c r="AD82">
        <v>2.8164253747736021</v>
      </c>
      <c r="AE82">
        <v>5.8702352023068372</v>
      </c>
      <c r="AF82">
        <v>3.053809827533235</v>
      </c>
      <c r="AG82">
        <v>0.18686422092944585</v>
      </c>
    </row>
    <row r="83" spans="1:58" x14ac:dyDescent="0.2">
      <c r="A83">
        <v>37</v>
      </c>
      <c r="B83">
        <v>14</v>
      </c>
      <c r="C83" t="s">
        <v>73</v>
      </c>
      <c r="D83" t="s">
        <v>27</v>
      </c>
      <c r="G83">
        <v>0.5</v>
      </c>
      <c r="H83">
        <v>0.5</v>
      </c>
      <c r="I83">
        <v>1020</v>
      </c>
      <c r="J83">
        <v>10103</v>
      </c>
      <c r="L83">
        <v>19749</v>
      </c>
      <c r="M83">
        <v>1.1970000000000001</v>
      </c>
      <c r="N83">
        <v>8.8369999999999997</v>
      </c>
      <c r="O83">
        <v>7.64</v>
      </c>
      <c r="Q83">
        <v>1.95</v>
      </c>
      <c r="R83">
        <v>1</v>
      </c>
      <c r="S83">
        <v>0</v>
      </c>
      <c r="T83">
        <v>0</v>
      </c>
      <c r="V83">
        <v>0</v>
      </c>
      <c r="Y83" s="9">
        <v>44236</v>
      </c>
      <c r="Z83">
        <v>0.87814814814814823</v>
      </c>
      <c r="AB83">
        <v>1</v>
      </c>
      <c r="AD83">
        <v>4.4303876414633319</v>
      </c>
      <c r="AE83">
        <v>7.0692945280148933</v>
      </c>
      <c r="AF83">
        <v>2.6389068865515615</v>
      </c>
      <c r="AG83">
        <v>1.3563453732358555</v>
      </c>
    </row>
    <row r="84" spans="1:58" x14ac:dyDescent="0.2">
      <c r="A84">
        <v>38</v>
      </c>
      <c r="B84">
        <v>14</v>
      </c>
      <c r="C84" t="s">
        <v>73</v>
      </c>
      <c r="D84" t="s">
        <v>27</v>
      </c>
      <c r="G84">
        <v>0.5</v>
      </c>
      <c r="H84">
        <v>0.5</v>
      </c>
      <c r="I84">
        <v>1064</v>
      </c>
      <c r="J84">
        <v>9550</v>
      </c>
      <c r="L84">
        <v>18120</v>
      </c>
      <c r="M84">
        <v>1.2310000000000001</v>
      </c>
      <c r="N84">
        <v>8.3689999999999998</v>
      </c>
      <c r="O84">
        <v>7.1379999999999999</v>
      </c>
      <c r="Q84">
        <v>1.7789999999999999</v>
      </c>
      <c r="R84">
        <v>1</v>
      </c>
      <c r="S84">
        <v>0</v>
      </c>
      <c r="T84">
        <v>0</v>
      </c>
      <c r="V84">
        <v>0</v>
      </c>
      <c r="Y84" s="9">
        <v>44236</v>
      </c>
      <c r="Z84">
        <v>0.8838773148148148</v>
      </c>
      <c r="AB84">
        <v>1</v>
      </c>
      <c r="AD84">
        <v>4.6223182893940029</v>
      </c>
      <c r="AE84">
        <v>6.6846774705226917</v>
      </c>
      <c r="AF84">
        <v>2.0623591811286888</v>
      </c>
      <c r="AG84">
        <v>1.243804919720547</v>
      </c>
      <c r="AJ84">
        <v>9.4414081994173879E-2</v>
      </c>
      <c r="AO84">
        <v>5.0802664539584068</v>
      </c>
      <c r="AT84">
        <v>15.759247605359427</v>
      </c>
      <c r="AY84">
        <v>10.379517881424633</v>
      </c>
      <c r="BC84">
        <v>4.6201372593038812</v>
      </c>
      <c r="BD84">
        <v>6.8589027379762122</v>
      </c>
      <c r="BE84">
        <v>2.2387654786723301</v>
      </c>
      <c r="BF84">
        <v>1.3118887852450016</v>
      </c>
    </row>
    <row r="85" spans="1:58" x14ac:dyDescent="0.2">
      <c r="A85">
        <v>39</v>
      </c>
      <c r="B85">
        <v>14</v>
      </c>
      <c r="C85" t="s">
        <v>73</v>
      </c>
      <c r="D85" t="s">
        <v>27</v>
      </c>
      <c r="G85">
        <v>0.5</v>
      </c>
      <c r="H85">
        <v>0.5</v>
      </c>
      <c r="I85">
        <v>1063</v>
      </c>
      <c r="J85">
        <v>10051</v>
      </c>
      <c r="L85">
        <v>20091</v>
      </c>
      <c r="M85">
        <v>1.23</v>
      </c>
      <c r="N85">
        <v>8.7929999999999993</v>
      </c>
      <c r="O85">
        <v>7.5629999999999997</v>
      </c>
      <c r="Q85">
        <v>1.9850000000000001</v>
      </c>
      <c r="R85">
        <v>1</v>
      </c>
      <c r="S85">
        <v>0</v>
      </c>
      <c r="T85">
        <v>0</v>
      </c>
      <c r="V85">
        <v>0</v>
      </c>
      <c r="Y85" s="9">
        <v>44236</v>
      </c>
      <c r="Z85">
        <v>0.89003472222222213</v>
      </c>
      <c r="AB85">
        <v>1</v>
      </c>
      <c r="AD85">
        <v>4.6179562292137604</v>
      </c>
      <c r="AE85">
        <v>7.0331280054297318</v>
      </c>
      <c r="AF85">
        <v>2.4151717762159715</v>
      </c>
      <c r="AG85">
        <v>1.3799726507694563</v>
      </c>
    </row>
    <row r="86" spans="1:58" x14ac:dyDescent="0.2">
      <c r="A86">
        <v>28</v>
      </c>
      <c r="B86">
        <v>11</v>
      </c>
      <c r="C86" t="s">
        <v>134</v>
      </c>
      <c r="D86" t="s">
        <v>27</v>
      </c>
      <c r="G86">
        <v>0.5</v>
      </c>
      <c r="H86">
        <v>0.5</v>
      </c>
      <c r="I86">
        <v>1233</v>
      </c>
      <c r="J86">
        <v>10501</v>
      </c>
      <c r="L86">
        <v>23466</v>
      </c>
      <c r="M86">
        <v>1.361</v>
      </c>
      <c r="N86">
        <v>9.1750000000000007</v>
      </c>
      <c r="O86">
        <v>7.8140000000000001</v>
      </c>
      <c r="Q86">
        <v>2.3380000000000001</v>
      </c>
      <c r="R86">
        <v>1</v>
      </c>
      <c r="S86">
        <v>0</v>
      </c>
      <c r="T86">
        <v>0</v>
      </c>
      <c r="V86">
        <v>0</v>
      </c>
      <c r="Y86" s="9">
        <v>44238</v>
      </c>
      <c r="Z86">
        <v>0.69935185185185189</v>
      </c>
      <c r="AB86">
        <v>1</v>
      </c>
      <c r="AD86">
        <v>3.3181734000000001</v>
      </c>
      <c r="AE86">
        <v>8.0826822119020534</v>
      </c>
      <c r="AF86">
        <v>4.7645088119020533</v>
      </c>
      <c r="AG86">
        <v>1.7186562016704459</v>
      </c>
    </row>
    <row r="87" spans="1:58" x14ac:dyDescent="0.2">
      <c r="A87">
        <v>29</v>
      </c>
      <c r="B87">
        <v>11</v>
      </c>
      <c r="C87" t="s">
        <v>134</v>
      </c>
      <c r="D87" t="s">
        <v>27</v>
      </c>
      <c r="G87">
        <v>0.5</v>
      </c>
      <c r="H87">
        <v>0.5</v>
      </c>
      <c r="I87">
        <v>1199</v>
      </c>
      <c r="J87">
        <v>9904</v>
      </c>
      <c r="L87">
        <v>21337</v>
      </c>
      <c r="M87">
        <v>1.335</v>
      </c>
      <c r="N87">
        <v>8.6690000000000005</v>
      </c>
      <c r="O87">
        <v>7.3339999999999996</v>
      </c>
      <c r="Q87">
        <v>2.1160000000000001</v>
      </c>
      <c r="R87">
        <v>1</v>
      </c>
      <c r="S87">
        <v>0</v>
      </c>
      <c r="T87">
        <v>0</v>
      </c>
      <c r="V87">
        <v>0</v>
      </c>
      <c r="Y87" s="9">
        <v>44238</v>
      </c>
      <c r="Z87">
        <v>0.70517361111111121</v>
      </c>
      <c r="AB87">
        <v>1</v>
      </c>
      <c r="AD87">
        <v>3.2005605999999998</v>
      </c>
      <c r="AE87">
        <v>7.6325981751390382</v>
      </c>
      <c r="AF87">
        <v>4.432037575139038</v>
      </c>
      <c r="AG87">
        <v>1.5650343736547918</v>
      </c>
      <c r="AJ87">
        <v>0.32268209123155428</v>
      </c>
      <c r="AO87">
        <v>0.40579904916876891</v>
      </c>
      <c r="AT87">
        <v>0.46586419902723214</v>
      </c>
      <c r="AY87">
        <v>0.43245523513657241</v>
      </c>
      <c r="BC87">
        <v>3.1954050999999999</v>
      </c>
      <c r="BD87">
        <v>7.6171430281480133</v>
      </c>
      <c r="BE87">
        <v>4.4217379281480129</v>
      </c>
      <c r="BF87">
        <v>1.5684257432727984</v>
      </c>
    </row>
    <row r="88" spans="1:58" x14ac:dyDescent="0.2">
      <c r="A88">
        <v>30</v>
      </c>
      <c r="B88">
        <v>11</v>
      </c>
      <c r="C88" t="s">
        <v>134</v>
      </c>
      <c r="D88" t="s">
        <v>27</v>
      </c>
      <c r="G88">
        <v>0.5</v>
      </c>
      <c r="H88">
        <v>0.5</v>
      </c>
      <c r="I88">
        <v>1196</v>
      </c>
      <c r="J88">
        <v>9863</v>
      </c>
      <c r="L88">
        <v>21431</v>
      </c>
      <c r="M88">
        <v>1.333</v>
      </c>
      <c r="N88">
        <v>8.6340000000000003</v>
      </c>
      <c r="O88">
        <v>7.3010000000000002</v>
      </c>
      <c r="Q88">
        <v>2.125</v>
      </c>
      <c r="R88">
        <v>1</v>
      </c>
      <c r="S88">
        <v>0</v>
      </c>
      <c r="T88">
        <v>0</v>
      </c>
      <c r="V88">
        <v>0</v>
      </c>
      <c r="Y88" s="9">
        <v>44238</v>
      </c>
      <c r="Z88">
        <v>0.71135416666666673</v>
      </c>
      <c r="AB88">
        <v>1</v>
      </c>
      <c r="AD88">
        <v>3.1902496</v>
      </c>
      <c r="AE88">
        <v>7.6016878811569883</v>
      </c>
      <c r="AF88">
        <v>4.4114382811569879</v>
      </c>
      <c r="AG88">
        <v>1.5718171128908047</v>
      </c>
    </row>
    <row r="89" spans="1:58" x14ac:dyDescent="0.2">
      <c r="A89">
        <v>43</v>
      </c>
      <c r="B89">
        <v>16</v>
      </c>
      <c r="C89" t="s">
        <v>95</v>
      </c>
      <c r="D89" t="s">
        <v>27</v>
      </c>
      <c r="G89">
        <v>0.5</v>
      </c>
      <c r="H89">
        <v>0.5</v>
      </c>
      <c r="I89">
        <v>1657</v>
      </c>
      <c r="J89">
        <v>9007</v>
      </c>
      <c r="L89">
        <v>21224</v>
      </c>
      <c r="M89">
        <v>1.6859999999999999</v>
      </c>
      <c r="N89">
        <v>7.9089999999999998</v>
      </c>
      <c r="O89">
        <v>6.2229999999999999</v>
      </c>
      <c r="Q89">
        <v>2.1040000000000001</v>
      </c>
      <c r="R89">
        <v>1</v>
      </c>
      <c r="S89">
        <v>0</v>
      </c>
      <c r="T89">
        <v>0</v>
      </c>
      <c r="V89">
        <v>0</v>
      </c>
      <c r="Y89" s="9">
        <v>44235</v>
      </c>
      <c r="Z89">
        <v>0.77909722222222222</v>
      </c>
      <c r="AB89">
        <v>1</v>
      </c>
      <c r="AD89">
        <v>3.5034778799999997</v>
      </c>
      <c r="AE89">
        <v>6.3070155135276371</v>
      </c>
      <c r="AF89">
        <v>2.8035376335276374</v>
      </c>
      <c r="AG89">
        <v>1.4582466433003611</v>
      </c>
    </row>
    <row r="90" spans="1:58" x14ac:dyDescent="0.2">
      <c r="A90">
        <v>44</v>
      </c>
      <c r="B90">
        <v>16</v>
      </c>
      <c r="C90" t="s">
        <v>95</v>
      </c>
      <c r="D90" t="s">
        <v>27</v>
      </c>
      <c r="G90">
        <v>0.5</v>
      </c>
      <c r="H90">
        <v>0.5</v>
      </c>
      <c r="I90">
        <v>1792</v>
      </c>
      <c r="J90">
        <v>8939</v>
      </c>
      <c r="L90">
        <v>21353</v>
      </c>
      <c r="M90">
        <v>1.79</v>
      </c>
      <c r="N90">
        <v>7.8520000000000003</v>
      </c>
      <c r="O90">
        <v>6.0620000000000003</v>
      </c>
      <c r="Q90">
        <v>2.117</v>
      </c>
      <c r="R90">
        <v>1</v>
      </c>
      <c r="S90">
        <v>0</v>
      </c>
      <c r="T90">
        <v>0</v>
      </c>
      <c r="V90">
        <v>0</v>
      </c>
      <c r="Y90" s="9">
        <v>44235</v>
      </c>
      <c r="Z90">
        <v>0.78472222222222221</v>
      </c>
      <c r="AB90">
        <v>1</v>
      </c>
      <c r="AD90">
        <v>3.8293516800000003</v>
      </c>
      <c r="AE90">
        <v>6.2597208301470406</v>
      </c>
      <c r="AF90">
        <v>2.4303691501470404</v>
      </c>
      <c r="AG90">
        <v>1.467158686580579</v>
      </c>
      <c r="AJ90">
        <v>1.0110144032969552</v>
      </c>
      <c r="AO90">
        <v>0.85921318182563777</v>
      </c>
      <c r="AT90">
        <v>3.8783975962276438</v>
      </c>
      <c r="AY90">
        <v>1.3377099647995094</v>
      </c>
      <c r="BC90">
        <v>3.8488076800000002</v>
      </c>
      <c r="BD90">
        <v>6.2329436932330271</v>
      </c>
      <c r="BE90">
        <v>2.3841360132330269</v>
      </c>
      <c r="BF90">
        <v>1.4770379283563244</v>
      </c>
    </row>
    <row r="91" spans="1:58" x14ac:dyDescent="0.2">
      <c r="A91">
        <v>45</v>
      </c>
      <c r="B91">
        <v>16</v>
      </c>
      <c r="C91" t="s">
        <v>95</v>
      </c>
      <c r="D91" t="s">
        <v>27</v>
      </c>
      <c r="G91">
        <v>0.5</v>
      </c>
      <c r="H91">
        <v>0.5</v>
      </c>
      <c r="I91">
        <v>1808</v>
      </c>
      <c r="J91">
        <v>8862</v>
      </c>
      <c r="L91">
        <v>21639</v>
      </c>
      <c r="M91">
        <v>1.802</v>
      </c>
      <c r="N91">
        <v>7.7869999999999999</v>
      </c>
      <c r="O91">
        <v>5.9850000000000003</v>
      </c>
      <c r="Q91">
        <v>2.1469999999999998</v>
      </c>
      <c r="R91">
        <v>1</v>
      </c>
      <c r="S91">
        <v>0</v>
      </c>
      <c r="T91">
        <v>0</v>
      </c>
      <c r="V91">
        <v>0</v>
      </c>
      <c r="Y91" s="9">
        <v>44235</v>
      </c>
      <c r="Z91">
        <v>0.79078703703703701</v>
      </c>
      <c r="AB91">
        <v>1</v>
      </c>
      <c r="AD91">
        <v>3.8682636799999996</v>
      </c>
      <c r="AE91">
        <v>6.2061665563190127</v>
      </c>
      <c r="AF91">
        <v>2.3379028763190131</v>
      </c>
      <c r="AG91">
        <v>1.4869171701320698</v>
      </c>
    </row>
    <row r="92" spans="1:58" x14ac:dyDescent="0.2">
      <c r="A92">
        <v>88</v>
      </c>
      <c r="B92">
        <v>28</v>
      </c>
      <c r="C92" t="s">
        <v>196</v>
      </c>
      <c r="D92" t="s">
        <v>27</v>
      </c>
      <c r="G92">
        <v>0.5</v>
      </c>
      <c r="H92">
        <v>0.5</v>
      </c>
      <c r="I92">
        <v>1673</v>
      </c>
      <c r="J92">
        <v>11059</v>
      </c>
      <c r="L92">
        <v>3511</v>
      </c>
      <c r="M92">
        <v>1.6990000000000001</v>
      </c>
      <c r="N92">
        <v>9.6470000000000002</v>
      </c>
      <c r="O92">
        <v>7.9489999999999998</v>
      </c>
      <c r="Q92">
        <v>0.251</v>
      </c>
      <c r="R92">
        <v>1</v>
      </c>
      <c r="S92">
        <v>0</v>
      </c>
      <c r="T92">
        <v>0</v>
      </c>
      <c r="V92">
        <v>0</v>
      </c>
      <c r="Y92" s="9">
        <v>44222</v>
      </c>
      <c r="Z92">
        <v>0.27962962962962962</v>
      </c>
      <c r="AB92">
        <v>3</v>
      </c>
      <c r="AC92" t="s">
        <v>187</v>
      </c>
      <c r="AD92">
        <v>3.8298072200000002</v>
      </c>
      <c r="AE92">
        <v>5.5515506548350926</v>
      </c>
      <c r="AF92">
        <v>1.7217434348350924</v>
      </c>
      <c r="AG92">
        <v>0.18804075480803856</v>
      </c>
    </row>
    <row r="93" spans="1:58" x14ac:dyDescent="0.2">
      <c r="A93">
        <v>89</v>
      </c>
      <c r="B93">
        <v>28</v>
      </c>
      <c r="C93" t="s">
        <v>196</v>
      </c>
      <c r="D93" t="s">
        <v>27</v>
      </c>
      <c r="G93">
        <v>0.5</v>
      </c>
      <c r="H93">
        <v>0.5</v>
      </c>
      <c r="I93">
        <v>1667</v>
      </c>
      <c r="J93">
        <v>11011</v>
      </c>
      <c r="L93">
        <v>3569</v>
      </c>
      <c r="M93">
        <v>1.694</v>
      </c>
      <c r="N93">
        <v>9.6069999999999993</v>
      </c>
      <c r="O93">
        <v>7.9139999999999997</v>
      </c>
      <c r="Q93">
        <v>0.25700000000000001</v>
      </c>
      <c r="R93">
        <v>1</v>
      </c>
      <c r="S93">
        <v>0</v>
      </c>
      <c r="T93">
        <v>0</v>
      </c>
      <c r="V93">
        <v>0</v>
      </c>
      <c r="Y93" s="9">
        <v>44222</v>
      </c>
      <c r="Z93">
        <v>0.2863194444444444</v>
      </c>
      <c r="AB93">
        <v>3</v>
      </c>
      <c r="AC93" t="s">
        <v>187</v>
      </c>
      <c r="AD93">
        <v>3.8142000199999999</v>
      </c>
      <c r="AE93">
        <v>5.5263850055301464</v>
      </c>
      <c r="AF93">
        <v>1.7121849855301465</v>
      </c>
      <c r="AG93">
        <v>0.19077888612860311</v>
      </c>
      <c r="AJ93">
        <v>0.27238192830045066</v>
      </c>
      <c r="AO93">
        <v>0.65246276925868185</v>
      </c>
      <c r="AT93">
        <v>1.4939825168539234</v>
      </c>
      <c r="AY93">
        <v>1.4456121196854783</v>
      </c>
      <c r="BC93">
        <v>3.8194017000000002</v>
      </c>
      <c r="BD93">
        <v>5.5444728159680761</v>
      </c>
      <c r="BE93">
        <v>1.7250711159680765</v>
      </c>
      <c r="BF93">
        <v>0.18940982046832083</v>
      </c>
    </row>
    <row r="94" spans="1:58" x14ac:dyDescent="0.2">
      <c r="A94">
        <v>90</v>
      </c>
      <c r="B94">
        <v>28</v>
      </c>
      <c r="C94" t="s">
        <v>196</v>
      </c>
      <c r="D94" t="s">
        <v>27</v>
      </c>
      <c r="G94">
        <v>0.5</v>
      </c>
      <c r="H94">
        <v>0.5</v>
      </c>
      <c r="I94">
        <v>1671</v>
      </c>
      <c r="J94">
        <v>11080</v>
      </c>
      <c r="L94">
        <v>3511</v>
      </c>
      <c r="M94">
        <v>1.6970000000000001</v>
      </c>
      <c r="N94">
        <v>9.6660000000000004</v>
      </c>
      <c r="O94">
        <v>7.9690000000000003</v>
      </c>
      <c r="Q94">
        <v>0.251</v>
      </c>
      <c r="R94">
        <v>1</v>
      </c>
      <c r="S94">
        <v>0</v>
      </c>
      <c r="T94">
        <v>0</v>
      </c>
      <c r="V94">
        <v>0</v>
      </c>
      <c r="Y94" s="9">
        <v>44222</v>
      </c>
      <c r="Z94">
        <v>0.29350694444444442</v>
      </c>
      <c r="AB94">
        <v>3</v>
      </c>
      <c r="AC94" t="s">
        <v>187</v>
      </c>
      <c r="AD94">
        <v>3.8246033800000001</v>
      </c>
      <c r="AE94">
        <v>5.5625606264060066</v>
      </c>
      <c r="AF94">
        <v>1.7379572464060065</v>
      </c>
      <c r="AG94">
        <v>0.18804075480803856</v>
      </c>
    </row>
    <row r="95" spans="1:58" x14ac:dyDescent="0.2">
      <c r="A95">
        <v>80</v>
      </c>
      <c r="B95">
        <v>23</v>
      </c>
      <c r="C95" t="s">
        <v>170</v>
      </c>
      <c r="D95" t="s">
        <v>27</v>
      </c>
      <c r="G95">
        <v>0.5</v>
      </c>
      <c r="H95">
        <v>0.5</v>
      </c>
      <c r="I95">
        <v>983</v>
      </c>
      <c r="J95">
        <v>6278</v>
      </c>
      <c r="L95">
        <v>1927</v>
      </c>
      <c r="M95">
        <v>1.169</v>
      </c>
      <c r="N95">
        <v>5.5970000000000004</v>
      </c>
      <c r="O95">
        <v>4.4279999999999999</v>
      </c>
      <c r="Q95">
        <v>8.5999999999999993E-2</v>
      </c>
      <c r="R95">
        <v>1</v>
      </c>
      <c r="S95">
        <v>0</v>
      </c>
      <c r="T95">
        <v>0</v>
      </c>
      <c r="V95">
        <v>0</v>
      </c>
      <c r="Y95" s="9">
        <v>44244</v>
      </c>
      <c r="Z95">
        <v>8.7361111111111112E-2</v>
      </c>
      <c r="AB95">
        <v>1</v>
      </c>
      <c r="AD95">
        <v>3.3152801427474072</v>
      </c>
      <c r="AE95">
        <v>5.3191293942722844</v>
      </c>
      <c r="AF95">
        <v>2.0038492515248771</v>
      </c>
      <c r="AG95">
        <v>0.17536922859930845</v>
      </c>
    </row>
    <row r="96" spans="1:58" x14ac:dyDescent="0.2">
      <c r="A96">
        <v>81</v>
      </c>
      <c r="B96">
        <v>23</v>
      </c>
      <c r="C96" t="s">
        <v>170</v>
      </c>
      <c r="D96" t="s">
        <v>27</v>
      </c>
      <c r="G96">
        <v>0.5</v>
      </c>
      <c r="H96">
        <v>0.5</v>
      </c>
      <c r="I96">
        <v>922</v>
      </c>
      <c r="J96">
        <v>6667</v>
      </c>
      <c r="L96">
        <v>2012</v>
      </c>
      <c r="M96">
        <v>1.1220000000000001</v>
      </c>
      <c r="N96">
        <v>5.9269999999999996</v>
      </c>
      <c r="O96">
        <v>4.8040000000000003</v>
      </c>
      <c r="Q96">
        <v>9.4E-2</v>
      </c>
      <c r="R96">
        <v>1</v>
      </c>
      <c r="S96">
        <v>0</v>
      </c>
      <c r="T96">
        <v>0</v>
      </c>
      <c r="V96">
        <v>0</v>
      </c>
      <c r="Y96" s="9">
        <v>44244</v>
      </c>
      <c r="Z96">
        <v>9.3032407407407411E-2</v>
      </c>
      <c r="AB96">
        <v>1</v>
      </c>
      <c r="AD96">
        <v>3.1000593861140913</v>
      </c>
      <c r="AE96">
        <v>5.6548385833198198</v>
      </c>
      <c r="AF96">
        <v>2.5547791972057285</v>
      </c>
      <c r="AG96">
        <v>0.18238470322437902</v>
      </c>
      <c r="AJ96">
        <v>0.68054250692191032</v>
      </c>
      <c r="AO96">
        <v>0.85100003183421224</v>
      </c>
      <c r="AT96">
        <v>1.0574480929117751</v>
      </c>
      <c r="AY96">
        <v>3.3373584717045004</v>
      </c>
      <c r="BC96">
        <v>3.1106440134894999</v>
      </c>
      <c r="BD96">
        <v>5.679002740886224</v>
      </c>
      <c r="BE96">
        <v>2.5683587273967232</v>
      </c>
      <c r="BF96">
        <v>0.18547976555896897</v>
      </c>
    </row>
    <row r="97" spans="1:58" x14ac:dyDescent="0.2">
      <c r="A97">
        <v>82</v>
      </c>
      <c r="B97">
        <v>23</v>
      </c>
      <c r="C97" t="s">
        <v>170</v>
      </c>
      <c r="D97" t="s">
        <v>27</v>
      </c>
      <c r="G97">
        <v>0.5</v>
      </c>
      <c r="H97">
        <v>0.5</v>
      </c>
      <c r="I97">
        <v>928</v>
      </c>
      <c r="J97">
        <v>6723</v>
      </c>
      <c r="L97">
        <v>2087</v>
      </c>
      <c r="M97">
        <v>1.127</v>
      </c>
      <c r="N97">
        <v>5.9740000000000002</v>
      </c>
      <c r="O97">
        <v>4.8479999999999999</v>
      </c>
      <c r="Q97">
        <v>0.10199999999999999</v>
      </c>
      <c r="R97">
        <v>1</v>
      </c>
      <c r="S97">
        <v>0</v>
      </c>
      <c r="T97">
        <v>0</v>
      </c>
      <c r="V97">
        <v>0</v>
      </c>
      <c r="Y97" s="9">
        <v>44244</v>
      </c>
      <c r="Z97">
        <v>9.9155092592592586E-2</v>
      </c>
      <c r="AB97">
        <v>1</v>
      </c>
      <c r="AD97">
        <v>3.121228640864909</v>
      </c>
      <c r="AE97">
        <v>5.7031668984526274</v>
      </c>
      <c r="AF97">
        <v>2.5819382575877183</v>
      </c>
      <c r="AG97">
        <v>0.18857482789355892</v>
      </c>
    </row>
    <row r="98" spans="1:58" x14ac:dyDescent="0.2">
      <c r="A98">
        <v>34</v>
      </c>
      <c r="B98">
        <v>13</v>
      </c>
      <c r="C98" t="s">
        <v>136</v>
      </c>
      <c r="D98" t="s">
        <v>27</v>
      </c>
      <c r="G98">
        <v>0.5</v>
      </c>
      <c r="H98">
        <v>0.5</v>
      </c>
      <c r="I98">
        <v>944</v>
      </c>
      <c r="J98">
        <v>9542</v>
      </c>
      <c r="L98">
        <v>1835</v>
      </c>
      <c r="M98">
        <v>1.139</v>
      </c>
      <c r="N98">
        <v>8.3620000000000001</v>
      </c>
      <c r="O98">
        <v>7.2229999999999999</v>
      </c>
      <c r="Q98">
        <v>7.5999999999999998E-2</v>
      </c>
      <c r="R98">
        <v>1</v>
      </c>
      <c r="S98">
        <v>0</v>
      </c>
      <c r="T98">
        <v>0</v>
      </c>
      <c r="V98">
        <v>0</v>
      </c>
      <c r="Y98" s="9">
        <v>44238</v>
      </c>
      <c r="Z98">
        <v>0.74457175925925922</v>
      </c>
      <c r="AB98">
        <v>1</v>
      </c>
      <c r="AD98">
        <v>2.3626815999999993</v>
      </c>
      <c r="AE98">
        <v>7.3596828965658192</v>
      </c>
      <c r="AF98">
        <v>4.9970012965658199</v>
      </c>
      <c r="AG98">
        <v>0.15783245258326412</v>
      </c>
    </row>
    <row r="99" spans="1:58" x14ac:dyDescent="0.2">
      <c r="A99">
        <v>35</v>
      </c>
      <c r="B99">
        <v>13</v>
      </c>
      <c r="C99" t="s">
        <v>136</v>
      </c>
      <c r="D99" t="s">
        <v>27</v>
      </c>
      <c r="G99">
        <v>0.5</v>
      </c>
      <c r="H99">
        <v>0.5</v>
      </c>
      <c r="I99">
        <v>994</v>
      </c>
      <c r="J99">
        <v>9076</v>
      </c>
      <c r="L99">
        <v>1666</v>
      </c>
      <c r="M99">
        <v>1.177</v>
      </c>
      <c r="N99">
        <v>7.968</v>
      </c>
      <c r="O99">
        <v>6.7910000000000004</v>
      </c>
      <c r="Q99">
        <v>5.8000000000000003E-2</v>
      </c>
      <c r="R99">
        <v>1</v>
      </c>
      <c r="S99">
        <v>0</v>
      </c>
      <c r="T99">
        <v>0</v>
      </c>
      <c r="V99">
        <v>0</v>
      </c>
      <c r="Y99" s="9">
        <v>44238</v>
      </c>
      <c r="Z99">
        <v>0.75042824074074066</v>
      </c>
      <c r="AB99">
        <v>1</v>
      </c>
      <c r="AD99">
        <v>2.5208215999999997</v>
      </c>
      <c r="AE99">
        <v>7.008361018623499</v>
      </c>
      <c r="AF99">
        <v>4.4875394186234994</v>
      </c>
      <c r="AG99">
        <v>0.1456379533185175</v>
      </c>
      <c r="AJ99">
        <v>2.4269911370291903</v>
      </c>
      <c r="AO99">
        <v>4.3565084801074043</v>
      </c>
      <c r="AT99">
        <v>7.9713172140445687</v>
      </c>
      <c r="AY99">
        <v>5.3523541151620071</v>
      </c>
      <c r="BC99">
        <v>2.4905982999999998</v>
      </c>
      <c r="BD99">
        <v>7.1644203077523834</v>
      </c>
      <c r="BE99">
        <v>4.673822007752384</v>
      </c>
      <c r="BF99">
        <v>0.14964265573978042</v>
      </c>
    </row>
    <row r="100" spans="1:58" x14ac:dyDescent="0.2">
      <c r="A100">
        <v>36</v>
      </c>
      <c r="B100">
        <v>13</v>
      </c>
      <c r="C100" t="s">
        <v>136</v>
      </c>
      <c r="D100" t="s">
        <v>27</v>
      </c>
      <c r="G100">
        <v>0.5</v>
      </c>
      <c r="H100">
        <v>0.5</v>
      </c>
      <c r="I100">
        <v>975</v>
      </c>
      <c r="J100">
        <v>9490</v>
      </c>
      <c r="L100">
        <v>1777</v>
      </c>
      <c r="M100">
        <v>1.163</v>
      </c>
      <c r="N100">
        <v>8.3179999999999996</v>
      </c>
      <c r="O100">
        <v>7.1550000000000002</v>
      </c>
      <c r="Q100">
        <v>7.0000000000000007E-2</v>
      </c>
      <c r="R100">
        <v>1</v>
      </c>
      <c r="S100">
        <v>0</v>
      </c>
      <c r="T100">
        <v>0</v>
      </c>
      <c r="V100">
        <v>0</v>
      </c>
      <c r="Y100" s="9">
        <v>44238</v>
      </c>
      <c r="Z100">
        <v>0.75659722222222225</v>
      </c>
      <c r="AB100">
        <v>1</v>
      </c>
      <c r="AD100">
        <v>2.460375</v>
      </c>
      <c r="AE100">
        <v>7.3204795968812686</v>
      </c>
      <c r="AF100">
        <v>4.8601045968812686</v>
      </c>
      <c r="AG100">
        <v>0.15364735816104336</v>
      </c>
    </row>
    <row r="101" spans="1:58" x14ac:dyDescent="0.2">
      <c r="A101">
        <v>49</v>
      </c>
      <c r="B101">
        <v>18</v>
      </c>
      <c r="C101" t="s">
        <v>121</v>
      </c>
      <c r="D101" t="s">
        <v>27</v>
      </c>
      <c r="G101">
        <v>0.5</v>
      </c>
      <c r="H101">
        <v>0.5</v>
      </c>
      <c r="I101">
        <v>1034</v>
      </c>
      <c r="J101">
        <v>8536</v>
      </c>
      <c r="L101">
        <v>1596</v>
      </c>
      <c r="M101">
        <v>1.208</v>
      </c>
      <c r="N101">
        <v>7.51</v>
      </c>
      <c r="O101">
        <v>6.3019999999999996</v>
      </c>
      <c r="Q101">
        <v>5.0999999999999997E-2</v>
      </c>
      <c r="R101">
        <v>1</v>
      </c>
      <c r="S101">
        <v>0</v>
      </c>
      <c r="T101">
        <v>0</v>
      </c>
      <c r="V101">
        <v>0</v>
      </c>
      <c r="Y101" s="9">
        <v>44237</v>
      </c>
      <c r="Z101">
        <v>0.87556712962962957</v>
      </c>
      <c r="AB101">
        <v>1</v>
      </c>
      <c r="AD101">
        <v>3.9537750822913158</v>
      </c>
      <c r="AE101">
        <v>6.3602233476646646</v>
      </c>
      <c r="AF101">
        <v>2.4064482653733488</v>
      </c>
      <c r="AG101">
        <v>0.1488367902308034</v>
      </c>
    </row>
    <row r="102" spans="1:58" x14ac:dyDescent="0.2">
      <c r="A102">
        <v>50</v>
      </c>
      <c r="B102">
        <v>18</v>
      </c>
      <c r="C102" t="s">
        <v>121</v>
      </c>
      <c r="D102" t="s">
        <v>27</v>
      </c>
      <c r="G102">
        <v>0.5</v>
      </c>
      <c r="H102">
        <v>0.5</v>
      </c>
      <c r="I102">
        <v>939</v>
      </c>
      <c r="J102">
        <v>9121</v>
      </c>
      <c r="L102">
        <v>1706</v>
      </c>
      <c r="M102">
        <v>1.135</v>
      </c>
      <c r="N102">
        <v>8.0060000000000002</v>
      </c>
      <c r="O102">
        <v>6.8710000000000004</v>
      </c>
      <c r="Q102">
        <v>6.2E-2</v>
      </c>
      <c r="R102">
        <v>1</v>
      </c>
      <c r="S102">
        <v>0</v>
      </c>
      <c r="T102">
        <v>0</v>
      </c>
      <c r="V102">
        <v>0</v>
      </c>
      <c r="Y102" s="9">
        <v>44237</v>
      </c>
      <c r="Z102">
        <v>0.88124999999999998</v>
      </c>
      <c r="AB102">
        <v>1</v>
      </c>
      <c r="AD102">
        <v>3.5487807891813667</v>
      </c>
      <c r="AE102">
        <v>6.7864679401977206</v>
      </c>
      <c r="AF102">
        <v>3.2376871510163538</v>
      </c>
      <c r="AG102">
        <v>0.15691007009870328</v>
      </c>
      <c r="AJ102">
        <v>2.9587836992431442</v>
      </c>
      <c r="AO102">
        <v>0.98180980259432094</v>
      </c>
      <c r="AT102">
        <v>5.4861523363083631</v>
      </c>
      <c r="AY102">
        <v>1.0816250407048229</v>
      </c>
      <c r="BC102">
        <v>3.6020695119589918</v>
      </c>
      <c r="BD102">
        <v>6.7533155830007052</v>
      </c>
      <c r="BE102">
        <v>3.1512460710417134</v>
      </c>
      <c r="BF102">
        <v>0.15606604538524102</v>
      </c>
    </row>
    <row r="103" spans="1:58" x14ac:dyDescent="0.2">
      <c r="A103">
        <v>51</v>
      </c>
      <c r="B103">
        <v>18</v>
      </c>
      <c r="C103" t="s">
        <v>121</v>
      </c>
      <c r="D103" t="s">
        <v>27</v>
      </c>
      <c r="G103">
        <v>0.5</v>
      </c>
      <c r="H103">
        <v>0.5</v>
      </c>
      <c r="I103">
        <v>964</v>
      </c>
      <c r="J103">
        <v>9030</v>
      </c>
      <c r="L103">
        <v>1683</v>
      </c>
      <c r="M103">
        <v>1.1539999999999999</v>
      </c>
      <c r="N103">
        <v>7.9279999999999999</v>
      </c>
      <c r="O103">
        <v>6.774</v>
      </c>
      <c r="Q103">
        <v>0.06</v>
      </c>
      <c r="R103">
        <v>1</v>
      </c>
      <c r="S103">
        <v>0</v>
      </c>
      <c r="T103">
        <v>0</v>
      </c>
      <c r="V103">
        <v>0</v>
      </c>
      <c r="Y103" s="9">
        <v>44237</v>
      </c>
      <c r="Z103">
        <v>0.88737268518518519</v>
      </c>
      <c r="AB103">
        <v>1</v>
      </c>
      <c r="AD103">
        <v>3.6553582347366165</v>
      </c>
      <c r="AE103">
        <v>6.7201632258036899</v>
      </c>
      <c r="AF103">
        <v>3.0648049910670734</v>
      </c>
      <c r="AG103">
        <v>0.15522202067177876</v>
      </c>
    </row>
    <row r="104" spans="1:58" x14ac:dyDescent="0.2">
      <c r="A104">
        <v>90</v>
      </c>
      <c r="B104">
        <v>28</v>
      </c>
      <c r="C104" t="s">
        <v>85</v>
      </c>
      <c r="D104" t="s">
        <v>27</v>
      </c>
      <c r="G104">
        <v>0.5</v>
      </c>
      <c r="H104">
        <v>0.5</v>
      </c>
      <c r="I104">
        <v>1431</v>
      </c>
      <c r="J104">
        <v>9426</v>
      </c>
      <c r="L104">
        <v>1820</v>
      </c>
      <c r="M104">
        <v>1.5129999999999999</v>
      </c>
      <c r="N104">
        <v>8.2639999999999993</v>
      </c>
      <c r="O104">
        <v>6.7510000000000003</v>
      </c>
      <c r="Q104">
        <v>7.3999999999999996E-2</v>
      </c>
      <c r="R104">
        <v>1</v>
      </c>
      <c r="S104">
        <v>0</v>
      </c>
      <c r="T104">
        <v>0</v>
      </c>
      <c r="V104">
        <v>0</v>
      </c>
      <c r="Y104" s="9">
        <v>44237</v>
      </c>
      <c r="Z104">
        <v>0.26687500000000003</v>
      </c>
      <c r="AB104">
        <v>1</v>
      </c>
      <c r="AD104">
        <v>6.223194375543005</v>
      </c>
      <c r="AE104">
        <v>6.5984342243580745</v>
      </c>
      <c r="AF104">
        <v>0.37523984881506944</v>
      </c>
      <c r="AG104">
        <v>0.11770952849922867</v>
      </c>
    </row>
    <row r="105" spans="1:58" x14ac:dyDescent="0.2">
      <c r="A105">
        <v>91</v>
      </c>
      <c r="B105">
        <v>28</v>
      </c>
      <c r="C105" t="s">
        <v>85</v>
      </c>
      <c r="D105" t="s">
        <v>27</v>
      </c>
      <c r="G105">
        <v>0.5</v>
      </c>
      <c r="H105">
        <v>0.5</v>
      </c>
      <c r="I105">
        <v>1398</v>
      </c>
      <c r="J105">
        <v>9434</v>
      </c>
      <c r="L105">
        <v>1782</v>
      </c>
      <c r="M105">
        <v>1.488</v>
      </c>
      <c r="N105">
        <v>8.2710000000000008</v>
      </c>
      <c r="O105">
        <v>6.7830000000000004</v>
      </c>
      <c r="Q105">
        <v>7.0000000000000007E-2</v>
      </c>
      <c r="R105">
        <v>1</v>
      </c>
      <c r="S105">
        <v>0</v>
      </c>
      <c r="T105">
        <v>0</v>
      </c>
      <c r="V105">
        <v>0</v>
      </c>
      <c r="Y105" s="9">
        <v>44237</v>
      </c>
      <c r="Z105">
        <v>0.27252314814814815</v>
      </c>
      <c r="AB105">
        <v>1</v>
      </c>
      <c r="AD105">
        <v>6.079246389595002</v>
      </c>
      <c r="AE105">
        <v>6.6039983047557929</v>
      </c>
      <c r="AF105">
        <v>0.52475191516079089</v>
      </c>
      <c r="AG105">
        <v>0.11508427543993971</v>
      </c>
      <c r="AJ105">
        <v>0.78618373033089572</v>
      </c>
      <c r="AO105">
        <v>0.72933389107877955</v>
      </c>
      <c r="AT105">
        <v>20.129992194994703</v>
      </c>
      <c r="AY105">
        <v>0.7229693939138746</v>
      </c>
      <c r="BC105">
        <v>6.1032377205863355</v>
      </c>
      <c r="BD105">
        <v>6.5800032080406368</v>
      </c>
      <c r="BE105">
        <v>0.47676548745430125</v>
      </c>
      <c r="BF105">
        <v>0.11466976179899935</v>
      </c>
    </row>
    <row r="106" spans="1:58" x14ac:dyDescent="0.2">
      <c r="A106">
        <v>92</v>
      </c>
      <c r="B106">
        <v>28</v>
      </c>
      <c r="C106" t="s">
        <v>85</v>
      </c>
      <c r="D106" t="s">
        <v>27</v>
      </c>
      <c r="G106">
        <v>0.5</v>
      </c>
      <c r="H106">
        <v>0.5</v>
      </c>
      <c r="I106">
        <v>1409</v>
      </c>
      <c r="J106">
        <v>9365</v>
      </c>
      <c r="L106">
        <v>1770</v>
      </c>
      <c r="M106">
        <v>1.496</v>
      </c>
      <c r="N106">
        <v>8.2129999999999992</v>
      </c>
      <c r="O106">
        <v>6.7169999999999996</v>
      </c>
      <c r="Q106">
        <v>6.9000000000000006E-2</v>
      </c>
      <c r="R106">
        <v>1</v>
      </c>
      <c r="S106">
        <v>0</v>
      </c>
      <c r="T106">
        <v>0</v>
      </c>
      <c r="V106">
        <v>0</v>
      </c>
      <c r="Y106" s="9">
        <v>44237</v>
      </c>
      <c r="Z106">
        <v>0.27861111111111109</v>
      </c>
      <c r="AB106">
        <v>1</v>
      </c>
      <c r="AD106">
        <v>6.1272290515776699</v>
      </c>
      <c r="AE106">
        <v>6.5560081113254816</v>
      </c>
      <c r="AF106">
        <v>0.42877905974781161</v>
      </c>
      <c r="AG106">
        <v>0.114255248158059</v>
      </c>
    </row>
    <row r="107" spans="1:58" x14ac:dyDescent="0.2">
      <c r="A107">
        <v>46</v>
      </c>
      <c r="B107">
        <v>17</v>
      </c>
      <c r="C107" t="s">
        <v>120</v>
      </c>
      <c r="D107" t="s">
        <v>27</v>
      </c>
      <c r="G107">
        <v>0.5</v>
      </c>
      <c r="H107">
        <v>0.5</v>
      </c>
      <c r="I107">
        <v>1145</v>
      </c>
      <c r="J107">
        <v>9082</v>
      </c>
      <c r="L107">
        <v>2012</v>
      </c>
      <c r="M107">
        <v>1.2929999999999999</v>
      </c>
      <c r="N107">
        <v>7.9720000000000004</v>
      </c>
      <c r="O107">
        <v>6.6790000000000003</v>
      </c>
      <c r="Q107">
        <v>9.4E-2</v>
      </c>
      <c r="R107">
        <v>1</v>
      </c>
      <c r="S107">
        <v>0</v>
      </c>
      <c r="T107">
        <v>0</v>
      </c>
      <c r="V107">
        <v>0</v>
      </c>
      <c r="Y107" s="9">
        <v>44237</v>
      </c>
      <c r="Z107">
        <v>0.85326388888888882</v>
      </c>
      <c r="AB107">
        <v>1</v>
      </c>
      <c r="AD107">
        <v>4.4269789405566256</v>
      </c>
      <c r="AE107">
        <v>6.7580516340288508</v>
      </c>
      <c r="AF107">
        <v>2.3310726934722252</v>
      </c>
      <c r="AG107">
        <v>0.17936846682213387</v>
      </c>
    </row>
    <row r="108" spans="1:58" x14ac:dyDescent="0.2">
      <c r="A108">
        <v>47</v>
      </c>
      <c r="B108">
        <v>17</v>
      </c>
      <c r="C108" t="s">
        <v>120</v>
      </c>
      <c r="D108" t="s">
        <v>27</v>
      </c>
      <c r="G108">
        <v>0.5</v>
      </c>
      <c r="H108">
        <v>0.5</v>
      </c>
      <c r="I108">
        <v>1100</v>
      </c>
      <c r="J108">
        <v>9029</v>
      </c>
      <c r="L108">
        <v>1931</v>
      </c>
      <c r="M108">
        <v>1.2589999999999999</v>
      </c>
      <c r="N108">
        <v>7.9269999999999996</v>
      </c>
      <c r="O108">
        <v>6.6689999999999996</v>
      </c>
      <c r="Q108">
        <v>8.5999999999999993E-2</v>
      </c>
      <c r="R108">
        <v>1</v>
      </c>
      <c r="S108">
        <v>0</v>
      </c>
      <c r="T108">
        <v>0</v>
      </c>
      <c r="V108">
        <v>0</v>
      </c>
      <c r="Y108" s="9">
        <v>44237</v>
      </c>
      <c r="Z108">
        <v>0.85893518518518519</v>
      </c>
      <c r="AB108">
        <v>1</v>
      </c>
      <c r="AD108">
        <v>4.2351395385571751</v>
      </c>
      <c r="AE108">
        <v>6.7194346025685903</v>
      </c>
      <c r="AF108">
        <v>2.4842950640114152</v>
      </c>
      <c r="AG108">
        <v>0.17342359710122576</v>
      </c>
      <c r="AJ108">
        <v>1.0015606401333161</v>
      </c>
      <c r="AO108">
        <v>1.2606946749093118</v>
      </c>
      <c r="AT108">
        <v>1.7009048398545488</v>
      </c>
      <c r="AY108">
        <v>0.63279656524396133</v>
      </c>
      <c r="BC108">
        <v>4.2564550276682258</v>
      </c>
      <c r="BD108">
        <v>6.7620590618218959</v>
      </c>
      <c r="BE108">
        <v>2.5056040341536705</v>
      </c>
      <c r="BF108">
        <v>0.17397404800130983</v>
      </c>
    </row>
    <row r="109" spans="1:58" x14ac:dyDescent="0.2">
      <c r="A109">
        <v>48</v>
      </c>
      <c r="B109">
        <v>17</v>
      </c>
      <c r="C109" t="s">
        <v>120</v>
      </c>
      <c r="D109" t="s">
        <v>27</v>
      </c>
      <c r="G109">
        <v>0.5</v>
      </c>
      <c r="H109">
        <v>0.5</v>
      </c>
      <c r="I109">
        <v>1110</v>
      </c>
      <c r="J109">
        <v>9146</v>
      </c>
      <c r="L109">
        <v>1946</v>
      </c>
      <c r="M109">
        <v>1.2669999999999999</v>
      </c>
      <c r="N109">
        <v>8.0269999999999992</v>
      </c>
      <c r="O109">
        <v>6.76</v>
      </c>
      <c r="Q109">
        <v>8.7999999999999995E-2</v>
      </c>
      <c r="R109">
        <v>1</v>
      </c>
      <c r="S109">
        <v>0</v>
      </c>
      <c r="T109">
        <v>0</v>
      </c>
      <c r="V109">
        <v>0</v>
      </c>
      <c r="Y109" s="9">
        <v>44237</v>
      </c>
      <c r="Z109">
        <v>0.86506944444444445</v>
      </c>
      <c r="AB109">
        <v>1</v>
      </c>
      <c r="AD109">
        <v>4.2777705167792757</v>
      </c>
      <c r="AE109">
        <v>6.8046835210752015</v>
      </c>
      <c r="AF109">
        <v>2.5269130042959258</v>
      </c>
      <c r="AG109">
        <v>0.17452449890139393</v>
      </c>
    </row>
    <row r="110" spans="1:58" x14ac:dyDescent="0.2">
      <c r="A110">
        <v>49</v>
      </c>
      <c r="B110">
        <v>18</v>
      </c>
      <c r="C110" t="s">
        <v>141</v>
      </c>
      <c r="D110" t="s">
        <v>27</v>
      </c>
      <c r="G110">
        <v>0.5</v>
      </c>
      <c r="H110">
        <v>0.5</v>
      </c>
      <c r="I110">
        <v>1691</v>
      </c>
      <c r="J110">
        <v>12282</v>
      </c>
      <c r="L110">
        <v>3204</v>
      </c>
      <c r="M110">
        <v>1.712</v>
      </c>
      <c r="N110">
        <v>10.683</v>
      </c>
      <c r="O110">
        <v>8.9710000000000001</v>
      </c>
      <c r="Q110">
        <v>0.219</v>
      </c>
      <c r="R110">
        <v>1</v>
      </c>
      <c r="S110">
        <v>0</v>
      </c>
      <c r="T110">
        <v>0</v>
      </c>
      <c r="V110">
        <v>0</v>
      </c>
      <c r="Y110" s="9">
        <v>44238</v>
      </c>
      <c r="Z110">
        <v>0.85677083333333337</v>
      </c>
      <c r="AB110">
        <v>1</v>
      </c>
      <c r="AD110">
        <v>5.0376885999999992</v>
      </c>
      <c r="AE110">
        <v>9.4253952260979155</v>
      </c>
      <c r="AF110">
        <v>4.3877066260979163</v>
      </c>
      <c r="AG110">
        <v>0.25661511230774986</v>
      </c>
    </row>
    <row r="111" spans="1:58" x14ac:dyDescent="0.2">
      <c r="A111">
        <v>50</v>
      </c>
      <c r="B111">
        <v>18</v>
      </c>
      <c r="C111" t="s">
        <v>141</v>
      </c>
      <c r="D111" t="s">
        <v>27</v>
      </c>
      <c r="G111">
        <v>0.5</v>
      </c>
      <c r="H111">
        <v>0.5</v>
      </c>
      <c r="I111">
        <v>2093</v>
      </c>
      <c r="J111">
        <v>12978</v>
      </c>
      <c r="L111">
        <v>3437</v>
      </c>
      <c r="M111">
        <v>2.0209999999999999</v>
      </c>
      <c r="N111">
        <v>11.273999999999999</v>
      </c>
      <c r="O111">
        <v>9.2530000000000001</v>
      </c>
      <c r="Q111">
        <v>0.24299999999999999</v>
      </c>
      <c r="R111">
        <v>1</v>
      </c>
      <c r="S111">
        <v>0</v>
      </c>
      <c r="T111">
        <v>0</v>
      </c>
      <c r="V111">
        <v>0</v>
      </c>
      <c r="Y111" s="9">
        <v>44238</v>
      </c>
      <c r="Z111">
        <v>0.86258101851851843</v>
      </c>
      <c r="AB111">
        <v>1</v>
      </c>
      <c r="AD111">
        <v>6.7543893999999991</v>
      </c>
      <c r="AE111">
        <v>9.9501163141834414</v>
      </c>
      <c r="AF111">
        <v>3.1957269141834423</v>
      </c>
      <c r="AG111">
        <v>0.27342764679701587</v>
      </c>
      <c r="AJ111">
        <v>4.090052934113122</v>
      </c>
      <c r="AO111">
        <v>0.95161799514999945</v>
      </c>
      <c r="AT111">
        <v>12.510472013000784</v>
      </c>
      <c r="AY111">
        <v>1.8303745780195892</v>
      </c>
      <c r="BC111">
        <v>6.8954021999999995</v>
      </c>
      <c r="BD111">
        <v>9.9029969636010478</v>
      </c>
      <c r="BE111">
        <v>3.0075947636010492</v>
      </c>
      <c r="BF111">
        <v>0.27595313481042494</v>
      </c>
    </row>
    <row r="112" spans="1:58" x14ac:dyDescent="0.2">
      <c r="A112">
        <v>51</v>
      </c>
      <c r="B112">
        <v>18</v>
      </c>
      <c r="C112" t="s">
        <v>141</v>
      </c>
      <c r="D112" t="s">
        <v>27</v>
      </c>
      <c r="G112">
        <v>0.5</v>
      </c>
      <c r="H112">
        <v>0.5</v>
      </c>
      <c r="I112">
        <v>2155</v>
      </c>
      <c r="J112">
        <v>12853</v>
      </c>
      <c r="L112">
        <v>3507</v>
      </c>
      <c r="M112">
        <v>2.0680000000000001</v>
      </c>
      <c r="N112">
        <v>11.167</v>
      </c>
      <c r="O112">
        <v>9.0990000000000002</v>
      </c>
      <c r="Q112">
        <v>0.251</v>
      </c>
      <c r="R112">
        <v>1</v>
      </c>
      <c r="S112">
        <v>0</v>
      </c>
      <c r="T112">
        <v>0</v>
      </c>
      <c r="V112">
        <v>0</v>
      </c>
      <c r="Y112" s="9">
        <v>44238</v>
      </c>
      <c r="Z112">
        <v>0.86885416666666659</v>
      </c>
      <c r="AB112">
        <v>1</v>
      </c>
      <c r="AD112">
        <v>7.0364149999999999</v>
      </c>
      <c r="AE112">
        <v>9.8558776130186558</v>
      </c>
      <c r="AF112">
        <v>2.819462613018656</v>
      </c>
      <c r="AG112">
        <v>0.27847862282383401</v>
      </c>
    </row>
    <row r="113" spans="1:58" x14ac:dyDescent="0.2">
      <c r="A113">
        <v>34</v>
      </c>
      <c r="B113">
        <v>13</v>
      </c>
      <c r="C113" t="s">
        <v>72</v>
      </c>
      <c r="D113" t="s">
        <v>27</v>
      </c>
      <c r="G113">
        <v>0.5</v>
      </c>
      <c r="H113">
        <v>0.5</v>
      </c>
      <c r="I113">
        <v>889</v>
      </c>
      <c r="J113">
        <v>10244</v>
      </c>
      <c r="L113">
        <v>2415</v>
      </c>
      <c r="M113">
        <v>1.097</v>
      </c>
      <c r="N113">
        <v>8.9570000000000007</v>
      </c>
      <c r="O113">
        <v>7.86</v>
      </c>
      <c r="Q113">
        <v>0.13700000000000001</v>
      </c>
      <c r="R113">
        <v>1</v>
      </c>
      <c r="S113">
        <v>0</v>
      </c>
      <c r="T113">
        <v>0</v>
      </c>
      <c r="V113">
        <v>0</v>
      </c>
      <c r="Y113" s="9">
        <v>44236</v>
      </c>
      <c r="Z113">
        <v>0.85556712962962955</v>
      </c>
      <c r="AB113">
        <v>1</v>
      </c>
      <c r="AD113">
        <v>3.8589577578515626</v>
      </c>
      <c r="AE113">
        <v>7.1673614450246594</v>
      </c>
      <c r="AF113">
        <v>3.3084036871730969</v>
      </c>
      <c r="AG113">
        <v>0.15881546455914797</v>
      </c>
    </row>
    <row r="114" spans="1:58" x14ac:dyDescent="0.2">
      <c r="A114">
        <v>35</v>
      </c>
      <c r="B114">
        <v>13</v>
      </c>
      <c r="C114" t="s">
        <v>72</v>
      </c>
      <c r="D114" t="s">
        <v>27</v>
      </c>
      <c r="G114">
        <v>0.5</v>
      </c>
      <c r="H114">
        <v>0.5</v>
      </c>
      <c r="I114">
        <v>848</v>
      </c>
      <c r="J114">
        <v>10223</v>
      </c>
      <c r="L114">
        <v>2370</v>
      </c>
      <c r="M114">
        <v>1.0660000000000001</v>
      </c>
      <c r="N114">
        <v>8.9390000000000001</v>
      </c>
      <c r="O114">
        <v>7.8730000000000002</v>
      </c>
      <c r="Q114">
        <v>0.13200000000000001</v>
      </c>
      <c r="R114">
        <v>1</v>
      </c>
      <c r="S114">
        <v>0</v>
      </c>
      <c r="T114">
        <v>0</v>
      </c>
      <c r="V114">
        <v>0</v>
      </c>
      <c r="Y114" s="9">
        <v>44236</v>
      </c>
      <c r="Z114">
        <v>0.86137731481481483</v>
      </c>
      <c r="AB114">
        <v>1</v>
      </c>
      <c r="AD114">
        <v>3.6801132904616196</v>
      </c>
      <c r="AE114">
        <v>7.1527557339806513</v>
      </c>
      <c r="AF114">
        <v>3.4726424435190317</v>
      </c>
      <c r="AG114">
        <v>0.15570661225209526</v>
      </c>
      <c r="AJ114">
        <v>1.1923725816834825</v>
      </c>
      <c r="AO114">
        <v>1.1048440852714128</v>
      </c>
      <c r="AT114">
        <v>1.0121693346784149</v>
      </c>
      <c r="AY114">
        <v>1.0705581211640904</v>
      </c>
      <c r="BC114">
        <v>3.6583029895604069</v>
      </c>
      <c r="BD114">
        <v>7.1134594161717732</v>
      </c>
      <c r="BE114">
        <v>3.4551564266113663</v>
      </c>
      <c r="BF114">
        <v>0.15487758497021453</v>
      </c>
    </row>
    <row r="115" spans="1:58" x14ac:dyDescent="0.2">
      <c r="A115">
        <v>36</v>
      </c>
      <c r="B115">
        <v>13</v>
      </c>
      <c r="C115" t="s">
        <v>72</v>
      </c>
      <c r="D115" t="s">
        <v>27</v>
      </c>
      <c r="G115">
        <v>0.5</v>
      </c>
      <c r="H115">
        <v>0.5</v>
      </c>
      <c r="I115">
        <v>838</v>
      </c>
      <c r="J115">
        <v>10110</v>
      </c>
      <c r="L115">
        <v>2346</v>
      </c>
      <c r="M115">
        <v>1.0580000000000001</v>
      </c>
      <c r="N115">
        <v>8.843</v>
      </c>
      <c r="O115">
        <v>7.7850000000000001</v>
      </c>
      <c r="Q115">
        <v>0.129</v>
      </c>
      <c r="R115">
        <v>1</v>
      </c>
      <c r="S115">
        <v>0</v>
      </c>
      <c r="T115">
        <v>0</v>
      </c>
      <c r="V115">
        <v>0</v>
      </c>
      <c r="Y115" s="9">
        <v>44236</v>
      </c>
      <c r="Z115">
        <v>0.86756944444444439</v>
      </c>
      <c r="AB115">
        <v>1</v>
      </c>
      <c r="AD115">
        <v>3.6364926886591942</v>
      </c>
      <c r="AE115">
        <v>7.0741630983628951</v>
      </c>
      <c r="AF115">
        <v>3.437670409703701</v>
      </c>
      <c r="AG115">
        <v>0.15404855768833381</v>
      </c>
    </row>
    <row r="116" spans="1:58" x14ac:dyDescent="0.2">
      <c r="A116">
        <v>73</v>
      </c>
      <c r="B116">
        <v>23</v>
      </c>
      <c r="C116" t="s">
        <v>191</v>
      </c>
      <c r="D116" t="s">
        <v>27</v>
      </c>
      <c r="G116">
        <v>0.5</v>
      </c>
      <c r="H116">
        <v>0.5</v>
      </c>
      <c r="I116">
        <v>3323</v>
      </c>
      <c r="J116">
        <v>16808</v>
      </c>
      <c r="L116">
        <v>3503</v>
      </c>
      <c r="M116">
        <v>2.9649999999999999</v>
      </c>
      <c r="N116">
        <v>14.518000000000001</v>
      </c>
      <c r="O116">
        <v>11.553000000000001</v>
      </c>
      <c r="Q116">
        <v>0.25</v>
      </c>
      <c r="R116">
        <v>1</v>
      </c>
      <c r="S116">
        <v>0</v>
      </c>
      <c r="T116">
        <v>0</v>
      </c>
      <c r="V116">
        <v>0</v>
      </c>
      <c r="Y116" s="9">
        <v>44222</v>
      </c>
      <c r="Z116">
        <v>0.14576388888888889</v>
      </c>
      <c r="AB116">
        <v>3</v>
      </c>
      <c r="AC116" t="s">
        <v>187</v>
      </c>
      <c r="AD116">
        <v>8.6136192200000004</v>
      </c>
      <c r="AE116">
        <v>8.5656614434628562</v>
      </c>
      <c r="AF116">
        <v>-4.795777653714417E-2</v>
      </c>
      <c r="AG116">
        <v>0.1876630815224434</v>
      </c>
    </row>
    <row r="117" spans="1:58" x14ac:dyDescent="0.2">
      <c r="A117">
        <v>74</v>
      </c>
      <c r="B117">
        <v>23</v>
      </c>
      <c r="C117" t="s">
        <v>191</v>
      </c>
      <c r="D117" t="s">
        <v>27</v>
      </c>
      <c r="G117">
        <v>0.5</v>
      </c>
      <c r="H117">
        <v>0.5</v>
      </c>
      <c r="I117">
        <v>3746</v>
      </c>
      <c r="J117">
        <v>16892</v>
      </c>
      <c r="L117">
        <v>3622</v>
      </c>
      <c r="M117">
        <v>3.2879999999999998</v>
      </c>
      <c r="N117">
        <v>14.589</v>
      </c>
      <c r="O117">
        <v>11.301</v>
      </c>
      <c r="Q117">
        <v>0.26300000000000001</v>
      </c>
      <c r="R117">
        <v>1</v>
      </c>
      <c r="S117">
        <v>0</v>
      </c>
      <c r="T117">
        <v>0</v>
      </c>
      <c r="V117">
        <v>0</v>
      </c>
      <c r="Y117" s="9">
        <v>44222</v>
      </c>
      <c r="Z117">
        <v>0.15276620370370372</v>
      </c>
      <c r="AB117">
        <v>3</v>
      </c>
      <c r="AC117" t="s">
        <v>187</v>
      </c>
      <c r="AD117">
        <v>9.9978528799999999</v>
      </c>
      <c r="AE117">
        <v>8.6097013297465104</v>
      </c>
      <c r="AF117">
        <v>-1.3881515502534896</v>
      </c>
      <c r="AG117">
        <v>0.19328097164567079</v>
      </c>
      <c r="AJ117">
        <v>2.5236014236365683</v>
      </c>
      <c r="AO117">
        <v>0.62305996016364296</v>
      </c>
      <c r="AT117">
        <v>20.030869519867892</v>
      </c>
      <c r="AY117">
        <v>1.7192776781972452</v>
      </c>
      <c r="BC117">
        <v>10.125617999999999</v>
      </c>
      <c r="BD117">
        <v>8.5829628273600065</v>
      </c>
      <c r="BE117">
        <v>-1.5426551726399946</v>
      </c>
      <c r="BF117">
        <v>0.19495689685049911</v>
      </c>
    </row>
    <row r="118" spans="1:58" x14ac:dyDescent="0.2">
      <c r="A118">
        <v>75</v>
      </c>
      <c r="B118">
        <v>23</v>
      </c>
      <c r="C118" t="s">
        <v>191</v>
      </c>
      <c r="D118" t="s">
        <v>27</v>
      </c>
      <c r="G118">
        <v>0.5</v>
      </c>
      <c r="H118">
        <v>0.5</v>
      </c>
      <c r="I118">
        <v>3822</v>
      </c>
      <c r="J118">
        <v>16790</v>
      </c>
      <c r="L118">
        <v>3693</v>
      </c>
      <c r="M118">
        <v>3.347</v>
      </c>
      <c r="N118">
        <v>14.503</v>
      </c>
      <c r="O118">
        <v>11.156000000000001</v>
      </c>
      <c r="Q118">
        <v>0.27</v>
      </c>
      <c r="R118">
        <v>1</v>
      </c>
      <c r="S118">
        <v>0</v>
      </c>
      <c r="T118">
        <v>0</v>
      </c>
      <c r="V118">
        <v>0</v>
      </c>
      <c r="Y118" s="9">
        <v>44222</v>
      </c>
      <c r="Z118">
        <v>0.16015046296296295</v>
      </c>
      <c r="AB118">
        <v>3</v>
      </c>
      <c r="AC118" t="s">
        <v>187</v>
      </c>
      <c r="AD118">
        <v>10.253383120000001</v>
      </c>
      <c r="AE118">
        <v>8.5562243249735008</v>
      </c>
      <c r="AF118">
        <v>-1.6971587950264997</v>
      </c>
      <c r="AG118">
        <v>0.19663282205532745</v>
      </c>
    </row>
    <row r="119" spans="1:58" x14ac:dyDescent="0.2">
      <c r="A119">
        <v>92</v>
      </c>
      <c r="B119">
        <v>27</v>
      </c>
      <c r="C119" t="s">
        <v>174</v>
      </c>
      <c r="D119" t="s">
        <v>27</v>
      </c>
      <c r="G119">
        <v>0.5</v>
      </c>
      <c r="H119">
        <v>0.5</v>
      </c>
      <c r="I119">
        <v>1788</v>
      </c>
      <c r="J119">
        <v>10249</v>
      </c>
      <c r="L119">
        <v>2160</v>
      </c>
      <c r="M119">
        <v>1.7869999999999999</v>
      </c>
      <c r="N119">
        <v>8.9619999999999997</v>
      </c>
      <c r="O119">
        <v>7.1749999999999998</v>
      </c>
      <c r="Q119">
        <v>0.11</v>
      </c>
      <c r="R119">
        <v>1</v>
      </c>
      <c r="S119">
        <v>0</v>
      </c>
      <c r="T119">
        <v>0</v>
      </c>
      <c r="V119">
        <v>0</v>
      </c>
      <c r="Y119" s="9">
        <v>44244</v>
      </c>
      <c r="Z119">
        <v>0.17575231481481482</v>
      </c>
      <c r="AB119">
        <v>1</v>
      </c>
      <c r="AD119">
        <v>6.1554884884821455</v>
      </c>
      <c r="AE119">
        <v>8.7461247405647402</v>
      </c>
      <c r="AF119">
        <v>2.5906362520825947</v>
      </c>
      <c r="AG119">
        <v>0.19459988257156069</v>
      </c>
    </row>
    <row r="120" spans="1:58" x14ac:dyDescent="0.2">
      <c r="A120">
        <v>93</v>
      </c>
      <c r="B120">
        <v>27</v>
      </c>
      <c r="C120" t="s">
        <v>174</v>
      </c>
      <c r="D120" t="s">
        <v>27</v>
      </c>
      <c r="G120">
        <v>0.5</v>
      </c>
      <c r="H120">
        <v>0.5</v>
      </c>
      <c r="I120">
        <v>2018</v>
      </c>
      <c r="J120">
        <v>10158</v>
      </c>
      <c r="L120">
        <v>2144</v>
      </c>
      <c r="M120">
        <v>1.9630000000000001</v>
      </c>
      <c r="N120">
        <v>8.8840000000000003</v>
      </c>
      <c r="O120">
        <v>6.9210000000000003</v>
      </c>
      <c r="Q120">
        <v>0.108</v>
      </c>
      <c r="R120">
        <v>1</v>
      </c>
      <c r="S120">
        <v>0</v>
      </c>
      <c r="T120">
        <v>0</v>
      </c>
      <c r="V120">
        <v>0</v>
      </c>
      <c r="Y120" s="9">
        <v>44244</v>
      </c>
      <c r="Z120">
        <v>0.18151620370370369</v>
      </c>
      <c r="AB120">
        <v>1</v>
      </c>
      <c r="AD120">
        <v>6.966976587263499</v>
      </c>
      <c r="AE120">
        <v>8.6675912284739294</v>
      </c>
      <c r="AF120">
        <v>1.7006146412104304</v>
      </c>
      <c r="AG120">
        <v>0.19327932264213565</v>
      </c>
      <c r="AJ120">
        <v>3.0912678524588748</v>
      </c>
      <c r="AO120">
        <v>6.0070539670880354</v>
      </c>
      <c r="AT120">
        <v>17.10231040633731</v>
      </c>
      <c r="AY120">
        <v>9.0898481448273571</v>
      </c>
      <c r="BC120">
        <v>7.0763510701427244</v>
      </c>
      <c r="BD120">
        <v>8.9359859785864835</v>
      </c>
      <c r="BE120">
        <v>1.8596349084437596</v>
      </c>
      <c r="BF120">
        <v>0.20248197465031645</v>
      </c>
    </row>
    <row r="121" spans="1:58" x14ac:dyDescent="0.2">
      <c r="A121">
        <v>94</v>
      </c>
      <c r="B121">
        <v>27</v>
      </c>
      <c r="C121" t="s">
        <v>174</v>
      </c>
      <c r="D121" t="s">
        <v>27</v>
      </c>
      <c r="G121">
        <v>0.5</v>
      </c>
      <c r="H121">
        <v>0.5</v>
      </c>
      <c r="I121">
        <v>2080</v>
      </c>
      <c r="J121">
        <v>10780</v>
      </c>
      <c r="L121">
        <v>2367</v>
      </c>
      <c r="M121">
        <v>2.0110000000000001</v>
      </c>
      <c r="N121">
        <v>9.4109999999999996</v>
      </c>
      <c r="O121">
        <v>7.4009999999999998</v>
      </c>
      <c r="Q121">
        <v>0.13200000000000001</v>
      </c>
      <c r="R121">
        <v>1</v>
      </c>
      <c r="S121">
        <v>0</v>
      </c>
      <c r="T121">
        <v>0</v>
      </c>
      <c r="V121">
        <v>0</v>
      </c>
      <c r="Y121" s="9">
        <v>44244</v>
      </c>
      <c r="Z121">
        <v>0.18760416666666666</v>
      </c>
      <c r="AB121">
        <v>1</v>
      </c>
      <c r="AD121">
        <v>7.1857255530219506</v>
      </c>
      <c r="AE121">
        <v>9.2043807286990393</v>
      </c>
      <c r="AF121">
        <v>2.0186551756770887</v>
      </c>
      <c r="AG121">
        <v>0.21168462665849724</v>
      </c>
    </row>
    <row r="122" spans="1:58" x14ac:dyDescent="0.2">
      <c r="A122">
        <v>93</v>
      </c>
      <c r="B122">
        <v>29</v>
      </c>
      <c r="C122" t="s">
        <v>106</v>
      </c>
      <c r="D122" t="s">
        <v>27</v>
      </c>
      <c r="G122">
        <v>0.5</v>
      </c>
      <c r="H122">
        <v>0.5</v>
      </c>
      <c r="I122">
        <v>1065</v>
      </c>
      <c r="J122">
        <v>4414</v>
      </c>
      <c r="L122">
        <v>1988</v>
      </c>
      <c r="M122">
        <v>1.232</v>
      </c>
      <c r="N122">
        <v>4.0179999999999998</v>
      </c>
      <c r="O122">
        <v>2.786</v>
      </c>
      <c r="Q122">
        <v>9.1999999999999998E-2</v>
      </c>
      <c r="R122">
        <v>1</v>
      </c>
      <c r="S122">
        <v>0</v>
      </c>
      <c r="T122">
        <v>0</v>
      </c>
      <c r="V122">
        <v>0</v>
      </c>
      <c r="Y122" s="9">
        <v>44236</v>
      </c>
      <c r="Z122">
        <v>0.13196759259259258</v>
      </c>
      <c r="AB122">
        <v>1</v>
      </c>
      <c r="AD122">
        <v>2.1261069999999997</v>
      </c>
      <c r="AE122">
        <v>3.1125378551882492</v>
      </c>
      <c r="AF122">
        <v>0.98643085518824947</v>
      </c>
      <c r="AG122">
        <v>0.12931591044555885</v>
      </c>
    </row>
    <row r="123" spans="1:58" x14ac:dyDescent="0.2">
      <c r="A123">
        <v>94</v>
      </c>
      <c r="B123">
        <v>29</v>
      </c>
      <c r="C123" t="s">
        <v>106</v>
      </c>
      <c r="D123" t="s">
        <v>27</v>
      </c>
      <c r="G123">
        <v>0.5</v>
      </c>
      <c r="H123">
        <v>0.5</v>
      </c>
      <c r="I123">
        <v>1028</v>
      </c>
      <c r="J123">
        <v>4378</v>
      </c>
      <c r="L123">
        <v>1944</v>
      </c>
      <c r="M123">
        <v>1.204</v>
      </c>
      <c r="N123">
        <v>3.988</v>
      </c>
      <c r="O123">
        <v>2.7839999999999998</v>
      </c>
      <c r="Q123">
        <v>8.6999999999999994E-2</v>
      </c>
      <c r="R123">
        <v>1</v>
      </c>
      <c r="S123">
        <v>0</v>
      </c>
      <c r="T123">
        <v>0</v>
      </c>
      <c r="V123">
        <v>0</v>
      </c>
      <c r="Y123" s="9">
        <v>44236</v>
      </c>
      <c r="Z123">
        <v>0.13731481481481481</v>
      </c>
      <c r="AB123">
        <v>1</v>
      </c>
      <c r="AD123">
        <v>2.0428140800000003</v>
      </c>
      <c r="AE123">
        <v>3.0874994933985218</v>
      </c>
      <c r="AF123">
        <v>1.0446854133985215</v>
      </c>
      <c r="AG123">
        <v>0.1262761437453295</v>
      </c>
      <c r="AJ123">
        <v>2.1780024694460387</v>
      </c>
      <c r="AO123">
        <v>1.3869664417186425</v>
      </c>
      <c r="AT123">
        <v>0.17827716976005595</v>
      </c>
      <c r="AY123">
        <v>2.2717176601626075</v>
      </c>
      <c r="BC123">
        <v>2.06530528</v>
      </c>
      <c r="BD123">
        <v>3.1090603049396761</v>
      </c>
      <c r="BE123">
        <v>1.0437550249396761</v>
      </c>
      <c r="BF123">
        <v>0.12772694148862079</v>
      </c>
    </row>
    <row r="124" spans="1:58" x14ac:dyDescent="0.2">
      <c r="A124">
        <v>95</v>
      </c>
      <c r="B124">
        <v>29</v>
      </c>
      <c r="C124" t="s">
        <v>106</v>
      </c>
      <c r="D124" t="s">
        <v>27</v>
      </c>
      <c r="G124">
        <v>0.5</v>
      </c>
      <c r="H124">
        <v>0.5</v>
      </c>
      <c r="I124">
        <v>1048</v>
      </c>
      <c r="J124">
        <v>4440</v>
      </c>
      <c r="L124">
        <v>1986</v>
      </c>
      <c r="M124">
        <v>1.2190000000000001</v>
      </c>
      <c r="N124">
        <v>4.04</v>
      </c>
      <c r="O124">
        <v>2.8210000000000002</v>
      </c>
      <c r="Q124">
        <v>9.1999999999999998E-2</v>
      </c>
      <c r="R124">
        <v>1</v>
      </c>
      <c r="S124">
        <v>0</v>
      </c>
      <c r="T124">
        <v>0</v>
      </c>
      <c r="V124">
        <v>0</v>
      </c>
      <c r="Y124" s="9">
        <v>44236</v>
      </c>
      <c r="Z124">
        <v>0.14313657407407407</v>
      </c>
      <c r="AB124">
        <v>1</v>
      </c>
      <c r="AD124">
        <v>2.0877964799999997</v>
      </c>
      <c r="AE124">
        <v>3.1306211164808304</v>
      </c>
      <c r="AF124">
        <v>1.0428246364808307</v>
      </c>
      <c r="AG124">
        <v>0.12917773923191206</v>
      </c>
    </row>
    <row r="125" spans="1:58" x14ac:dyDescent="0.2">
      <c r="A125">
        <v>79</v>
      </c>
      <c r="B125">
        <v>25</v>
      </c>
      <c r="C125" t="s">
        <v>193</v>
      </c>
      <c r="D125" t="s">
        <v>27</v>
      </c>
      <c r="G125">
        <v>0.5</v>
      </c>
      <c r="H125">
        <v>0.5</v>
      </c>
      <c r="I125">
        <v>2658</v>
      </c>
      <c r="J125">
        <v>15077</v>
      </c>
      <c r="L125">
        <v>2928</v>
      </c>
      <c r="M125">
        <v>2.4540000000000002</v>
      </c>
      <c r="N125">
        <v>13.052</v>
      </c>
      <c r="O125">
        <v>10.598000000000001</v>
      </c>
      <c r="Q125">
        <v>0.19</v>
      </c>
      <c r="R125">
        <v>1</v>
      </c>
      <c r="S125">
        <v>0</v>
      </c>
      <c r="T125">
        <v>0</v>
      </c>
      <c r="V125">
        <v>0</v>
      </c>
      <c r="Y125" s="9">
        <v>44222</v>
      </c>
      <c r="Z125">
        <v>0.19961805555555556</v>
      </c>
      <c r="AB125">
        <v>3</v>
      </c>
      <c r="AC125" t="s">
        <v>187</v>
      </c>
      <c r="AD125">
        <v>6.5676935199999997</v>
      </c>
      <c r="AE125">
        <v>7.6581252154032526</v>
      </c>
      <c r="AF125">
        <v>1.0904316954032529</v>
      </c>
      <c r="AG125">
        <v>0.16051781412029439</v>
      </c>
    </row>
    <row r="126" spans="1:58" x14ac:dyDescent="0.2">
      <c r="A126">
        <v>80</v>
      </c>
      <c r="B126">
        <v>25</v>
      </c>
      <c r="C126" t="s">
        <v>193</v>
      </c>
      <c r="D126" t="s">
        <v>27</v>
      </c>
      <c r="G126">
        <v>0.5</v>
      </c>
      <c r="H126">
        <v>0.5</v>
      </c>
      <c r="I126">
        <v>2867</v>
      </c>
      <c r="J126">
        <v>15120</v>
      </c>
      <c r="L126">
        <v>2953</v>
      </c>
      <c r="M126">
        <v>2.6150000000000002</v>
      </c>
      <c r="N126">
        <v>13.087999999999999</v>
      </c>
      <c r="O126">
        <v>10.473000000000001</v>
      </c>
      <c r="Q126">
        <v>0.193</v>
      </c>
      <c r="R126">
        <v>1</v>
      </c>
      <c r="S126">
        <v>0</v>
      </c>
      <c r="T126">
        <v>0</v>
      </c>
      <c r="V126">
        <v>0</v>
      </c>
      <c r="Y126" s="9">
        <v>44222</v>
      </c>
      <c r="Z126">
        <v>0.20660879629629628</v>
      </c>
      <c r="AB126">
        <v>3</v>
      </c>
      <c r="AC126" t="s">
        <v>187</v>
      </c>
      <c r="AD126">
        <v>7.1935440199999992</v>
      </c>
      <c r="AE126">
        <v>7.6806694429056002</v>
      </c>
      <c r="AF126">
        <v>0.48712542290560101</v>
      </c>
      <c r="AG126">
        <v>0.16169804313777913</v>
      </c>
      <c r="AJ126">
        <v>0.2531333327088291</v>
      </c>
      <c r="AO126">
        <v>0.47210747775368322</v>
      </c>
      <c r="AT126">
        <v>3.7624397793917237</v>
      </c>
      <c r="AY126">
        <v>0.32063976486793422</v>
      </c>
      <c r="BC126">
        <v>7.1844508999999999</v>
      </c>
      <c r="BD126">
        <v>7.6625816324676705</v>
      </c>
      <c r="BE126">
        <v>0.47813073246767068</v>
      </c>
      <c r="BF126">
        <v>0.16195769352162576</v>
      </c>
    </row>
    <row r="127" spans="1:58" x14ac:dyDescent="0.2">
      <c r="A127">
        <v>81</v>
      </c>
      <c r="B127">
        <v>25</v>
      </c>
      <c r="C127" t="s">
        <v>193</v>
      </c>
      <c r="D127" t="s">
        <v>27</v>
      </c>
      <c r="G127">
        <v>0.5</v>
      </c>
      <c r="H127">
        <v>0.5</v>
      </c>
      <c r="I127">
        <v>2861</v>
      </c>
      <c r="J127">
        <v>15051</v>
      </c>
      <c r="L127">
        <v>2964</v>
      </c>
      <c r="M127">
        <v>2.61</v>
      </c>
      <c r="N127">
        <v>13.029</v>
      </c>
      <c r="O127">
        <v>10.419</v>
      </c>
      <c r="Q127">
        <v>0.19400000000000001</v>
      </c>
      <c r="R127">
        <v>1</v>
      </c>
      <c r="S127">
        <v>0</v>
      </c>
      <c r="T127">
        <v>0</v>
      </c>
      <c r="V127">
        <v>0</v>
      </c>
      <c r="Y127" s="9">
        <v>44222</v>
      </c>
      <c r="Z127">
        <v>0.21391203703703701</v>
      </c>
      <c r="AB127">
        <v>3</v>
      </c>
      <c r="AC127" t="s">
        <v>187</v>
      </c>
      <c r="AD127">
        <v>7.1753577799999997</v>
      </c>
      <c r="AE127">
        <v>7.64449382202974</v>
      </c>
      <c r="AF127">
        <v>0.46913604202974035</v>
      </c>
      <c r="AG127">
        <v>0.16221734390547241</v>
      </c>
    </row>
    <row r="128" spans="1:58" x14ac:dyDescent="0.2">
      <c r="A128">
        <v>39</v>
      </c>
      <c r="B128">
        <v>13</v>
      </c>
      <c r="C128" t="s">
        <v>161</v>
      </c>
      <c r="D128" t="s">
        <v>27</v>
      </c>
      <c r="G128">
        <v>0.5</v>
      </c>
      <c r="H128">
        <v>0.5</v>
      </c>
      <c r="I128">
        <v>797</v>
      </c>
      <c r="J128">
        <v>5024</v>
      </c>
      <c r="L128">
        <v>1149</v>
      </c>
      <c r="M128">
        <v>1.026</v>
      </c>
      <c r="N128">
        <v>4.5350000000000001</v>
      </c>
      <c r="O128">
        <v>3.5089999999999999</v>
      </c>
      <c r="Q128">
        <v>4.0000000000000001E-3</v>
      </c>
      <c r="R128">
        <v>1</v>
      </c>
      <c r="S128">
        <v>0</v>
      </c>
      <c r="T128">
        <v>0</v>
      </c>
      <c r="V128">
        <v>0</v>
      </c>
      <c r="Y128" s="9">
        <v>44243</v>
      </c>
      <c r="Z128">
        <v>0.79194444444444445</v>
      </c>
      <c r="AB128">
        <v>1</v>
      </c>
      <c r="AD128">
        <v>2.6590332454720516</v>
      </c>
      <c r="AE128">
        <v>4.2369203375483506</v>
      </c>
      <c r="AF128">
        <v>1.5778870920762991</v>
      </c>
      <c r="AG128">
        <v>0.11115700203101556</v>
      </c>
    </row>
    <row r="129" spans="1:58" x14ac:dyDescent="0.2">
      <c r="A129">
        <v>40</v>
      </c>
      <c r="B129">
        <v>13</v>
      </c>
      <c r="C129" t="s">
        <v>161</v>
      </c>
      <c r="D129" t="s">
        <v>27</v>
      </c>
      <c r="G129">
        <v>0.5</v>
      </c>
      <c r="H129">
        <v>0.5</v>
      </c>
      <c r="I129">
        <v>766</v>
      </c>
      <c r="J129">
        <v>4967</v>
      </c>
      <c r="L129">
        <v>1119</v>
      </c>
      <c r="M129">
        <v>1.002</v>
      </c>
      <c r="N129">
        <v>4.4870000000000001</v>
      </c>
      <c r="O129">
        <v>3.484</v>
      </c>
      <c r="Q129">
        <v>1E-3</v>
      </c>
      <c r="R129">
        <v>1</v>
      </c>
      <c r="S129">
        <v>0</v>
      </c>
      <c r="T129">
        <v>0</v>
      </c>
      <c r="V129">
        <v>0</v>
      </c>
      <c r="Y129" s="9">
        <v>44243</v>
      </c>
      <c r="Z129">
        <v>0.79745370370370372</v>
      </c>
      <c r="AB129">
        <v>1</v>
      </c>
      <c r="AD129">
        <v>2.5496587625928253</v>
      </c>
      <c r="AE129">
        <v>4.1877290167881718</v>
      </c>
      <c r="AF129">
        <v>1.6380702541953465</v>
      </c>
      <c r="AG129">
        <v>0.1086809521633436</v>
      </c>
      <c r="AJ129">
        <v>3.2342001427970164</v>
      </c>
      <c r="AO129">
        <v>1.817441738510376</v>
      </c>
      <c r="AT129">
        <v>9.1992928001008494</v>
      </c>
      <c r="AY129">
        <v>7.3868947105308269</v>
      </c>
      <c r="BC129">
        <v>2.5090843576537578</v>
      </c>
      <c r="BD129">
        <v>4.2261327672062059</v>
      </c>
      <c r="BE129">
        <v>1.7170484095524488</v>
      </c>
      <c r="BF129">
        <v>0.11284896944059139</v>
      </c>
    </row>
    <row r="130" spans="1:58" x14ac:dyDescent="0.2">
      <c r="A130">
        <v>41</v>
      </c>
      <c r="B130">
        <v>13</v>
      </c>
      <c r="C130" t="s">
        <v>161</v>
      </c>
      <c r="D130" t="s">
        <v>27</v>
      </c>
      <c r="G130">
        <v>0.5</v>
      </c>
      <c r="H130">
        <v>0.5</v>
      </c>
      <c r="I130">
        <v>743</v>
      </c>
      <c r="J130">
        <v>5056</v>
      </c>
      <c r="L130">
        <v>1220</v>
      </c>
      <c r="M130">
        <v>0.98499999999999999</v>
      </c>
      <c r="N130">
        <v>4.5620000000000003</v>
      </c>
      <c r="O130">
        <v>3.5779999999999998</v>
      </c>
      <c r="Q130">
        <v>1.2E-2</v>
      </c>
      <c r="R130">
        <v>1</v>
      </c>
      <c r="S130">
        <v>0</v>
      </c>
      <c r="T130">
        <v>0</v>
      </c>
      <c r="V130">
        <v>0</v>
      </c>
      <c r="Y130" s="9">
        <v>44243</v>
      </c>
      <c r="Z130">
        <v>0.80339120370370365</v>
      </c>
      <c r="AB130">
        <v>1</v>
      </c>
      <c r="AD130">
        <v>2.4685099527146899</v>
      </c>
      <c r="AE130">
        <v>4.2645365176242409</v>
      </c>
      <c r="AF130">
        <v>1.796026564909551</v>
      </c>
      <c r="AG130">
        <v>0.11701698671783919</v>
      </c>
    </row>
    <row r="131" spans="1:58" x14ac:dyDescent="0.2">
      <c r="A131">
        <v>69</v>
      </c>
      <c r="B131">
        <v>21</v>
      </c>
      <c r="C131" t="s">
        <v>98</v>
      </c>
      <c r="D131" t="s">
        <v>27</v>
      </c>
      <c r="G131">
        <v>0.5</v>
      </c>
      <c r="H131">
        <v>0.5</v>
      </c>
      <c r="I131">
        <v>1167</v>
      </c>
      <c r="J131">
        <v>7826</v>
      </c>
      <c r="L131">
        <v>1643</v>
      </c>
      <c r="M131">
        <v>1.31</v>
      </c>
      <c r="N131">
        <v>6.9080000000000004</v>
      </c>
      <c r="O131">
        <v>5.5979999999999999</v>
      </c>
      <c r="Q131">
        <v>5.6000000000000001E-2</v>
      </c>
      <c r="R131">
        <v>1</v>
      </c>
      <c r="S131">
        <v>0</v>
      </c>
      <c r="T131">
        <v>0</v>
      </c>
      <c r="V131">
        <v>0</v>
      </c>
      <c r="Y131" s="9">
        <v>44235</v>
      </c>
      <c r="Z131">
        <v>0.9606365740740741</v>
      </c>
      <c r="AB131">
        <v>1</v>
      </c>
      <c r="AD131">
        <v>2.3574266799999997</v>
      </c>
      <c r="AE131">
        <v>5.4856181448146355</v>
      </c>
      <c r="AF131">
        <v>3.1281914648146358</v>
      </c>
      <c r="AG131">
        <v>0.10548137609148797</v>
      </c>
    </row>
    <row r="132" spans="1:58" x14ac:dyDescent="0.2">
      <c r="A132">
        <v>70</v>
      </c>
      <c r="B132">
        <v>21</v>
      </c>
      <c r="C132" t="s">
        <v>98</v>
      </c>
      <c r="D132" t="s">
        <v>27</v>
      </c>
      <c r="G132">
        <v>0.5</v>
      </c>
      <c r="H132">
        <v>0.5</v>
      </c>
      <c r="I132">
        <v>1619</v>
      </c>
      <c r="J132">
        <v>7817</v>
      </c>
      <c r="L132">
        <v>1620</v>
      </c>
      <c r="M132">
        <v>1.657</v>
      </c>
      <c r="N132">
        <v>6.9009999999999998</v>
      </c>
      <c r="O132">
        <v>5.2439999999999998</v>
      </c>
      <c r="Q132">
        <v>5.2999999999999999E-2</v>
      </c>
      <c r="R132">
        <v>1</v>
      </c>
      <c r="S132">
        <v>0</v>
      </c>
      <c r="T132">
        <v>0</v>
      </c>
      <c r="V132">
        <v>0</v>
      </c>
      <c r="Y132" s="9">
        <v>44235</v>
      </c>
      <c r="Z132">
        <v>0.96614583333333337</v>
      </c>
      <c r="AB132">
        <v>1</v>
      </c>
      <c r="AD132">
        <v>3.41253932</v>
      </c>
      <c r="AE132">
        <v>5.4793585543672032</v>
      </c>
      <c r="AF132">
        <v>2.0668192343672032</v>
      </c>
      <c r="AG132">
        <v>0.10389240713454992</v>
      </c>
      <c r="AJ132">
        <v>2.834889055502654</v>
      </c>
      <c r="AO132">
        <v>0</v>
      </c>
      <c r="AT132">
        <v>4.8634637211498717</v>
      </c>
      <c r="AY132">
        <v>1.7794517207359339</v>
      </c>
      <c r="BC132">
        <v>3.46160566</v>
      </c>
      <c r="BD132">
        <v>5.4793585543672032</v>
      </c>
      <c r="BE132">
        <v>2.0177528943672032</v>
      </c>
      <c r="BF132">
        <v>0.10482506282666573</v>
      </c>
    </row>
    <row r="133" spans="1:58" x14ac:dyDescent="0.2">
      <c r="A133">
        <v>71</v>
      </c>
      <c r="B133">
        <v>21</v>
      </c>
      <c r="C133" t="s">
        <v>98</v>
      </c>
      <c r="D133" t="s">
        <v>27</v>
      </c>
      <c r="G133">
        <v>0.5</v>
      </c>
      <c r="H133">
        <v>0.5</v>
      </c>
      <c r="I133">
        <v>1660</v>
      </c>
      <c r="J133">
        <v>7817</v>
      </c>
      <c r="L133">
        <v>1647</v>
      </c>
      <c r="M133">
        <v>1.6879999999999999</v>
      </c>
      <c r="N133">
        <v>6.9009999999999998</v>
      </c>
      <c r="O133">
        <v>5.2119999999999997</v>
      </c>
      <c r="Q133">
        <v>5.6000000000000001E-2</v>
      </c>
      <c r="R133">
        <v>1</v>
      </c>
      <c r="S133">
        <v>0</v>
      </c>
      <c r="T133">
        <v>0</v>
      </c>
      <c r="V133">
        <v>0</v>
      </c>
      <c r="Y133" s="9">
        <v>44235</v>
      </c>
      <c r="Z133">
        <v>0.97214120370370372</v>
      </c>
      <c r="AB133">
        <v>1</v>
      </c>
      <c r="AD133">
        <v>3.5106720000000005</v>
      </c>
      <c r="AE133">
        <v>5.4793585543672032</v>
      </c>
      <c r="AF133">
        <v>1.9686865543672027</v>
      </c>
      <c r="AG133">
        <v>0.10575771851878155</v>
      </c>
    </row>
    <row r="134" spans="1:58" x14ac:dyDescent="0.2">
      <c r="A134">
        <v>34</v>
      </c>
      <c r="B134">
        <v>13</v>
      </c>
      <c r="C134" t="s">
        <v>116</v>
      </c>
      <c r="D134" t="s">
        <v>27</v>
      </c>
      <c r="G134">
        <v>0.5</v>
      </c>
      <c r="H134">
        <v>0.5</v>
      </c>
      <c r="I134">
        <v>1903</v>
      </c>
      <c r="J134">
        <v>14221</v>
      </c>
      <c r="L134">
        <v>4109</v>
      </c>
      <c r="M134">
        <v>1.875</v>
      </c>
      <c r="N134">
        <v>12.326000000000001</v>
      </c>
      <c r="O134">
        <v>10.451000000000001</v>
      </c>
      <c r="Q134">
        <v>0.314</v>
      </c>
      <c r="R134">
        <v>1</v>
      </c>
      <c r="S134">
        <v>0</v>
      </c>
      <c r="T134">
        <v>0</v>
      </c>
      <c r="V134">
        <v>0</v>
      </c>
      <c r="Y134" s="9">
        <v>44237</v>
      </c>
      <c r="Z134">
        <v>0.76412037037037039</v>
      </c>
      <c r="AB134">
        <v>1</v>
      </c>
      <c r="AD134">
        <v>7.6584070897917993</v>
      </c>
      <c r="AE134">
        <v>10.502446439203853</v>
      </c>
      <c r="AF134">
        <v>2.8440393494120535</v>
      </c>
      <c r="AG134">
        <v>0.33327453848564337</v>
      </c>
    </row>
    <row r="135" spans="1:58" x14ac:dyDescent="0.2">
      <c r="A135">
        <v>35</v>
      </c>
      <c r="B135">
        <v>13</v>
      </c>
      <c r="C135" t="s">
        <v>116</v>
      </c>
      <c r="D135" t="s">
        <v>27</v>
      </c>
      <c r="G135">
        <v>0.5</v>
      </c>
      <c r="H135">
        <v>0.5</v>
      </c>
      <c r="I135">
        <v>2352</v>
      </c>
      <c r="J135">
        <v>14246</v>
      </c>
      <c r="L135">
        <v>4174</v>
      </c>
      <c r="M135">
        <v>2.2189999999999999</v>
      </c>
      <c r="N135">
        <v>12.348000000000001</v>
      </c>
      <c r="O135">
        <v>10.129</v>
      </c>
      <c r="Q135">
        <v>0.32100000000000001</v>
      </c>
      <c r="R135">
        <v>1</v>
      </c>
      <c r="S135">
        <v>0</v>
      </c>
      <c r="T135">
        <v>0</v>
      </c>
      <c r="V135">
        <v>0</v>
      </c>
      <c r="Y135" s="9">
        <v>44237</v>
      </c>
      <c r="Z135">
        <v>0.77009259259259266</v>
      </c>
      <c r="AB135">
        <v>1</v>
      </c>
      <c r="AD135">
        <v>9.5725380119640882</v>
      </c>
      <c r="AE135">
        <v>10.520662020081332</v>
      </c>
      <c r="AF135">
        <v>0.94812400811724373</v>
      </c>
      <c r="AG135">
        <v>0.3380451129530388</v>
      </c>
      <c r="AJ135">
        <v>0.84259381196423366</v>
      </c>
      <c r="AO135">
        <v>0.96032750539008205</v>
      </c>
      <c r="AT135">
        <v>21.17559397424694</v>
      </c>
      <c r="AY135">
        <v>0.89413641610929462</v>
      </c>
      <c r="BC135">
        <v>9.6130374412750825</v>
      </c>
      <c r="BD135">
        <v>10.470387016859485</v>
      </c>
      <c r="BE135">
        <v>0.8573495755844025</v>
      </c>
      <c r="BF135">
        <v>0.33654054715947562</v>
      </c>
    </row>
    <row r="136" spans="1:58" x14ac:dyDescent="0.2">
      <c r="A136">
        <v>36</v>
      </c>
      <c r="B136">
        <v>13</v>
      </c>
      <c r="C136" t="s">
        <v>116</v>
      </c>
      <c r="D136" t="s">
        <v>27</v>
      </c>
      <c r="G136">
        <v>0.5</v>
      </c>
      <c r="H136">
        <v>0.5</v>
      </c>
      <c r="I136">
        <v>2371</v>
      </c>
      <c r="J136">
        <v>14108</v>
      </c>
      <c r="L136">
        <v>4133</v>
      </c>
      <c r="M136">
        <v>2.234</v>
      </c>
      <c r="N136">
        <v>12.23</v>
      </c>
      <c r="O136">
        <v>9.9960000000000004</v>
      </c>
      <c r="Q136">
        <v>0.316</v>
      </c>
      <c r="R136">
        <v>1</v>
      </c>
      <c r="S136">
        <v>0</v>
      </c>
      <c r="T136">
        <v>0</v>
      </c>
      <c r="V136">
        <v>0</v>
      </c>
      <c r="Y136" s="9">
        <v>44237</v>
      </c>
      <c r="Z136">
        <v>0.77634259259259253</v>
      </c>
      <c r="AB136">
        <v>1</v>
      </c>
      <c r="AD136">
        <v>9.6535368705860769</v>
      </c>
      <c r="AE136">
        <v>10.420112013637638</v>
      </c>
      <c r="AF136">
        <v>0.76657514305156127</v>
      </c>
      <c r="AG136">
        <v>0.33503598136591245</v>
      </c>
    </row>
    <row r="137" spans="1:58" x14ac:dyDescent="0.2">
      <c r="A137">
        <v>72</v>
      </c>
      <c r="B137">
        <v>22</v>
      </c>
      <c r="C137" t="s">
        <v>143</v>
      </c>
      <c r="D137" t="s">
        <v>27</v>
      </c>
      <c r="G137">
        <v>0.5</v>
      </c>
      <c r="H137">
        <v>0.5</v>
      </c>
      <c r="I137">
        <v>1463</v>
      </c>
      <c r="J137">
        <v>9159</v>
      </c>
      <c r="L137">
        <v>1808</v>
      </c>
      <c r="M137">
        <v>1.5369999999999999</v>
      </c>
      <c r="N137">
        <v>8.0380000000000003</v>
      </c>
      <c r="O137">
        <v>6.5</v>
      </c>
      <c r="Q137">
        <v>7.2999999999999995E-2</v>
      </c>
      <c r="R137">
        <v>1</v>
      </c>
      <c r="S137">
        <v>0</v>
      </c>
      <c r="T137">
        <v>0</v>
      </c>
      <c r="V137">
        <v>0</v>
      </c>
      <c r="Y137" s="9">
        <v>44239</v>
      </c>
      <c r="Z137">
        <v>2.3587962962962963E-2</v>
      </c>
      <c r="AB137">
        <v>1</v>
      </c>
      <c r="AD137">
        <v>4.1502214000000004</v>
      </c>
      <c r="AE137">
        <v>7.0709355161969167</v>
      </c>
      <c r="AF137">
        <v>2.9207141161969163</v>
      </c>
      <c r="AG137">
        <v>0.15588421897291996</v>
      </c>
    </row>
    <row r="138" spans="1:58" x14ac:dyDescent="0.2">
      <c r="A138">
        <v>73</v>
      </c>
      <c r="B138">
        <v>22</v>
      </c>
      <c r="C138" t="s">
        <v>143</v>
      </c>
      <c r="D138" t="s">
        <v>27</v>
      </c>
      <c r="G138">
        <v>0.5</v>
      </c>
      <c r="H138">
        <v>0.5</v>
      </c>
      <c r="I138">
        <v>1060</v>
      </c>
      <c r="J138">
        <v>9155</v>
      </c>
      <c r="L138">
        <v>1724</v>
      </c>
      <c r="M138">
        <v>1.228</v>
      </c>
      <c r="N138">
        <v>8.0340000000000007</v>
      </c>
      <c r="O138">
        <v>6.806</v>
      </c>
      <c r="Q138">
        <v>6.4000000000000001E-2</v>
      </c>
      <c r="R138">
        <v>1</v>
      </c>
      <c r="S138">
        <v>0</v>
      </c>
      <c r="T138">
        <v>0</v>
      </c>
      <c r="V138">
        <v>0</v>
      </c>
      <c r="Y138" s="9">
        <v>44239</v>
      </c>
      <c r="Z138">
        <v>2.9270833333333333E-2</v>
      </c>
      <c r="AB138">
        <v>1</v>
      </c>
      <c r="AD138">
        <v>2.7341599999999997</v>
      </c>
      <c r="AE138">
        <v>7.0679198777596435</v>
      </c>
      <c r="AF138">
        <v>4.3337598777596433</v>
      </c>
      <c r="AG138">
        <v>0.14982304774073821</v>
      </c>
      <c r="AJ138">
        <v>3.3900927594983696</v>
      </c>
      <c r="AO138">
        <v>0.24563404352553958</v>
      </c>
      <c r="AT138">
        <v>1.6886610512026992</v>
      </c>
      <c r="AY138">
        <v>0.28855118148893411</v>
      </c>
      <c r="BC138">
        <v>2.6885871999999997</v>
      </c>
      <c r="BD138">
        <v>7.0592499172524832</v>
      </c>
      <c r="BE138">
        <v>4.3706627172524835</v>
      </c>
      <c r="BF138">
        <v>0.15003951814188757</v>
      </c>
    </row>
    <row r="139" spans="1:58" x14ac:dyDescent="0.2">
      <c r="A139">
        <v>74</v>
      </c>
      <c r="B139">
        <v>22</v>
      </c>
      <c r="C139" t="s">
        <v>143</v>
      </c>
      <c r="D139" t="s">
        <v>27</v>
      </c>
      <c r="G139">
        <v>0.5</v>
      </c>
      <c r="H139">
        <v>0.5</v>
      </c>
      <c r="I139">
        <v>1032</v>
      </c>
      <c r="J139">
        <v>9132</v>
      </c>
      <c r="L139">
        <v>1730</v>
      </c>
      <c r="M139">
        <v>1.2070000000000001</v>
      </c>
      <c r="N139">
        <v>8.0150000000000006</v>
      </c>
      <c r="O139">
        <v>6.8079999999999998</v>
      </c>
      <c r="Q139">
        <v>6.5000000000000002E-2</v>
      </c>
      <c r="R139">
        <v>1</v>
      </c>
      <c r="S139">
        <v>0</v>
      </c>
      <c r="T139">
        <v>0</v>
      </c>
      <c r="V139">
        <v>0</v>
      </c>
      <c r="Y139" s="9">
        <v>44239</v>
      </c>
      <c r="Z139">
        <v>3.5393518518518519E-2</v>
      </c>
      <c r="AB139">
        <v>1</v>
      </c>
      <c r="AD139">
        <v>2.6430143999999998</v>
      </c>
      <c r="AE139">
        <v>7.0505799567453229</v>
      </c>
      <c r="AF139">
        <v>4.4075655567453236</v>
      </c>
      <c r="AG139">
        <v>0.15025598854303693</v>
      </c>
    </row>
    <row r="140" spans="1:58" x14ac:dyDescent="0.2">
      <c r="A140">
        <v>84</v>
      </c>
      <c r="B140">
        <v>26</v>
      </c>
      <c r="C140" t="s">
        <v>83</v>
      </c>
      <c r="D140" t="s">
        <v>27</v>
      </c>
      <c r="G140">
        <v>0.5</v>
      </c>
      <c r="H140">
        <v>0.5</v>
      </c>
      <c r="I140">
        <v>1225</v>
      </c>
      <c r="J140">
        <v>9535</v>
      </c>
      <c r="L140">
        <v>1615</v>
      </c>
      <c r="M140">
        <v>1.3540000000000001</v>
      </c>
      <c r="N140">
        <v>8.3559999999999999</v>
      </c>
      <c r="O140">
        <v>7.0019999999999998</v>
      </c>
      <c r="Q140">
        <v>5.2999999999999999E-2</v>
      </c>
      <c r="R140">
        <v>1</v>
      </c>
      <c r="S140">
        <v>0</v>
      </c>
      <c r="T140">
        <v>0</v>
      </c>
      <c r="V140">
        <v>0</v>
      </c>
      <c r="Y140" s="9">
        <v>44237</v>
      </c>
      <c r="Z140">
        <v>0.22248842592592591</v>
      </c>
      <c r="AB140">
        <v>1</v>
      </c>
      <c r="AD140">
        <v>5.3246099784130481</v>
      </c>
      <c r="AE140">
        <v>6.6742448197769724</v>
      </c>
      <c r="AF140">
        <v>1.3496348413639243</v>
      </c>
      <c r="AG140">
        <v>0.10354697910043296</v>
      </c>
    </row>
    <row r="141" spans="1:58" x14ac:dyDescent="0.2">
      <c r="A141">
        <v>85</v>
      </c>
      <c r="B141">
        <v>26</v>
      </c>
      <c r="C141" t="s">
        <v>83</v>
      </c>
      <c r="D141" t="s">
        <v>27</v>
      </c>
      <c r="G141">
        <v>0.5</v>
      </c>
      <c r="H141">
        <v>0.5</v>
      </c>
      <c r="I141">
        <v>1317</v>
      </c>
      <c r="J141">
        <v>9489</v>
      </c>
      <c r="L141">
        <v>1647</v>
      </c>
      <c r="M141">
        <v>1.425</v>
      </c>
      <c r="N141">
        <v>8.3179999999999996</v>
      </c>
      <c r="O141">
        <v>6.8929999999999998</v>
      </c>
      <c r="Q141">
        <v>5.6000000000000001E-2</v>
      </c>
      <c r="R141">
        <v>1</v>
      </c>
      <c r="S141">
        <v>0</v>
      </c>
      <c r="T141">
        <v>0</v>
      </c>
      <c r="V141">
        <v>0</v>
      </c>
      <c r="Y141" s="9">
        <v>44237</v>
      </c>
      <c r="Z141">
        <v>0.22813657407407406</v>
      </c>
      <c r="AB141">
        <v>1</v>
      </c>
      <c r="AD141">
        <v>5.7259195149953586</v>
      </c>
      <c r="AE141">
        <v>6.6422513574900988</v>
      </c>
      <c r="AF141">
        <v>0.9163318424947402</v>
      </c>
      <c r="AG141">
        <v>0.10575771851878155</v>
      </c>
      <c r="AJ141">
        <v>1.5871048072806626</v>
      </c>
      <c r="AO141">
        <v>0.12557309121333698</v>
      </c>
      <c r="AT141">
        <v>9.5183299249363547</v>
      </c>
      <c r="AY141">
        <v>2.0457707536507499</v>
      </c>
      <c r="BC141">
        <v>5.7717211468879048</v>
      </c>
      <c r="BD141">
        <v>6.6464244177883867</v>
      </c>
      <c r="BE141">
        <v>0.87470327090048139</v>
      </c>
      <c r="BF141">
        <v>0.10468689161301895</v>
      </c>
    </row>
    <row r="142" spans="1:58" x14ac:dyDescent="0.2">
      <c r="A142">
        <v>86</v>
      </c>
      <c r="B142">
        <v>26</v>
      </c>
      <c r="C142" t="s">
        <v>83</v>
      </c>
      <c r="D142" t="s">
        <v>27</v>
      </c>
      <c r="G142">
        <v>0.5</v>
      </c>
      <c r="H142">
        <v>0.5</v>
      </c>
      <c r="I142">
        <v>1338</v>
      </c>
      <c r="J142">
        <v>9501</v>
      </c>
      <c r="L142">
        <v>1616</v>
      </c>
      <c r="M142">
        <v>1.4410000000000001</v>
      </c>
      <c r="N142">
        <v>8.327</v>
      </c>
      <c r="O142">
        <v>6.8860000000000001</v>
      </c>
      <c r="Q142">
        <v>5.2999999999999999E-2</v>
      </c>
      <c r="R142">
        <v>1</v>
      </c>
      <c r="S142">
        <v>0</v>
      </c>
      <c r="T142">
        <v>0</v>
      </c>
      <c r="V142">
        <v>0</v>
      </c>
      <c r="Y142" s="9">
        <v>44237</v>
      </c>
      <c r="Z142">
        <v>0.23423611111111109</v>
      </c>
      <c r="AB142">
        <v>1</v>
      </c>
      <c r="AD142">
        <v>5.8175227787804511</v>
      </c>
      <c r="AE142">
        <v>6.6505974780866737</v>
      </c>
      <c r="AF142">
        <v>0.83307469930622258</v>
      </c>
      <c r="AG142">
        <v>0.10361606470725634</v>
      </c>
    </row>
    <row r="143" spans="1:58" x14ac:dyDescent="0.2">
      <c r="A143">
        <v>72</v>
      </c>
      <c r="B143">
        <v>22</v>
      </c>
      <c r="C143" t="s">
        <v>79</v>
      </c>
      <c r="D143" t="s">
        <v>27</v>
      </c>
      <c r="G143">
        <v>0.5</v>
      </c>
      <c r="H143">
        <v>0.5</v>
      </c>
      <c r="I143">
        <v>1177</v>
      </c>
      <c r="J143">
        <v>9936</v>
      </c>
      <c r="L143">
        <v>1771</v>
      </c>
      <c r="M143">
        <v>1.3180000000000001</v>
      </c>
      <c r="N143">
        <v>8.6959999999999997</v>
      </c>
      <c r="O143">
        <v>7.3789999999999996</v>
      </c>
      <c r="Q143">
        <v>6.9000000000000006E-2</v>
      </c>
      <c r="R143">
        <v>1</v>
      </c>
      <c r="S143">
        <v>0</v>
      </c>
      <c r="T143">
        <v>0</v>
      </c>
      <c r="V143">
        <v>0</v>
      </c>
      <c r="Y143" s="9">
        <v>44237</v>
      </c>
      <c r="Z143">
        <v>0.13356481481481483</v>
      </c>
      <c r="AB143">
        <v>1</v>
      </c>
      <c r="AD143">
        <v>5.1152310897614059</v>
      </c>
      <c r="AE143">
        <v>6.9531443497125469</v>
      </c>
      <c r="AF143">
        <v>1.837913259951141</v>
      </c>
      <c r="AG143">
        <v>0.11432433376488239</v>
      </c>
    </row>
    <row r="144" spans="1:58" x14ac:dyDescent="0.2">
      <c r="A144">
        <v>73</v>
      </c>
      <c r="B144">
        <v>22</v>
      </c>
      <c r="C144" t="s">
        <v>79</v>
      </c>
      <c r="D144" t="s">
        <v>27</v>
      </c>
      <c r="G144">
        <v>0.5</v>
      </c>
      <c r="H144">
        <v>0.5</v>
      </c>
      <c r="I144">
        <v>1235</v>
      </c>
      <c r="J144">
        <v>9933</v>
      </c>
      <c r="L144">
        <v>1798</v>
      </c>
      <c r="M144">
        <v>1.3620000000000001</v>
      </c>
      <c r="N144">
        <v>8.6940000000000008</v>
      </c>
      <c r="O144">
        <v>7.3319999999999999</v>
      </c>
      <c r="Q144">
        <v>7.1999999999999995E-2</v>
      </c>
      <c r="R144">
        <v>1</v>
      </c>
      <c r="S144">
        <v>0</v>
      </c>
      <c r="T144">
        <v>0</v>
      </c>
      <c r="V144">
        <v>0</v>
      </c>
      <c r="Y144" s="9">
        <v>44237</v>
      </c>
      <c r="Z144">
        <v>0.139375</v>
      </c>
      <c r="AB144">
        <v>1</v>
      </c>
      <c r="AD144">
        <v>5.3682305802154726</v>
      </c>
      <c r="AE144">
        <v>6.9510578195634025</v>
      </c>
      <c r="AF144">
        <v>1.5828272393479299</v>
      </c>
      <c r="AG144">
        <v>0.11618964514911401</v>
      </c>
      <c r="AJ144">
        <v>1.2263277513669706</v>
      </c>
      <c r="AO144">
        <v>0.83394560820668584</v>
      </c>
      <c r="AT144">
        <v>0.48551524678672225</v>
      </c>
      <c r="AY144">
        <v>0.29773933058423419</v>
      </c>
      <c r="BC144">
        <v>5.3355151288636531</v>
      </c>
      <c r="BD144">
        <v>6.9221941525002446</v>
      </c>
      <c r="BE144">
        <v>1.5866790236365911</v>
      </c>
      <c r="BF144">
        <v>0.11601693113205552</v>
      </c>
    </row>
    <row r="145" spans="1:58" x14ac:dyDescent="0.2">
      <c r="A145">
        <v>74</v>
      </c>
      <c r="B145">
        <v>22</v>
      </c>
      <c r="C145" t="s">
        <v>79</v>
      </c>
      <c r="D145" t="s">
        <v>27</v>
      </c>
      <c r="G145">
        <v>0.5</v>
      </c>
      <c r="H145">
        <v>0.5</v>
      </c>
      <c r="I145">
        <v>1220</v>
      </c>
      <c r="J145">
        <v>9850</v>
      </c>
      <c r="L145">
        <v>1793</v>
      </c>
      <c r="M145">
        <v>1.351</v>
      </c>
      <c r="N145">
        <v>8.6240000000000006</v>
      </c>
      <c r="O145">
        <v>7.2729999999999997</v>
      </c>
      <c r="Q145">
        <v>7.1999999999999995E-2</v>
      </c>
      <c r="R145">
        <v>1</v>
      </c>
      <c r="S145">
        <v>0</v>
      </c>
      <c r="T145">
        <v>0</v>
      </c>
      <c r="V145">
        <v>0</v>
      </c>
      <c r="Y145" s="9">
        <v>44237</v>
      </c>
      <c r="Z145">
        <v>0.14548611111111112</v>
      </c>
      <c r="AB145">
        <v>1</v>
      </c>
      <c r="AD145">
        <v>5.3027996775118345</v>
      </c>
      <c r="AE145">
        <v>6.8933304854370867</v>
      </c>
      <c r="AF145">
        <v>1.5905308079252523</v>
      </c>
      <c r="AG145">
        <v>0.11584421711499705</v>
      </c>
    </row>
    <row r="146" spans="1:58" x14ac:dyDescent="0.2">
      <c r="A146">
        <v>90</v>
      </c>
      <c r="B146">
        <v>28</v>
      </c>
      <c r="C146" t="s">
        <v>129</v>
      </c>
      <c r="D146" t="s">
        <v>27</v>
      </c>
      <c r="G146">
        <v>0.5</v>
      </c>
      <c r="H146">
        <v>0.5</v>
      </c>
      <c r="I146">
        <v>2286</v>
      </c>
      <c r="J146">
        <v>16681</v>
      </c>
      <c r="L146">
        <v>4273</v>
      </c>
      <c r="M146">
        <v>2.169</v>
      </c>
      <c r="N146">
        <v>14.411</v>
      </c>
      <c r="O146">
        <v>12.242000000000001</v>
      </c>
      <c r="Q146">
        <v>0.33100000000000002</v>
      </c>
      <c r="R146">
        <v>1</v>
      </c>
      <c r="S146">
        <v>0</v>
      </c>
      <c r="T146">
        <v>0</v>
      </c>
      <c r="V146">
        <v>0</v>
      </c>
      <c r="Y146" s="9">
        <v>44238</v>
      </c>
      <c r="Z146">
        <v>0.17152777777777775</v>
      </c>
      <c r="AB146">
        <v>1</v>
      </c>
      <c r="AD146">
        <v>9.2911735556982276</v>
      </c>
      <c r="AE146">
        <v>12.294859597547987</v>
      </c>
      <c r="AF146">
        <v>3.0036860418497593</v>
      </c>
      <c r="AG146">
        <v>0.3453110648341487</v>
      </c>
    </row>
    <row r="147" spans="1:58" x14ac:dyDescent="0.2">
      <c r="A147">
        <v>91</v>
      </c>
      <c r="B147">
        <v>28</v>
      </c>
      <c r="C147" t="s">
        <v>129</v>
      </c>
      <c r="D147" t="s">
        <v>27</v>
      </c>
      <c r="G147">
        <v>0.5</v>
      </c>
      <c r="H147">
        <v>0.5</v>
      </c>
      <c r="I147">
        <v>2497</v>
      </c>
      <c r="J147">
        <v>16419</v>
      </c>
      <c r="L147">
        <v>4247</v>
      </c>
      <c r="M147">
        <v>2.331</v>
      </c>
      <c r="N147">
        <v>14.188000000000001</v>
      </c>
      <c r="O147">
        <v>11.858000000000001</v>
      </c>
      <c r="Q147">
        <v>0.32800000000000001</v>
      </c>
      <c r="R147">
        <v>1</v>
      </c>
      <c r="S147">
        <v>0</v>
      </c>
      <c r="T147">
        <v>0</v>
      </c>
      <c r="V147">
        <v>0</v>
      </c>
      <c r="Y147" s="9">
        <v>44238</v>
      </c>
      <c r="Z147">
        <v>0.17747685185185183</v>
      </c>
      <c r="AB147">
        <v>1</v>
      </c>
      <c r="AD147">
        <v>10.190687196184534</v>
      </c>
      <c r="AE147">
        <v>12.103960309951985</v>
      </c>
      <c r="AF147">
        <v>1.9132731137674508</v>
      </c>
      <c r="AG147">
        <v>0.34340283504719049</v>
      </c>
      <c r="AJ147">
        <v>2.4380751720191203</v>
      </c>
      <c r="AO147">
        <v>0.42049371966359372</v>
      </c>
      <c r="AT147">
        <v>11.059991582645234</v>
      </c>
      <c r="AY147">
        <v>3.0596102831113479</v>
      </c>
      <c r="BC147">
        <v>10.31644858193973</v>
      </c>
      <c r="BD147">
        <v>12.12946212318046</v>
      </c>
      <c r="BE147">
        <v>1.8130135412407293</v>
      </c>
      <c r="BF147">
        <v>0.33822859658640014</v>
      </c>
    </row>
    <row r="148" spans="1:58" x14ac:dyDescent="0.2">
      <c r="A148">
        <v>92</v>
      </c>
      <c r="B148">
        <v>28</v>
      </c>
      <c r="C148" t="s">
        <v>129</v>
      </c>
      <c r="D148" t="s">
        <v>27</v>
      </c>
      <c r="G148">
        <v>0.5</v>
      </c>
      <c r="H148">
        <v>0.5</v>
      </c>
      <c r="I148">
        <v>2556</v>
      </c>
      <c r="J148">
        <v>16489</v>
      </c>
      <c r="L148">
        <v>4106</v>
      </c>
      <c r="M148">
        <v>2.3759999999999999</v>
      </c>
      <c r="N148">
        <v>14.247999999999999</v>
      </c>
      <c r="O148">
        <v>11.872</v>
      </c>
      <c r="Q148">
        <v>0.313</v>
      </c>
      <c r="R148">
        <v>1</v>
      </c>
      <c r="S148">
        <v>0</v>
      </c>
      <c r="T148">
        <v>0</v>
      </c>
      <c r="V148">
        <v>0</v>
      </c>
      <c r="Y148" s="9">
        <v>44238</v>
      </c>
      <c r="Z148">
        <v>0.18376157407407409</v>
      </c>
      <c r="AB148">
        <v>1</v>
      </c>
      <c r="AD148">
        <v>10.442209967694925</v>
      </c>
      <c r="AE148">
        <v>12.154963936408933</v>
      </c>
      <c r="AF148">
        <v>1.7127539687140079</v>
      </c>
      <c r="AG148">
        <v>0.3330543581256098</v>
      </c>
    </row>
    <row r="149" spans="1:58" x14ac:dyDescent="0.2">
      <c r="A149">
        <v>25</v>
      </c>
      <c r="B149">
        <v>10</v>
      </c>
      <c r="C149" t="s">
        <v>113</v>
      </c>
      <c r="D149" t="s">
        <v>27</v>
      </c>
      <c r="G149">
        <v>0.5</v>
      </c>
      <c r="H149">
        <v>0.5</v>
      </c>
      <c r="I149">
        <v>1176</v>
      </c>
      <c r="J149">
        <v>10412</v>
      </c>
      <c r="L149">
        <v>2088</v>
      </c>
      <c r="M149">
        <v>1.3169999999999999</v>
      </c>
      <c r="N149">
        <v>9.1</v>
      </c>
      <c r="O149">
        <v>7.7830000000000004</v>
      </c>
      <c r="Q149">
        <v>0.10199999999999999</v>
      </c>
      <c r="R149">
        <v>1</v>
      </c>
      <c r="S149">
        <v>0</v>
      </c>
      <c r="T149">
        <v>0</v>
      </c>
      <c r="V149">
        <v>0</v>
      </c>
      <c r="Y149" s="9">
        <v>44237</v>
      </c>
      <c r="Z149">
        <v>0.69704861111111116</v>
      </c>
      <c r="AB149">
        <v>1</v>
      </c>
      <c r="AD149">
        <v>4.5591349730451354</v>
      </c>
      <c r="AE149">
        <v>7.7271205367108413</v>
      </c>
      <c r="AF149">
        <v>3.1679855636657059</v>
      </c>
      <c r="AG149">
        <v>0.18494636927631922</v>
      </c>
    </row>
    <row r="150" spans="1:58" x14ac:dyDescent="0.2">
      <c r="A150">
        <v>26</v>
      </c>
      <c r="B150">
        <v>10</v>
      </c>
      <c r="C150" t="s">
        <v>113</v>
      </c>
      <c r="D150" t="s">
        <v>27</v>
      </c>
      <c r="G150">
        <v>0.5</v>
      </c>
      <c r="H150">
        <v>0.5</v>
      </c>
      <c r="I150">
        <v>1075</v>
      </c>
      <c r="J150">
        <v>10344</v>
      </c>
      <c r="L150">
        <v>2034</v>
      </c>
      <c r="M150">
        <v>1.24</v>
      </c>
      <c r="N150">
        <v>9.0419999999999998</v>
      </c>
      <c r="O150">
        <v>7.8019999999999996</v>
      </c>
      <c r="Q150">
        <v>9.7000000000000003E-2</v>
      </c>
      <c r="R150">
        <v>1</v>
      </c>
      <c r="S150">
        <v>0</v>
      </c>
      <c r="T150">
        <v>0</v>
      </c>
      <c r="V150">
        <v>0</v>
      </c>
      <c r="Y150" s="9">
        <v>44237</v>
      </c>
      <c r="Z150">
        <v>0.70287037037037037</v>
      </c>
      <c r="AB150">
        <v>1</v>
      </c>
      <c r="AD150">
        <v>4.1285620930019249</v>
      </c>
      <c r="AE150">
        <v>7.6775741567240932</v>
      </c>
      <c r="AF150">
        <v>3.5490120637221683</v>
      </c>
      <c r="AG150">
        <v>0.18098312279571385</v>
      </c>
      <c r="AJ150">
        <v>2.6491637324493338</v>
      </c>
      <c r="AO150">
        <v>0.54241300370478163</v>
      </c>
      <c r="AT150">
        <v>4.3875525715706374</v>
      </c>
      <c r="AY150">
        <v>2.3800436851469375</v>
      </c>
      <c r="BC150">
        <v>4.1839823646906549</v>
      </c>
      <c r="BD150">
        <v>7.6568083945237646</v>
      </c>
      <c r="BE150">
        <v>3.4728260298331097</v>
      </c>
      <c r="BF150">
        <v>0.17885471264872205</v>
      </c>
    </row>
    <row r="151" spans="1:58" x14ac:dyDescent="0.2">
      <c r="A151">
        <v>27</v>
      </c>
      <c r="B151">
        <v>10</v>
      </c>
      <c r="C151" t="s">
        <v>113</v>
      </c>
      <c r="D151" t="s">
        <v>27</v>
      </c>
      <c r="G151">
        <v>0.5</v>
      </c>
      <c r="H151">
        <v>0.5</v>
      </c>
      <c r="I151">
        <v>1101</v>
      </c>
      <c r="J151">
        <v>10287</v>
      </c>
      <c r="L151">
        <v>1976</v>
      </c>
      <c r="M151">
        <v>1.26</v>
      </c>
      <c r="N151">
        <v>8.9930000000000003</v>
      </c>
      <c r="O151">
        <v>7.7329999999999997</v>
      </c>
      <c r="Q151">
        <v>9.0999999999999998E-2</v>
      </c>
      <c r="R151">
        <v>1</v>
      </c>
      <c r="S151">
        <v>0</v>
      </c>
      <c r="T151">
        <v>0</v>
      </c>
      <c r="V151">
        <v>0</v>
      </c>
      <c r="Y151" s="9">
        <v>44237</v>
      </c>
      <c r="Z151">
        <v>0.70901620370370377</v>
      </c>
      <c r="AB151">
        <v>1</v>
      </c>
      <c r="AD151">
        <v>4.2394026363793857</v>
      </c>
      <c r="AE151">
        <v>7.6360426323234369</v>
      </c>
      <c r="AF151">
        <v>3.3966399959440512</v>
      </c>
      <c r="AG151">
        <v>0.17672630250173024</v>
      </c>
    </row>
    <row r="152" spans="1:58" x14ac:dyDescent="0.2">
      <c r="A152">
        <v>25</v>
      </c>
      <c r="B152">
        <v>10</v>
      </c>
      <c r="C152" t="s">
        <v>69</v>
      </c>
      <c r="D152" t="s">
        <v>27</v>
      </c>
      <c r="G152">
        <v>0.5</v>
      </c>
      <c r="H152">
        <v>0.5</v>
      </c>
      <c r="I152">
        <v>1508</v>
      </c>
      <c r="J152">
        <v>12718</v>
      </c>
      <c r="L152">
        <v>2985</v>
      </c>
      <c r="M152">
        <v>1.571</v>
      </c>
      <c r="N152">
        <v>11.053000000000001</v>
      </c>
      <c r="O152">
        <v>9.4809999999999999</v>
      </c>
      <c r="Q152">
        <v>0.19600000000000001</v>
      </c>
      <c r="R152">
        <v>1</v>
      </c>
      <c r="S152">
        <v>0</v>
      </c>
      <c r="T152">
        <v>0</v>
      </c>
      <c r="V152">
        <v>0</v>
      </c>
      <c r="Y152" s="9">
        <v>44236</v>
      </c>
      <c r="Z152">
        <v>0.78718749999999993</v>
      </c>
      <c r="AB152">
        <v>1</v>
      </c>
      <c r="AD152">
        <v>6.5590730094216791</v>
      </c>
      <c r="AE152">
        <v>8.8880533080187032</v>
      </c>
      <c r="AF152">
        <v>2.328980298597024</v>
      </c>
      <c r="AG152">
        <v>0.19819426044848243</v>
      </c>
    </row>
    <row r="153" spans="1:58" x14ac:dyDescent="0.2">
      <c r="A153">
        <v>26</v>
      </c>
      <c r="B153">
        <v>10</v>
      </c>
      <c r="C153" t="s">
        <v>69</v>
      </c>
      <c r="D153" t="s">
        <v>27</v>
      </c>
      <c r="G153">
        <v>0.5</v>
      </c>
      <c r="H153">
        <v>0.5</v>
      </c>
      <c r="I153">
        <v>1613</v>
      </c>
      <c r="J153">
        <v>12550</v>
      </c>
      <c r="L153">
        <v>3047</v>
      </c>
      <c r="M153">
        <v>1.6519999999999999</v>
      </c>
      <c r="N153">
        <v>10.911</v>
      </c>
      <c r="O153">
        <v>9.2590000000000003</v>
      </c>
      <c r="Q153">
        <v>0.20300000000000001</v>
      </c>
      <c r="R153">
        <v>1</v>
      </c>
      <c r="S153">
        <v>0</v>
      </c>
      <c r="T153">
        <v>0</v>
      </c>
      <c r="V153">
        <v>0</v>
      </c>
      <c r="Y153" s="9">
        <v>44236</v>
      </c>
      <c r="Z153">
        <v>0.79312499999999997</v>
      </c>
      <c r="AB153">
        <v>1</v>
      </c>
      <c r="AD153">
        <v>7.0170893283471427</v>
      </c>
      <c r="AE153">
        <v>8.771207619666642</v>
      </c>
      <c r="AF153">
        <v>1.7541182913194993</v>
      </c>
      <c r="AG153">
        <v>0.20247756807153283</v>
      </c>
      <c r="AJ153">
        <v>1.377010405487116</v>
      </c>
      <c r="AO153">
        <v>1.0521963134034555</v>
      </c>
      <c r="AT153">
        <v>0.23676140639936577</v>
      </c>
      <c r="AY153">
        <v>0.51311499679467654</v>
      </c>
      <c r="BC153">
        <v>6.9691066663644747</v>
      </c>
      <c r="BD153">
        <v>8.7253039563854742</v>
      </c>
      <c r="BE153">
        <v>1.7561972900209999</v>
      </c>
      <c r="BF153">
        <v>0.20195942602035738</v>
      </c>
    </row>
    <row r="154" spans="1:58" x14ac:dyDescent="0.2">
      <c r="A154">
        <v>27</v>
      </c>
      <c r="B154">
        <v>10</v>
      </c>
      <c r="C154" t="s">
        <v>69</v>
      </c>
      <c r="D154" t="s">
        <v>27</v>
      </c>
      <c r="G154">
        <v>0.5</v>
      </c>
      <c r="H154">
        <v>0.5</v>
      </c>
      <c r="I154">
        <v>1591</v>
      </c>
      <c r="J154">
        <v>12418</v>
      </c>
      <c r="L154">
        <v>3032</v>
      </c>
      <c r="M154">
        <v>1.6359999999999999</v>
      </c>
      <c r="N154">
        <v>10.798999999999999</v>
      </c>
      <c r="O154">
        <v>9.1630000000000003</v>
      </c>
      <c r="Q154">
        <v>0.20100000000000001</v>
      </c>
      <c r="R154">
        <v>1</v>
      </c>
      <c r="S154">
        <v>0</v>
      </c>
      <c r="T154">
        <v>0</v>
      </c>
      <c r="V154">
        <v>0</v>
      </c>
      <c r="Y154" s="9">
        <v>44236</v>
      </c>
      <c r="Z154">
        <v>0.79942129629629621</v>
      </c>
      <c r="AB154">
        <v>1</v>
      </c>
      <c r="AD154">
        <v>6.9211240043818076</v>
      </c>
      <c r="AE154">
        <v>8.6794002931043082</v>
      </c>
      <c r="AF154">
        <v>1.7582762887225005</v>
      </c>
      <c r="AG154">
        <v>0.20144128396918193</v>
      </c>
    </row>
    <row r="155" spans="1:58" x14ac:dyDescent="0.2">
      <c r="A155">
        <v>94</v>
      </c>
      <c r="B155">
        <v>30</v>
      </c>
      <c r="C155" t="s">
        <v>198</v>
      </c>
      <c r="D155" t="s">
        <v>27</v>
      </c>
      <c r="G155">
        <v>0.5</v>
      </c>
      <c r="H155">
        <v>0.5</v>
      </c>
      <c r="I155">
        <v>2224</v>
      </c>
      <c r="J155">
        <v>13335</v>
      </c>
      <c r="L155">
        <v>2667</v>
      </c>
      <c r="M155">
        <v>2.121</v>
      </c>
      <c r="N155">
        <v>11.576000000000001</v>
      </c>
      <c r="O155">
        <v>9.4540000000000006</v>
      </c>
      <c r="Q155">
        <v>0.16300000000000001</v>
      </c>
      <c r="R155">
        <v>1</v>
      </c>
      <c r="S155">
        <v>0</v>
      </c>
      <c r="T155">
        <v>0</v>
      </c>
      <c r="V155">
        <v>0</v>
      </c>
      <c r="Y155" s="9">
        <v>44222</v>
      </c>
      <c r="Z155">
        <v>0.3321412037037037</v>
      </c>
      <c r="AB155">
        <v>3</v>
      </c>
      <c r="AC155" t="s">
        <v>187</v>
      </c>
      <c r="AD155">
        <v>5.3183116799999999</v>
      </c>
      <c r="AE155">
        <v>6.7448218593779332</v>
      </c>
      <c r="AF155">
        <v>1.4265101793779333</v>
      </c>
      <c r="AG155">
        <v>0.14819622317775372</v>
      </c>
    </row>
    <row r="156" spans="1:58" x14ac:dyDescent="0.2">
      <c r="A156">
        <v>95</v>
      </c>
      <c r="B156">
        <v>30</v>
      </c>
      <c r="C156" t="s">
        <v>198</v>
      </c>
      <c r="D156" t="s">
        <v>27</v>
      </c>
      <c r="G156">
        <v>0.5</v>
      </c>
      <c r="H156">
        <v>0.5</v>
      </c>
      <c r="I156">
        <v>2301</v>
      </c>
      <c r="J156">
        <v>13353</v>
      </c>
      <c r="L156">
        <v>2687</v>
      </c>
      <c r="M156">
        <v>2.1800000000000002</v>
      </c>
      <c r="N156">
        <v>11.590999999999999</v>
      </c>
      <c r="O156">
        <v>9.4109999999999996</v>
      </c>
      <c r="Q156">
        <v>0.16500000000000001</v>
      </c>
      <c r="R156">
        <v>1</v>
      </c>
      <c r="S156">
        <v>0</v>
      </c>
      <c r="T156">
        <v>0</v>
      </c>
      <c r="V156">
        <v>0</v>
      </c>
      <c r="Y156" s="9">
        <v>44222</v>
      </c>
      <c r="Z156">
        <v>0.33901620370370367</v>
      </c>
      <c r="AB156">
        <v>3</v>
      </c>
      <c r="AC156" t="s">
        <v>187</v>
      </c>
      <c r="AD156">
        <v>5.5350281800000003</v>
      </c>
      <c r="AE156">
        <v>6.7542589778672868</v>
      </c>
      <c r="AF156">
        <v>1.2192307978672865</v>
      </c>
      <c r="AG156">
        <v>0.1491404063917415</v>
      </c>
      <c r="AJ156">
        <v>1.5935493772540195</v>
      </c>
      <c r="AO156">
        <v>0.31000984455557529</v>
      </c>
      <c r="AT156">
        <v>8.5182682447809501</v>
      </c>
      <c r="AY156">
        <v>2.8574719587322961</v>
      </c>
      <c r="BC156">
        <v>5.4912750900000002</v>
      </c>
      <c r="BD156">
        <v>6.7647446650776812</v>
      </c>
      <c r="BE156">
        <v>1.273469575077681</v>
      </c>
      <c r="BF156">
        <v>0.14703959874061867</v>
      </c>
    </row>
    <row r="157" spans="1:58" x14ac:dyDescent="0.2">
      <c r="A157">
        <v>96</v>
      </c>
      <c r="B157">
        <v>30</v>
      </c>
      <c r="C157" t="s">
        <v>198</v>
      </c>
      <c r="D157" t="s">
        <v>27</v>
      </c>
      <c r="G157">
        <v>0.5</v>
      </c>
      <c r="H157">
        <v>0.5</v>
      </c>
      <c r="I157">
        <v>2270</v>
      </c>
      <c r="J157">
        <v>13393</v>
      </c>
      <c r="L157">
        <v>2598</v>
      </c>
      <c r="M157">
        <v>2.157</v>
      </c>
      <c r="N157">
        <v>11.625</v>
      </c>
      <c r="O157">
        <v>9.468</v>
      </c>
      <c r="Q157">
        <v>0.156</v>
      </c>
      <c r="R157">
        <v>1</v>
      </c>
      <c r="S157">
        <v>0</v>
      </c>
      <c r="T157">
        <v>0</v>
      </c>
      <c r="V157">
        <v>0</v>
      </c>
      <c r="Y157" s="9">
        <v>44222</v>
      </c>
      <c r="Z157">
        <v>0.34631944444444446</v>
      </c>
      <c r="AB157">
        <v>3</v>
      </c>
      <c r="AC157" t="s">
        <v>187</v>
      </c>
      <c r="AD157">
        <v>5.4475220000000002</v>
      </c>
      <c r="AE157">
        <v>6.7752303522880757</v>
      </c>
      <c r="AF157">
        <v>1.3277083522880755</v>
      </c>
      <c r="AG157">
        <v>0.14493879108949584</v>
      </c>
    </row>
    <row r="158" spans="1:58" x14ac:dyDescent="0.2">
      <c r="A158">
        <v>77</v>
      </c>
      <c r="B158">
        <v>22</v>
      </c>
      <c r="C158" t="s">
        <v>169</v>
      </c>
      <c r="D158" t="s">
        <v>27</v>
      </c>
      <c r="G158">
        <v>0.5</v>
      </c>
      <c r="H158">
        <v>0.5</v>
      </c>
      <c r="I158">
        <v>1268</v>
      </c>
      <c r="J158">
        <v>8409</v>
      </c>
      <c r="L158">
        <v>1768</v>
      </c>
      <c r="M158">
        <v>1.3879999999999999</v>
      </c>
      <c r="N158">
        <v>7.4029999999999996</v>
      </c>
      <c r="O158">
        <v>6.0149999999999997</v>
      </c>
      <c r="Q158">
        <v>6.9000000000000006E-2</v>
      </c>
      <c r="R158">
        <v>1</v>
      </c>
      <c r="S158">
        <v>0</v>
      </c>
      <c r="T158">
        <v>0</v>
      </c>
      <c r="V158">
        <v>0</v>
      </c>
      <c r="Y158" s="9">
        <v>44244</v>
      </c>
      <c r="Z158">
        <v>6.5057870370370363E-2</v>
      </c>
      <c r="AB158">
        <v>1</v>
      </c>
      <c r="AD158">
        <v>4.3208197434112581</v>
      </c>
      <c r="AE158">
        <v>7.1581943862010746</v>
      </c>
      <c r="AF158">
        <v>2.8373746427898165</v>
      </c>
      <c r="AG158">
        <v>0.16224616430064706</v>
      </c>
    </row>
    <row r="159" spans="1:58" x14ac:dyDescent="0.2">
      <c r="A159">
        <v>78</v>
      </c>
      <c r="B159">
        <v>22</v>
      </c>
      <c r="C159" t="s">
        <v>169</v>
      </c>
      <c r="D159" t="s">
        <v>27</v>
      </c>
      <c r="G159">
        <v>0.5</v>
      </c>
      <c r="H159">
        <v>0.5</v>
      </c>
      <c r="I159">
        <v>1291</v>
      </c>
      <c r="J159">
        <v>8397</v>
      </c>
      <c r="L159">
        <v>1778</v>
      </c>
      <c r="M159">
        <v>1.405</v>
      </c>
      <c r="N159">
        <v>7.3929999999999998</v>
      </c>
      <c r="O159">
        <v>5.9880000000000004</v>
      </c>
      <c r="Q159">
        <v>7.0000000000000007E-2</v>
      </c>
      <c r="R159">
        <v>1</v>
      </c>
      <c r="S159">
        <v>0</v>
      </c>
      <c r="T159">
        <v>0</v>
      </c>
      <c r="V159">
        <v>0</v>
      </c>
      <c r="Y159" s="9">
        <v>44244</v>
      </c>
      <c r="Z159">
        <v>7.0856481481481479E-2</v>
      </c>
      <c r="AB159">
        <v>1</v>
      </c>
      <c r="AD159">
        <v>4.4019685532893931</v>
      </c>
      <c r="AE159">
        <v>7.1478383186726155</v>
      </c>
      <c r="AF159">
        <v>2.7458697653832225</v>
      </c>
      <c r="AG159">
        <v>0.16307151425653771</v>
      </c>
      <c r="AJ159">
        <v>0.72396759880053863</v>
      </c>
      <c r="AO159">
        <v>1.1291898465154826</v>
      </c>
      <c r="AT159">
        <v>1.7822361560643354</v>
      </c>
      <c r="AY159">
        <v>1.8388115109294794</v>
      </c>
      <c r="BC159">
        <v>4.3860916122262799</v>
      </c>
      <c r="BD159">
        <v>7.1077085569998388</v>
      </c>
      <c r="BE159">
        <v>2.7216169447735585</v>
      </c>
      <c r="BF159">
        <v>0.16158588433593452</v>
      </c>
    </row>
    <row r="160" spans="1:58" x14ac:dyDescent="0.2">
      <c r="A160">
        <v>79</v>
      </c>
      <c r="B160">
        <v>22</v>
      </c>
      <c r="C160" t="s">
        <v>169</v>
      </c>
      <c r="D160" t="s">
        <v>27</v>
      </c>
      <c r="G160">
        <v>0.5</v>
      </c>
      <c r="H160">
        <v>0.5</v>
      </c>
      <c r="I160">
        <v>1282</v>
      </c>
      <c r="J160">
        <v>8304</v>
      </c>
      <c r="L160">
        <v>1742</v>
      </c>
      <c r="M160">
        <v>1.3979999999999999</v>
      </c>
      <c r="N160">
        <v>7.3129999999999997</v>
      </c>
      <c r="O160">
        <v>5.915</v>
      </c>
      <c r="Q160">
        <v>6.6000000000000003E-2</v>
      </c>
      <c r="R160">
        <v>1</v>
      </c>
      <c r="S160">
        <v>0</v>
      </c>
      <c r="T160">
        <v>0</v>
      </c>
      <c r="V160">
        <v>0</v>
      </c>
      <c r="Y160" s="9">
        <v>44244</v>
      </c>
      <c r="Z160">
        <v>7.6967592592592601E-2</v>
      </c>
      <c r="AB160">
        <v>1</v>
      </c>
      <c r="AD160">
        <v>4.3702146711631666</v>
      </c>
      <c r="AE160">
        <v>7.0675787953270612</v>
      </c>
      <c r="AF160">
        <v>2.6973641241638946</v>
      </c>
      <c r="AG160">
        <v>0.16010025441533135</v>
      </c>
    </row>
    <row r="161" spans="1:58" x14ac:dyDescent="0.2">
      <c r="A161">
        <v>69</v>
      </c>
      <c r="B161">
        <v>21</v>
      </c>
      <c r="C161" t="s">
        <v>142</v>
      </c>
      <c r="D161" t="s">
        <v>27</v>
      </c>
      <c r="G161">
        <v>0.5</v>
      </c>
      <c r="H161">
        <v>0.5</v>
      </c>
      <c r="I161">
        <v>1955</v>
      </c>
      <c r="J161">
        <v>13848</v>
      </c>
      <c r="L161">
        <v>3746</v>
      </c>
      <c r="M161">
        <v>1.915</v>
      </c>
      <c r="N161">
        <v>12.010999999999999</v>
      </c>
      <c r="O161">
        <v>10.096</v>
      </c>
      <c r="Q161">
        <v>0.27600000000000002</v>
      </c>
      <c r="R161">
        <v>1</v>
      </c>
      <c r="S161">
        <v>0</v>
      </c>
      <c r="T161">
        <v>0</v>
      </c>
      <c r="V161">
        <v>0</v>
      </c>
      <c r="Y161" s="9">
        <v>44239</v>
      </c>
      <c r="Z161">
        <v>9.4907407407407408E-4</v>
      </c>
      <c r="AB161">
        <v>1</v>
      </c>
      <c r="AD161">
        <v>6.1432149999999996</v>
      </c>
      <c r="AE161">
        <v>10.606017674290348</v>
      </c>
      <c r="AF161">
        <v>4.4628026742903479</v>
      </c>
      <c r="AG161">
        <v>0.29572409811539868</v>
      </c>
    </row>
    <row r="162" spans="1:58" x14ac:dyDescent="0.2">
      <c r="A162">
        <v>70</v>
      </c>
      <c r="B162">
        <v>21</v>
      </c>
      <c r="C162" t="s">
        <v>142</v>
      </c>
      <c r="D162" t="s">
        <v>27</v>
      </c>
      <c r="G162">
        <v>0.5</v>
      </c>
      <c r="H162">
        <v>0.5</v>
      </c>
      <c r="I162">
        <v>2653</v>
      </c>
      <c r="J162">
        <v>13828</v>
      </c>
      <c r="L162">
        <v>3810</v>
      </c>
      <c r="M162">
        <v>2.4500000000000002</v>
      </c>
      <c r="N162">
        <v>11.993</v>
      </c>
      <c r="O162">
        <v>9.5429999999999993</v>
      </c>
      <c r="Q162">
        <v>0.28199999999999997</v>
      </c>
      <c r="R162">
        <v>1</v>
      </c>
      <c r="S162">
        <v>0</v>
      </c>
      <c r="T162">
        <v>0</v>
      </c>
      <c r="V162">
        <v>0</v>
      </c>
      <c r="Y162" s="9">
        <v>44239</v>
      </c>
      <c r="Z162">
        <v>6.8055555555555569E-3</v>
      </c>
      <c r="AB162">
        <v>1</v>
      </c>
      <c r="AD162">
        <v>9.4690454000000006</v>
      </c>
      <c r="AE162">
        <v>10.590939482103982</v>
      </c>
      <c r="AF162">
        <v>1.1218940821039816</v>
      </c>
      <c r="AG162">
        <v>0.30034213333991816</v>
      </c>
      <c r="AJ162">
        <v>0.10945058100866989</v>
      </c>
      <c r="AO162">
        <v>0.17069673436609981</v>
      </c>
      <c r="AT162">
        <v>0.68613707313997774</v>
      </c>
      <c r="AY162">
        <v>0.4816545239621815</v>
      </c>
      <c r="BC162">
        <v>9.4742302000000009</v>
      </c>
      <c r="BD162">
        <v>10.599986397415801</v>
      </c>
      <c r="BE162">
        <v>1.1257561974158019</v>
      </c>
      <c r="BF162">
        <v>0.299620565336087</v>
      </c>
    </row>
    <row r="163" spans="1:58" x14ac:dyDescent="0.2">
      <c r="A163">
        <v>71</v>
      </c>
      <c r="B163">
        <v>21</v>
      </c>
      <c r="C163" t="s">
        <v>142</v>
      </c>
      <c r="D163" t="s">
        <v>27</v>
      </c>
      <c r="G163">
        <v>0.5</v>
      </c>
      <c r="H163">
        <v>0.5</v>
      </c>
      <c r="I163">
        <v>2655</v>
      </c>
      <c r="J163">
        <v>13852</v>
      </c>
      <c r="L163">
        <v>3790</v>
      </c>
      <c r="M163">
        <v>2.452</v>
      </c>
      <c r="N163">
        <v>12.013999999999999</v>
      </c>
      <c r="O163">
        <v>9.5619999999999994</v>
      </c>
      <c r="Q163">
        <v>0.28000000000000003</v>
      </c>
      <c r="R163">
        <v>1</v>
      </c>
      <c r="S163">
        <v>0</v>
      </c>
      <c r="T163">
        <v>0</v>
      </c>
      <c r="V163">
        <v>0</v>
      </c>
      <c r="Y163" s="9">
        <v>44239</v>
      </c>
      <c r="Z163">
        <v>1.3055555555555556E-2</v>
      </c>
      <c r="AB163">
        <v>1</v>
      </c>
      <c r="AD163">
        <v>9.4794149999999995</v>
      </c>
      <c r="AE163">
        <v>10.609033312727622</v>
      </c>
      <c r="AF163">
        <v>1.1296183127276223</v>
      </c>
      <c r="AG163">
        <v>0.29889899733225583</v>
      </c>
    </row>
    <row r="164" spans="1:58" x14ac:dyDescent="0.2">
      <c r="A164">
        <v>40</v>
      </c>
      <c r="B164">
        <v>15</v>
      </c>
      <c r="C164" t="s">
        <v>74</v>
      </c>
      <c r="D164" t="s">
        <v>27</v>
      </c>
      <c r="G164">
        <v>0.5</v>
      </c>
      <c r="H164">
        <v>0.5</v>
      </c>
      <c r="I164">
        <v>903</v>
      </c>
      <c r="J164">
        <v>10211</v>
      </c>
      <c r="L164">
        <v>2237</v>
      </c>
      <c r="M164">
        <v>1.107</v>
      </c>
      <c r="N164">
        <v>8.93</v>
      </c>
      <c r="O164">
        <v>7.8220000000000001</v>
      </c>
      <c r="Q164">
        <v>0.11799999999999999</v>
      </c>
      <c r="R164">
        <v>1</v>
      </c>
      <c r="S164">
        <v>0</v>
      </c>
      <c r="T164">
        <v>0</v>
      </c>
      <c r="V164">
        <v>0</v>
      </c>
      <c r="Y164" s="9">
        <v>44236</v>
      </c>
      <c r="Z164">
        <v>0.9008449074074073</v>
      </c>
      <c r="AB164">
        <v>1</v>
      </c>
      <c r="AD164">
        <v>3.9200266003749582</v>
      </c>
      <c r="AE164">
        <v>7.1444096133840755</v>
      </c>
      <c r="AF164">
        <v>3.2243830130091173</v>
      </c>
      <c r="AG164">
        <v>0.14651822654458388</v>
      </c>
    </row>
    <row r="165" spans="1:58" x14ac:dyDescent="0.2">
      <c r="A165">
        <v>41</v>
      </c>
      <c r="B165">
        <v>15</v>
      </c>
      <c r="C165" t="s">
        <v>74</v>
      </c>
      <c r="D165" t="s">
        <v>27</v>
      </c>
      <c r="G165">
        <v>0.5</v>
      </c>
      <c r="H165">
        <v>0.5</v>
      </c>
      <c r="I165">
        <v>847</v>
      </c>
      <c r="J165">
        <v>10197</v>
      </c>
      <c r="L165">
        <v>2138</v>
      </c>
      <c r="M165">
        <v>1.0640000000000001</v>
      </c>
      <c r="N165">
        <v>8.9179999999999993</v>
      </c>
      <c r="O165">
        <v>7.8529999999999998</v>
      </c>
      <c r="Q165">
        <v>0.108</v>
      </c>
      <c r="R165">
        <v>1</v>
      </c>
      <c r="S165">
        <v>0</v>
      </c>
      <c r="T165">
        <v>0</v>
      </c>
      <c r="V165">
        <v>0</v>
      </c>
      <c r="Y165" s="9">
        <v>44236</v>
      </c>
      <c r="Z165">
        <v>0.90675925925925915</v>
      </c>
      <c r="AB165">
        <v>1</v>
      </c>
      <c r="AD165">
        <v>3.6757512302813771</v>
      </c>
      <c r="AE165">
        <v>7.134672472688071</v>
      </c>
      <c r="AF165">
        <v>3.458921242406694</v>
      </c>
      <c r="AG165">
        <v>0.13967875146906789</v>
      </c>
      <c r="AJ165">
        <v>2.4019291299934591</v>
      </c>
      <c r="AO165">
        <v>1.3247388901304171</v>
      </c>
      <c r="AT165">
        <v>0.192518315040548</v>
      </c>
      <c r="AY165">
        <v>1.4447114164204622</v>
      </c>
      <c r="BC165">
        <v>3.6321306284789516</v>
      </c>
      <c r="BD165">
        <v>7.0877255443323319</v>
      </c>
      <c r="BE165">
        <v>3.4555949158533803</v>
      </c>
      <c r="BF165">
        <v>0.13867701017012868</v>
      </c>
    </row>
    <row r="166" spans="1:58" x14ac:dyDescent="0.2">
      <c r="A166">
        <v>42</v>
      </c>
      <c r="B166">
        <v>15</v>
      </c>
      <c r="C166" t="s">
        <v>74</v>
      </c>
      <c r="D166" t="s">
        <v>27</v>
      </c>
      <c r="G166">
        <v>0.5</v>
      </c>
      <c r="H166">
        <v>0.5</v>
      </c>
      <c r="I166">
        <v>827</v>
      </c>
      <c r="J166">
        <v>10062</v>
      </c>
      <c r="L166">
        <v>2109</v>
      </c>
      <c r="M166">
        <v>1.0489999999999999</v>
      </c>
      <c r="N166">
        <v>8.8030000000000008</v>
      </c>
      <c r="O166">
        <v>7.7539999999999996</v>
      </c>
      <c r="Q166">
        <v>0.105</v>
      </c>
      <c r="R166">
        <v>1</v>
      </c>
      <c r="S166">
        <v>0</v>
      </c>
      <c r="T166">
        <v>0</v>
      </c>
      <c r="V166">
        <v>0</v>
      </c>
      <c r="Y166" s="9">
        <v>44236</v>
      </c>
      <c r="Z166">
        <v>0.91290509259259256</v>
      </c>
      <c r="AB166">
        <v>1</v>
      </c>
      <c r="AD166">
        <v>3.5885100266765266</v>
      </c>
      <c r="AE166">
        <v>7.0407786159765928</v>
      </c>
      <c r="AF166">
        <v>3.4522685893000662</v>
      </c>
      <c r="AG166">
        <v>0.13767526887118947</v>
      </c>
    </row>
    <row r="167" spans="1:58" x14ac:dyDescent="0.2">
      <c r="A167">
        <v>22</v>
      </c>
      <c r="B167">
        <v>9</v>
      </c>
      <c r="C167" t="s">
        <v>68</v>
      </c>
      <c r="D167" t="s">
        <v>27</v>
      </c>
      <c r="G167">
        <v>0.5</v>
      </c>
      <c r="H167">
        <v>0.5</v>
      </c>
      <c r="I167">
        <v>1611</v>
      </c>
      <c r="J167">
        <v>11888</v>
      </c>
      <c r="L167">
        <v>2474</v>
      </c>
      <c r="M167">
        <v>1.651</v>
      </c>
      <c r="N167">
        <v>10.35</v>
      </c>
      <c r="O167">
        <v>8.6989999999999998</v>
      </c>
      <c r="Q167">
        <v>0.14299999999999999</v>
      </c>
      <c r="R167">
        <v>1</v>
      </c>
      <c r="S167">
        <v>0</v>
      </c>
      <c r="T167">
        <v>0</v>
      </c>
      <c r="V167">
        <v>0</v>
      </c>
      <c r="Y167" s="9">
        <v>44236</v>
      </c>
      <c r="Z167">
        <v>0.7643402777777778</v>
      </c>
      <c r="AB167">
        <v>1</v>
      </c>
      <c r="AD167">
        <v>7.0083652079866585</v>
      </c>
      <c r="AE167">
        <v>8.3107799667555451</v>
      </c>
      <c r="AF167">
        <v>1.3024147587688866</v>
      </c>
      <c r="AG167">
        <v>0.16289151536172819</v>
      </c>
    </row>
    <row r="168" spans="1:58" x14ac:dyDescent="0.2">
      <c r="A168">
        <v>23</v>
      </c>
      <c r="B168">
        <v>9</v>
      </c>
      <c r="C168" t="s">
        <v>68</v>
      </c>
      <c r="D168" t="s">
        <v>27</v>
      </c>
      <c r="G168">
        <v>0.5</v>
      </c>
      <c r="H168">
        <v>0.5</v>
      </c>
      <c r="I168">
        <v>1341</v>
      </c>
      <c r="J168">
        <v>11718</v>
      </c>
      <c r="L168">
        <v>2366</v>
      </c>
      <c r="M168">
        <v>1.4430000000000001</v>
      </c>
      <c r="N168">
        <v>10.206</v>
      </c>
      <c r="O168">
        <v>8.7620000000000005</v>
      </c>
      <c r="Q168">
        <v>0.13100000000000001</v>
      </c>
      <c r="R168">
        <v>1</v>
      </c>
      <c r="S168">
        <v>0</v>
      </c>
      <c r="T168">
        <v>0</v>
      </c>
      <c r="V168">
        <v>0</v>
      </c>
      <c r="Y168" s="9">
        <v>44236</v>
      </c>
      <c r="Z168">
        <v>0.77013888888888893</v>
      </c>
      <c r="AB168">
        <v>1</v>
      </c>
      <c r="AD168">
        <v>5.8306089593211787</v>
      </c>
      <c r="AE168">
        <v>8.1925432583040543</v>
      </c>
      <c r="AF168">
        <v>2.3619342989828755</v>
      </c>
      <c r="AG168">
        <v>0.15543026982480168</v>
      </c>
      <c r="AJ168">
        <v>0.22469149276397815</v>
      </c>
      <c r="AO168">
        <v>0.32312410085378396</v>
      </c>
      <c r="AT168">
        <v>0.56652709517334365</v>
      </c>
      <c r="AY168">
        <v>1.9750237588606507</v>
      </c>
      <c r="BC168">
        <v>5.8240658690508145</v>
      </c>
      <c r="BD168">
        <v>8.1793285673594767</v>
      </c>
      <c r="BE168">
        <v>2.3552626983086609</v>
      </c>
      <c r="BF168">
        <v>0.15391038647468702</v>
      </c>
    </row>
    <row r="169" spans="1:58" x14ac:dyDescent="0.2">
      <c r="A169">
        <v>24</v>
      </c>
      <c r="B169">
        <v>9</v>
      </c>
      <c r="C169" t="s">
        <v>68</v>
      </c>
      <c r="D169" t="s">
        <v>27</v>
      </c>
      <c r="G169">
        <v>0.5</v>
      </c>
      <c r="H169">
        <v>0.5</v>
      </c>
      <c r="I169">
        <v>1338</v>
      </c>
      <c r="J169">
        <v>11680</v>
      </c>
      <c r="L169">
        <v>2322</v>
      </c>
      <c r="M169">
        <v>1.4410000000000001</v>
      </c>
      <c r="N169">
        <v>10.173999999999999</v>
      </c>
      <c r="O169">
        <v>8.7330000000000005</v>
      </c>
      <c r="Q169">
        <v>0.127</v>
      </c>
      <c r="R169">
        <v>1</v>
      </c>
      <c r="S169">
        <v>0</v>
      </c>
      <c r="T169">
        <v>0</v>
      </c>
      <c r="V169">
        <v>0</v>
      </c>
      <c r="Y169" s="9">
        <v>44236</v>
      </c>
      <c r="Z169">
        <v>0.77636574074074083</v>
      </c>
      <c r="AB169">
        <v>1</v>
      </c>
      <c r="AD169">
        <v>5.8175227787804511</v>
      </c>
      <c r="AE169">
        <v>8.1661138764148973</v>
      </c>
      <c r="AF169">
        <v>2.3485910976344462</v>
      </c>
      <c r="AG169">
        <v>0.15239050312457236</v>
      </c>
    </row>
    <row r="170" spans="1:58" x14ac:dyDescent="0.2">
      <c r="A170">
        <v>69</v>
      </c>
      <c r="B170">
        <v>21</v>
      </c>
      <c r="C170" t="s">
        <v>78</v>
      </c>
      <c r="D170" t="s">
        <v>27</v>
      </c>
      <c r="G170">
        <v>0.5</v>
      </c>
      <c r="H170">
        <v>0.5</v>
      </c>
      <c r="I170">
        <v>758</v>
      </c>
      <c r="J170">
        <v>7472</v>
      </c>
      <c r="L170">
        <v>2795</v>
      </c>
      <c r="M170">
        <v>0.997</v>
      </c>
      <c r="N170">
        <v>6.609</v>
      </c>
      <c r="O170">
        <v>5.6120000000000001</v>
      </c>
      <c r="Q170">
        <v>0.17599999999999999</v>
      </c>
      <c r="R170">
        <v>1</v>
      </c>
      <c r="S170">
        <v>0</v>
      </c>
      <c r="T170">
        <v>0</v>
      </c>
      <c r="V170">
        <v>0</v>
      </c>
      <c r="Y170" s="9">
        <v>44237</v>
      </c>
      <c r="Z170">
        <v>0.11118055555555556</v>
      </c>
      <c r="AB170">
        <v>1</v>
      </c>
      <c r="AD170">
        <v>3.2875278742397933</v>
      </c>
      <c r="AE170">
        <v>5.2394075872156494</v>
      </c>
      <c r="AF170">
        <v>1.9518797129758561</v>
      </c>
      <c r="AG170">
        <v>0.18506799515203759</v>
      </c>
    </row>
    <row r="171" spans="1:58" x14ac:dyDescent="0.2">
      <c r="A171">
        <v>70</v>
      </c>
      <c r="B171">
        <v>21</v>
      </c>
      <c r="C171" t="s">
        <v>78</v>
      </c>
      <c r="D171" t="s">
        <v>27</v>
      </c>
      <c r="G171">
        <v>0.5</v>
      </c>
      <c r="H171">
        <v>0.5</v>
      </c>
      <c r="I171">
        <v>989</v>
      </c>
      <c r="J171">
        <v>7731</v>
      </c>
      <c r="L171">
        <v>2835</v>
      </c>
      <c r="M171">
        <v>1.173</v>
      </c>
      <c r="N171">
        <v>6.8280000000000003</v>
      </c>
      <c r="O171">
        <v>5.6550000000000002</v>
      </c>
      <c r="Q171">
        <v>0.18099999999999999</v>
      </c>
      <c r="R171">
        <v>1</v>
      </c>
      <c r="S171">
        <v>0</v>
      </c>
      <c r="T171">
        <v>0</v>
      </c>
      <c r="V171">
        <v>0</v>
      </c>
      <c r="Y171" s="9">
        <v>44237</v>
      </c>
      <c r="Z171">
        <v>0.1169675925925926</v>
      </c>
      <c r="AB171">
        <v>1</v>
      </c>
      <c r="AD171">
        <v>4.2951637758758148</v>
      </c>
      <c r="AE171">
        <v>5.419544690091743</v>
      </c>
      <c r="AF171">
        <v>1.1243809142159282</v>
      </c>
      <c r="AG171">
        <v>0.18783141942497336</v>
      </c>
      <c r="AJ171">
        <v>0.3051372807264503</v>
      </c>
      <c r="AO171">
        <v>2.6132107025286939</v>
      </c>
      <c r="AT171">
        <v>11.942349167462574</v>
      </c>
      <c r="AY171">
        <v>1.893572815868078</v>
      </c>
      <c r="BC171">
        <v>4.2886206856054505</v>
      </c>
      <c r="BD171">
        <v>5.3496459300954209</v>
      </c>
      <c r="BE171">
        <v>1.0610252444899704</v>
      </c>
      <c r="BF171">
        <v>0.18606973645097682</v>
      </c>
    </row>
    <row r="172" spans="1:58" x14ac:dyDescent="0.2">
      <c r="A172">
        <v>71</v>
      </c>
      <c r="B172">
        <v>21</v>
      </c>
      <c r="C172" t="s">
        <v>78</v>
      </c>
      <c r="D172" t="s">
        <v>27</v>
      </c>
      <c r="G172">
        <v>0.5</v>
      </c>
      <c r="H172">
        <v>0.5</v>
      </c>
      <c r="I172">
        <v>986</v>
      </c>
      <c r="J172">
        <v>7530</v>
      </c>
      <c r="L172">
        <v>2784</v>
      </c>
      <c r="M172">
        <v>1.1719999999999999</v>
      </c>
      <c r="N172">
        <v>6.6580000000000004</v>
      </c>
      <c r="O172">
        <v>5.4859999999999998</v>
      </c>
      <c r="Q172">
        <v>0.17499999999999999</v>
      </c>
      <c r="R172">
        <v>1</v>
      </c>
      <c r="S172">
        <v>0</v>
      </c>
      <c r="T172">
        <v>0</v>
      </c>
      <c r="V172">
        <v>0</v>
      </c>
      <c r="Y172" s="9">
        <v>44237</v>
      </c>
      <c r="Z172">
        <v>0.12306712962962962</v>
      </c>
      <c r="AB172">
        <v>1</v>
      </c>
      <c r="AD172">
        <v>4.2820775953350863</v>
      </c>
      <c r="AE172">
        <v>5.2797471700990988</v>
      </c>
      <c r="AF172">
        <v>0.99766957476401252</v>
      </c>
      <c r="AG172">
        <v>0.18430805347698029</v>
      </c>
    </row>
    <row r="173" spans="1:58" x14ac:dyDescent="0.2">
      <c r="A173">
        <v>49</v>
      </c>
      <c r="B173">
        <v>18</v>
      </c>
      <c r="C173" t="s">
        <v>97</v>
      </c>
      <c r="D173" t="s">
        <v>27</v>
      </c>
      <c r="G173">
        <v>0.5</v>
      </c>
      <c r="H173">
        <v>0.5</v>
      </c>
      <c r="I173">
        <v>1286</v>
      </c>
      <c r="J173">
        <v>6976</v>
      </c>
      <c r="L173">
        <v>3216</v>
      </c>
      <c r="M173">
        <v>1.401</v>
      </c>
      <c r="N173">
        <v>6.1879999999999997</v>
      </c>
      <c r="O173">
        <v>4.7869999999999999</v>
      </c>
      <c r="Q173">
        <v>0.22</v>
      </c>
      <c r="R173">
        <v>1</v>
      </c>
      <c r="S173">
        <v>0</v>
      </c>
      <c r="T173">
        <v>0</v>
      </c>
      <c r="V173">
        <v>0</v>
      </c>
      <c r="Y173" s="9">
        <v>44235</v>
      </c>
      <c r="Z173">
        <v>0.82292824074074078</v>
      </c>
      <c r="AB173">
        <v>1</v>
      </c>
      <c r="AD173">
        <v>2.6304555199999999</v>
      </c>
      <c r="AE173">
        <v>4.8944346025571823</v>
      </c>
      <c r="AF173">
        <v>2.2639790825571824</v>
      </c>
      <c r="AG173">
        <v>0.21415303562468638</v>
      </c>
    </row>
    <row r="174" spans="1:58" x14ac:dyDescent="0.2">
      <c r="A174">
        <v>50</v>
      </c>
      <c r="B174">
        <v>18</v>
      </c>
      <c r="C174" t="s">
        <v>97</v>
      </c>
      <c r="D174" t="s">
        <v>27</v>
      </c>
      <c r="G174">
        <v>0.5</v>
      </c>
      <c r="H174">
        <v>0.5</v>
      </c>
      <c r="I174">
        <v>1293</v>
      </c>
      <c r="J174">
        <v>6947</v>
      </c>
      <c r="L174">
        <v>3254</v>
      </c>
      <c r="M174">
        <v>1.407</v>
      </c>
      <c r="N174">
        <v>6.1639999999999997</v>
      </c>
      <c r="O174">
        <v>4.7569999999999997</v>
      </c>
      <c r="Q174">
        <v>0.224</v>
      </c>
      <c r="R174">
        <v>1</v>
      </c>
      <c r="S174">
        <v>0</v>
      </c>
      <c r="T174">
        <v>0</v>
      </c>
      <c r="V174">
        <v>0</v>
      </c>
      <c r="Y174" s="9">
        <v>44235</v>
      </c>
      <c r="Z174">
        <v>0.82848379629629632</v>
      </c>
      <c r="AB174">
        <v>1</v>
      </c>
      <c r="AD174">
        <v>2.6466218800000001</v>
      </c>
      <c r="AE174">
        <v>4.8742648111154576</v>
      </c>
      <c r="AF174">
        <v>2.2276429311154575</v>
      </c>
      <c r="AG174">
        <v>0.21677828868397533</v>
      </c>
      <c r="AJ174">
        <v>1.9901390168711257</v>
      </c>
      <c r="AO174">
        <v>8.5577514954174191E-2</v>
      </c>
      <c r="AT174">
        <v>2.2253703157382385</v>
      </c>
      <c r="AY174">
        <v>0.96066976327628717</v>
      </c>
      <c r="BC174">
        <v>2.6732222999999999</v>
      </c>
      <c r="BD174">
        <v>4.876351341264602</v>
      </c>
      <c r="BE174">
        <v>2.2031290412646021</v>
      </c>
      <c r="BF174">
        <v>0.21574200458162443</v>
      </c>
    </row>
    <row r="175" spans="1:58" x14ac:dyDescent="0.2">
      <c r="A175">
        <v>51</v>
      </c>
      <c r="B175">
        <v>18</v>
      </c>
      <c r="C175" t="s">
        <v>97</v>
      </c>
      <c r="D175" t="s">
        <v>27</v>
      </c>
      <c r="G175">
        <v>0.5</v>
      </c>
      <c r="H175">
        <v>0.5</v>
      </c>
      <c r="I175">
        <v>1316</v>
      </c>
      <c r="J175">
        <v>6953</v>
      </c>
      <c r="L175">
        <v>3224</v>
      </c>
      <c r="M175">
        <v>1.425</v>
      </c>
      <c r="N175">
        <v>6.1689999999999996</v>
      </c>
      <c r="O175">
        <v>4.7450000000000001</v>
      </c>
      <c r="Q175">
        <v>0.221</v>
      </c>
      <c r="R175">
        <v>1</v>
      </c>
      <c r="S175">
        <v>0</v>
      </c>
      <c r="T175">
        <v>0</v>
      </c>
      <c r="V175">
        <v>0</v>
      </c>
      <c r="Y175" s="9">
        <v>44235</v>
      </c>
      <c r="Z175">
        <v>0.83443287037037039</v>
      </c>
      <c r="AB175">
        <v>1</v>
      </c>
      <c r="AD175">
        <v>2.6998227199999998</v>
      </c>
      <c r="AE175">
        <v>4.8784378714137464</v>
      </c>
      <c r="AF175">
        <v>2.1786151514137466</v>
      </c>
      <c r="AG175">
        <v>0.21470572047927353</v>
      </c>
    </row>
    <row r="176" spans="1:58" x14ac:dyDescent="0.2">
      <c r="A176">
        <v>93</v>
      </c>
      <c r="B176">
        <v>29</v>
      </c>
      <c r="C176" t="s">
        <v>86</v>
      </c>
      <c r="D176" t="s">
        <v>27</v>
      </c>
      <c r="G176">
        <v>0.5</v>
      </c>
      <c r="H176">
        <v>0.5</v>
      </c>
      <c r="I176">
        <v>1146</v>
      </c>
      <c r="J176">
        <v>7255</v>
      </c>
      <c r="L176">
        <v>2833</v>
      </c>
      <c r="M176">
        <v>1.294</v>
      </c>
      <c r="N176">
        <v>6.4249999999999998</v>
      </c>
      <c r="O176">
        <v>5.1310000000000002</v>
      </c>
      <c r="Q176">
        <v>0.18</v>
      </c>
      <c r="R176">
        <v>1</v>
      </c>
      <c r="S176">
        <v>0</v>
      </c>
      <c r="T176">
        <v>0</v>
      </c>
      <c r="V176">
        <v>0</v>
      </c>
      <c r="Y176" s="9">
        <v>44237</v>
      </c>
      <c r="Z176">
        <v>0.28898148148148145</v>
      </c>
      <c r="AB176">
        <v>1</v>
      </c>
      <c r="AD176">
        <v>4.9800072241738889</v>
      </c>
      <c r="AE176">
        <v>5.0884819064275701</v>
      </c>
      <c r="AF176">
        <v>0.10847468225368129</v>
      </c>
      <c r="AG176">
        <v>0.18769324821132655</v>
      </c>
    </row>
    <row r="177" spans="1:58" x14ac:dyDescent="0.2">
      <c r="A177">
        <v>94</v>
      </c>
      <c r="B177">
        <v>29</v>
      </c>
      <c r="C177" t="s">
        <v>86</v>
      </c>
      <c r="D177" t="s">
        <v>27</v>
      </c>
      <c r="G177">
        <v>0.5</v>
      </c>
      <c r="H177">
        <v>0.5</v>
      </c>
      <c r="I177">
        <v>1019</v>
      </c>
      <c r="J177">
        <v>7289</v>
      </c>
      <c r="L177">
        <v>2914</v>
      </c>
      <c r="M177">
        <v>1.196</v>
      </c>
      <c r="N177">
        <v>6.4539999999999997</v>
      </c>
      <c r="O177">
        <v>5.258</v>
      </c>
      <c r="Q177">
        <v>0.189</v>
      </c>
      <c r="R177">
        <v>1</v>
      </c>
      <c r="S177">
        <v>0</v>
      </c>
      <c r="T177">
        <v>0</v>
      </c>
      <c r="V177">
        <v>0</v>
      </c>
      <c r="Y177" s="9">
        <v>44237</v>
      </c>
      <c r="Z177">
        <v>0.29453703703703704</v>
      </c>
      <c r="AB177">
        <v>1</v>
      </c>
      <c r="AD177">
        <v>4.4260255812830893</v>
      </c>
      <c r="AE177">
        <v>5.112129248117868</v>
      </c>
      <c r="AF177">
        <v>0.68610366683477864</v>
      </c>
      <c r="AG177">
        <v>0.19328918236402146</v>
      </c>
      <c r="AJ177">
        <v>0.29610210171302048</v>
      </c>
      <c r="AO177">
        <v>1.2595514622308548</v>
      </c>
      <c r="AT177">
        <v>7.704607610716792</v>
      </c>
      <c r="AY177">
        <v>2.9008406008961982</v>
      </c>
      <c r="BC177">
        <v>4.4194824910127259</v>
      </c>
      <c r="BD177">
        <v>5.0801357858309943</v>
      </c>
      <c r="BE177">
        <v>0.66065329481826884</v>
      </c>
      <c r="BF177">
        <v>0.19052575809108571</v>
      </c>
    </row>
    <row r="178" spans="1:58" x14ac:dyDescent="0.2">
      <c r="A178">
        <v>95</v>
      </c>
      <c r="B178">
        <v>29</v>
      </c>
      <c r="C178" t="s">
        <v>86</v>
      </c>
      <c r="D178" t="s">
        <v>27</v>
      </c>
      <c r="G178">
        <v>0.5</v>
      </c>
      <c r="H178">
        <v>0.5</v>
      </c>
      <c r="I178">
        <v>1016</v>
      </c>
      <c r="J178">
        <v>7197</v>
      </c>
      <c r="L178">
        <v>2834</v>
      </c>
      <c r="M178">
        <v>1.194</v>
      </c>
      <c r="N178">
        <v>6.3760000000000003</v>
      </c>
      <c r="O178">
        <v>5.1820000000000004</v>
      </c>
      <c r="Q178">
        <v>0.18</v>
      </c>
      <c r="R178">
        <v>1</v>
      </c>
      <c r="S178">
        <v>0</v>
      </c>
      <c r="T178">
        <v>0</v>
      </c>
      <c r="V178">
        <v>0</v>
      </c>
      <c r="Y178" s="9">
        <v>44237</v>
      </c>
      <c r="Z178">
        <v>0.30059027777777775</v>
      </c>
      <c r="AB178">
        <v>1</v>
      </c>
      <c r="AD178">
        <v>4.4129394007423617</v>
      </c>
      <c r="AE178">
        <v>5.0481423235441207</v>
      </c>
      <c r="AF178">
        <v>0.63520292280175905</v>
      </c>
      <c r="AG178">
        <v>0.18776233381814997</v>
      </c>
    </row>
    <row r="179" spans="1:58" x14ac:dyDescent="0.2">
      <c r="A179">
        <v>25</v>
      </c>
      <c r="B179">
        <v>10</v>
      </c>
      <c r="C179" t="s">
        <v>89</v>
      </c>
      <c r="D179" t="s">
        <v>27</v>
      </c>
      <c r="G179">
        <v>0.5</v>
      </c>
      <c r="H179">
        <v>0.5</v>
      </c>
      <c r="I179">
        <v>1193</v>
      </c>
      <c r="J179">
        <v>7031</v>
      </c>
      <c r="L179">
        <v>2846</v>
      </c>
      <c r="M179">
        <v>1.33</v>
      </c>
      <c r="N179">
        <v>6.2350000000000003</v>
      </c>
      <c r="O179">
        <v>4.9050000000000002</v>
      </c>
      <c r="Q179">
        <v>0.182</v>
      </c>
      <c r="R179">
        <v>1</v>
      </c>
      <c r="S179">
        <v>0</v>
      </c>
      <c r="T179">
        <v>0</v>
      </c>
      <c r="V179">
        <v>0</v>
      </c>
      <c r="Y179" s="9">
        <v>44235</v>
      </c>
      <c r="Z179">
        <v>0.64724537037037033</v>
      </c>
      <c r="AB179">
        <v>1</v>
      </c>
      <c r="AD179">
        <v>2.4167898800000005</v>
      </c>
      <c r="AE179">
        <v>4.9326876552914882</v>
      </c>
      <c r="AF179">
        <v>2.5158977752914877</v>
      </c>
      <c r="AG179">
        <v>0.18859136110003069</v>
      </c>
    </row>
    <row r="180" spans="1:58" x14ac:dyDescent="0.2">
      <c r="A180">
        <v>26</v>
      </c>
      <c r="B180">
        <v>10</v>
      </c>
      <c r="C180" t="s">
        <v>89</v>
      </c>
      <c r="D180" t="s">
        <v>27</v>
      </c>
      <c r="G180">
        <v>0.5</v>
      </c>
      <c r="H180">
        <v>0.5</v>
      </c>
      <c r="I180">
        <v>1215</v>
      </c>
      <c r="J180">
        <v>7021</v>
      </c>
      <c r="L180">
        <v>2799</v>
      </c>
      <c r="M180">
        <v>1.347</v>
      </c>
      <c r="N180">
        <v>6.2270000000000003</v>
      </c>
      <c r="O180">
        <v>4.88</v>
      </c>
      <c r="Q180">
        <v>0.17699999999999999</v>
      </c>
      <c r="R180">
        <v>1</v>
      </c>
      <c r="S180">
        <v>0</v>
      </c>
      <c r="T180">
        <v>0</v>
      </c>
      <c r="V180">
        <v>0</v>
      </c>
      <c r="Y180" s="9">
        <v>44235</v>
      </c>
      <c r="Z180">
        <v>0.65273148148148141</v>
      </c>
      <c r="AB180">
        <v>1</v>
      </c>
      <c r="AD180">
        <v>2.4671469999999998</v>
      </c>
      <c r="AE180">
        <v>4.925732554794342</v>
      </c>
      <c r="AF180">
        <v>2.4585855547943423</v>
      </c>
      <c r="AG180">
        <v>0.18534433757933119</v>
      </c>
      <c r="AJ180">
        <v>0</v>
      </c>
      <c r="AO180">
        <v>0.19748384525272847</v>
      </c>
      <c r="AT180">
        <v>0.39526373138540827</v>
      </c>
      <c r="AY180">
        <v>0.26057940267069829</v>
      </c>
      <c r="BC180">
        <v>2.4671469999999998</v>
      </c>
      <c r="BD180">
        <v>4.9306011251423447</v>
      </c>
      <c r="BE180">
        <v>2.463454125142345</v>
      </c>
      <c r="BF180">
        <v>0.18558613720321307</v>
      </c>
    </row>
    <row r="181" spans="1:58" x14ac:dyDescent="0.2">
      <c r="A181">
        <v>27</v>
      </c>
      <c r="B181">
        <v>10</v>
      </c>
      <c r="C181" t="s">
        <v>89</v>
      </c>
      <c r="D181" t="s">
        <v>27</v>
      </c>
      <c r="G181">
        <v>0.5</v>
      </c>
      <c r="H181">
        <v>0.5</v>
      </c>
      <c r="I181">
        <v>1215</v>
      </c>
      <c r="J181">
        <v>7035</v>
      </c>
      <c r="L181">
        <v>2806</v>
      </c>
      <c r="M181">
        <v>1.347</v>
      </c>
      <c r="N181">
        <v>6.2380000000000004</v>
      </c>
      <c r="O181">
        <v>4.891</v>
      </c>
      <c r="Q181">
        <v>0.17799999999999999</v>
      </c>
      <c r="R181">
        <v>1</v>
      </c>
      <c r="S181">
        <v>0</v>
      </c>
      <c r="T181">
        <v>0</v>
      </c>
      <c r="V181">
        <v>0</v>
      </c>
      <c r="Y181" s="9">
        <v>44235</v>
      </c>
      <c r="Z181">
        <v>0.65883101851851855</v>
      </c>
      <c r="AB181">
        <v>1</v>
      </c>
      <c r="AD181">
        <v>2.4671469999999998</v>
      </c>
      <c r="AE181">
        <v>4.9354696954903474</v>
      </c>
      <c r="AF181">
        <v>2.4683226954903477</v>
      </c>
      <c r="AG181">
        <v>0.18582793682709495</v>
      </c>
    </row>
    <row r="182" spans="1:58" x14ac:dyDescent="0.2">
      <c r="A182">
        <v>20</v>
      </c>
      <c r="B182">
        <v>9</v>
      </c>
      <c r="C182" t="s">
        <v>176</v>
      </c>
      <c r="D182" t="s">
        <v>27</v>
      </c>
      <c r="G182">
        <v>0.5</v>
      </c>
      <c r="H182">
        <v>0.5</v>
      </c>
      <c r="I182">
        <v>1799</v>
      </c>
      <c r="J182">
        <v>7992</v>
      </c>
      <c r="L182">
        <v>2963</v>
      </c>
      <c r="M182">
        <v>1.7949999999999999</v>
      </c>
      <c r="N182">
        <v>7.0490000000000004</v>
      </c>
      <c r="O182">
        <v>5.2549999999999999</v>
      </c>
      <c r="Q182">
        <v>0.19400000000000001</v>
      </c>
      <c r="R182">
        <v>1</v>
      </c>
      <c r="S182">
        <v>0</v>
      </c>
      <c r="T182">
        <v>0</v>
      </c>
      <c r="V182">
        <v>0</v>
      </c>
      <c r="Y182" s="9">
        <v>44231</v>
      </c>
      <c r="Z182">
        <v>0.61598379629629629</v>
      </c>
      <c r="AB182">
        <v>1</v>
      </c>
      <c r="AD182">
        <v>3.8463681200000002</v>
      </c>
      <c r="AE182">
        <v>6.7726594229498529</v>
      </c>
      <c r="AF182">
        <v>2.9262913029498527</v>
      </c>
      <c r="AG182">
        <v>0.25854712489743054</v>
      </c>
    </row>
    <row r="183" spans="1:58" x14ac:dyDescent="0.2">
      <c r="A183">
        <v>21</v>
      </c>
      <c r="B183">
        <v>9</v>
      </c>
      <c r="C183" t="s">
        <v>176</v>
      </c>
      <c r="D183" t="s">
        <v>27</v>
      </c>
      <c r="G183">
        <v>0.5</v>
      </c>
      <c r="H183">
        <v>0.5</v>
      </c>
      <c r="I183">
        <v>1270</v>
      </c>
      <c r="J183">
        <v>7919</v>
      </c>
      <c r="L183">
        <v>2934</v>
      </c>
      <c r="M183">
        <v>1.389</v>
      </c>
      <c r="N183">
        <v>6.9880000000000004</v>
      </c>
      <c r="O183">
        <v>5.5979999999999999</v>
      </c>
      <c r="Q183">
        <v>0.191</v>
      </c>
      <c r="R183">
        <v>1</v>
      </c>
      <c r="S183">
        <v>0</v>
      </c>
      <c r="T183">
        <v>0</v>
      </c>
      <c r="V183">
        <v>0</v>
      </c>
      <c r="Y183" s="9">
        <v>44231</v>
      </c>
      <c r="Z183">
        <v>0.62162037037037032</v>
      </c>
      <c r="AB183">
        <v>1</v>
      </c>
      <c r="AD183">
        <v>2.5935479999999997</v>
      </c>
      <c r="AE183">
        <v>6.7099088061507928</v>
      </c>
      <c r="AF183">
        <v>4.1163608061507926</v>
      </c>
      <c r="AG183">
        <v>0.25613045120706351</v>
      </c>
      <c r="AJ183">
        <v>2.5158950366931245</v>
      </c>
      <c r="AO183">
        <v>0.24311059880354272</v>
      </c>
      <c r="AT183">
        <v>1.94317021344445</v>
      </c>
      <c r="AY183">
        <v>0.9808548634041161</v>
      </c>
      <c r="BC183">
        <v>2.5613278400000001</v>
      </c>
      <c r="BD183">
        <v>6.7180749823095747</v>
      </c>
      <c r="BE183">
        <v>4.1567471423095741</v>
      </c>
      <c r="BF183">
        <v>0.2548804475741151</v>
      </c>
    </row>
    <row r="184" spans="1:58" x14ac:dyDescent="0.2">
      <c r="A184">
        <v>22</v>
      </c>
      <c r="B184">
        <v>9</v>
      </c>
      <c r="C184" t="s">
        <v>176</v>
      </c>
      <c r="D184" t="s">
        <v>27</v>
      </c>
      <c r="G184">
        <v>0.5</v>
      </c>
      <c r="H184">
        <v>0.5</v>
      </c>
      <c r="I184">
        <v>1242</v>
      </c>
      <c r="J184">
        <v>7938</v>
      </c>
      <c r="L184">
        <v>2904</v>
      </c>
      <c r="M184">
        <v>1.3680000000000001</v>
      </c>
      <c r="N184">
        <v>7.0039999999999996</v>
      </c>
      <c r="O184">
        <v>5.6360000000000001</v>
      </c>
      <c r="Q184">
        <v>0.188</v>
      </c>
      <c r="R184">
        <v>1</v>
      </c>
      <c r="S184">
        <v>0</v>
      </c>
      <c r="T184">
        <v>0</v>
      </c>
      <c r="V184">
        <v>0</v>
      </c>
      <c r="Y184" s="9">
        <v>44231</v>
      </c>
      <c r="Z184">
        <v>0.62771990740740746</v>
      </c>
      <c r="AB184">
        <v>1</v>
      </c>
      <c r="AD184">
        <v>2.5291076800000005</v>
      </c>
      <c r="AE184">
        <v>6.7262411584683566</v>
      </c>
      <c r="AF184">
        <v>4.1971334784683556</v>
      </c>
      <c r="AG184">
        <v>0.25363044394116663</v>
      </c>
    </row>
    <row r="185" spans="1:58" x14ac:dyDescent="0.2">
      <c r="A185">
        <v>20</v>
      </c>
      <c r="B185">
        <v>9</v>
      </c>
      <c r="C185" t="s">
        <v>176</v>
      </c>
      <c r="D185" t="s">
        <v>27</v>
      </c>
      <c r="G185">
        <v>0.5</v>
      </c>
      <c r="H185">
        <v>0.5</v>
      </c>
      <c r="I185">
        <v>2415</v>
      </c>
      <c r="J185">
        <v>11832</v>
      </c>
      <c r="L185">
        <v>4676</v>
      </c>
      <c r="M185">
        <v>2.2679999999999998</v>
      </c>
      <c r="N185">
        <v>10.303000000000001</v>
      </c>
      <c r="O185">
        <v>8.0350000000000001</v>
      </c>
      <c r="Q185">
        <v>0.373</v>
      </c>
      <c r="R185">
        <v>1</v>
      </c>
      <c r="S185">
        <v>0</v>
      </c>
      <c r="T185">
        <v>0</v>
      </c>
      <c r="V185">
        <v>0</v>
      </c>
      <c r="Y185" s="9">
        <v>44221</v>
      </c>
      <c r="Z185">
        <v>0.6844675925925926</v>
      </c>
      <c r="AB185">
        <v>3</v>
      </c>
      <c r="AC185" t="s">
        <v>187</v>
      </c>
      <c r="AD185">
        <v>5.8598004999999995</v>
      </c>
      <c r="AE185">
        <v>5.9568224655168214</v>
      </c>
      <c r="AF185">
        <v>9.7021965516821851E-2</v>
      </c>
      <c r="AG185">
        <v>0.24303942702282744</v>
      </c>
    </row>
    <row r="186" spans="1:58" x14ac:dyDescent="0.2">
      <c r="A186">
        <v>21</v>
      </c>
      <c r="B186">
        <v>9</v>
      </c>
      <c r="C186" t="s">
        <v>176</v>
      </c>
      <c r="D186" t="s">
        <v>27</v>
      </c>
      <c r="G186">
        <v>0.5</v>
      </c>
      <c r="H186">
        <v>0.5</v>
      </c>
      <c r="I186">
        <v>1704</v>
      </c>
      <c r="J186">
        <v>11674</v>
      </c>
      <c r="L186">
        <v>4701</v>
      </c>
      <c r="M186">
        <v>1.722</v>
      </c>
      <c r="N186">
        <v>10.167999999999999</v>
      </c>
      <c r="O186">
        <v>8.4459999999999997</v>
      </c>
      <c r="Q186">
        <v>0.376</v>
      </c>
      <c r="R186">
        <v>1</v>
      </c>
      <c r="S186">
        <v>0</v>
      </c>
      <c r="T186">
        <v>0</v>
      </c>
      <c r="V186">
        <v>0</v>
      </c>
      <c r="Y186" s="9">
        <v>44221</v>
      </c>
      <c r="Z186">
        <v>0.69174768518518526</v>
      </c>
      <c r="AB186">
        <v>3</v>
      </c>
      <c r="AC186" t="s">
        <v>187</v>
      </c>
      <c r="AD186">
        <v>3.9106508799999999</v>
      </c>
      <c r="AE186">
        <v>5.8739855365547085</v>
      </c>
      <c r="AF186">
        <v>1.9633346565547085</v>
      </c>
      <c r="AG186">
        <v>0.24421965604031218</v>
      </c>
      <c r="AJ186">
        <v>5.5550029104341965</v>
      </c>
      <c r="AO186">
        <v>0.6896356503520088</v>
      </c>
      <c r="AT186">
        <v>14.404757298597239</v>
      </c>
      <c r="AY186">
        <v>0.48443592269856378</v>
      </c>
      <c r="BC186">
        <v>4.0223723299999996</v>
      </c>
      <c r="BD186">
        <v>5.8538005886746998</v>
      </c>
      <c r="BE186">
        <v>1.8314282586747004</v>
      </c>
      <c r="BF186">
        <v>0.24362954153156979</v>
      </c>
    </row>
    <row r="187" spans="1:58" x14ac:dyDescent="0.2">
      <c r="A187">
        <v>22</v>
      </c>
      <c r="B187">
        <v>9</v>
      </c>
      <c r="C187" t="s">
        <v>176</v>
      </c>
      <c r="D187" t="s">
        <v>27</v>
      </c>
      <c r="G187">
        <v>0.5</v>
      </c>
      <c r="H187">
        <v>0.5</v>
      </c>
      <c r="I187">
        <v>1789</v>
      </c>
      <c r="J187">
        <v>11597</v>
      </c>
      <c r="L187">
        <v>4676</v>
      </c>
      <c r="M187">
        <v>1.7869999999999999</v>
      </c>
      <c r="N187">
        <v>10.103</v>
      </c>
      <c r="O187">
        <v>8.3160000000000007</v>
      </c>
      <c r="Q187">
        <v>0.373</v>
      </c>
      <c r="R187">
        <v>1</v>
      </c>
      <c r="S187">
        <v>0</v>
      </c>
      <c r="T187">
        <v>0</v>
      </c>
      <c r="V187">
        <v>0</v>
      </c>
      <c r="Y187" s="9">
        <v>44221</v>
      </c>
      <c r="Z187">
        <v>0.69907407407407407</v>
      </c>
      <c r="AB187">
        <v>3</v>
      </c>
      <c r="AC187" t="s">
        <v>187</v>
      </c>
      <c r="AD187">
        <v>4.1340937799999997</v>
      </c>
      <c r="AE187">
        <v>5.833615640794692</v>
      </c>
      <c r="AF187">
        <v>1.6995218607946923</v>
      </c>
      <c r="AG187">
        <v>0.24303942702282744</v>
      </c>
    </row>
    <row r="188" spans="1:58" x14ac:dyDescent="0.2">
      <c r="A188">
        <v>78</v>
      </c>
      <c r="B188">
        <v>24</v>
      </c>
      <c r="C188" t="s">
        <v>145</v>
      </c>
      <c r="D188" t="s">
        <v>27</v>
      </c>
      <c r="G188">
        <v>0.5</v>
      </c>
      <c r="H188">
        <v>0.5</v>
      </c>
      <c r="I188">
        <v>1035</v>
      </c>
      <c r="J188">
        <v>7287</v>
      </c>
      <c r="L188">
        <v>2738</v>
      </c>
      <c r="M188">
        <v>1.2090000000000001</v>
      </c>
      <c r="N188">
        <v>6.452</v>
      </c>
      <c r="O188">
        <v>5.2430000000000003</v>
      </c>
      <c r="Q188">
        <v>0.17</v>
      </c>
      <c r="R188">
        <v>1</v>
      </c>
      <c r="S188">
        <v>0</v>
      </c>
      <c r="T188">
        <v>0</v>
      </c>
      <c r="V188">
        <v>0</v>
      </c>
      <c r="Y188" s="9">
        <v>44239</v>
      </c>
      <c r="Z188">
        <v>6.8125000000000005E-2</v>
      </c>
      <c r="AB188">
        <v>1</v>
      </c>
      <c r="AD188">
        <v>2.6527349999999998</v>
      </c>
      <c r="AE188">
        <v>5.6596167275530895</v>
      </c>
      <c r="AF188">
        <v>3.0068817275530897</v>
      </c>
      <c r="AG188">
        <v>0.22299004332921782</v>
      </c>
    </row>
    <row r="189" spans="1:58" x14ac:dyDescent="0.2">
      <c r="A189">
        <v>79</v>
      </c>
      <c r="B189">
        <v>24</v>
      </c>
      <c r="C189" t="s">
        <v>145</v>
      </c>
      <c r="D189" t="s">
        <v>27</v>
      </c>
      <c r="G189">
        <v>0.5</v>
      </c>
      <c r="H189">
        <v>0.5</v>
      </c>
      <c r="I189">
        <v>1022</v>
      </c>
      <c r="J189">
        <v>7137</v>
      </c>
      <c r="L189">
        <v>2737</v>
      </c>
      <c r="M189">
        <v>1.1990000000000001</v>
      </c>
      <c r="N189">
        <v>6.3250000000000002</v>
      </c>
      <c r="O189">
        <v>5.1260000000000003</v>
      </c>
      <c r="Q189">
        <v>0.17</v>
      </c>
      <c r="R189">
        <v>1</v>
      </c>
      <c r="S189">
        <v>0</v>
      </c>
      <c r="T189">
        <v>0</v>
      </c>
      <c r="V189">
        <v>0</v>
      </c>
      <c r="Y189" s="9">
        <v>44239</v>
      </c>
      <c r="Z189">
        <v>7.3738425925925929E-2</v>
      </c>
      <c r="AB189">
        <v>1</v>
      </c>
      <c r="AD189">
        <v>2.6106903999999997</v>
      </c>
      <c r="AE189">
        <v>5.546530286155348</v>
      </c>
      <c r="AF189">
        <v>2.9358398861553483</v>
      </c>
      <c r="AG189">
        <v>0.22291788652883471</v>
      </c>
      <c r="AJ189">
        <v>5.4548769270476152</v>
      </c>
      <c r="AO189">
        <v>0.2443652451330848</v>
      </c>
      <c r="AT189">
        <v>4.6292442948775214</v>
      </c>
      <c r="AY189">
        <v>9.7154858355053733E-2</v>
      </c>
      <c r="BC189">
        <v>2.6838918999999999</v>
      </c>
      <c r="BD189">
        <v>5.5533154726392127</v>
      </c>
      <c r="BE189">
        <v>2.8694235726392128</v>
      </c>
      <c r="BF189">
        <v>0.22280965132826003</v>
      </c>
    </row>
    <row r="190" spans="1:58" x14ac:dyDescent="0.2">
      <c r="A190">
        <v>80</v>
      </c>
      <c r="B190">
        <v>24</v>
      </c>
      <c r="C190" t="s">
        <v>145</v>
      </c>
      <c r="D190" t="s">
        <v>27</v>
      </c>
      <c r="G190">
        <v>0.5</v>
      </c>
      <c r="H190">
        <v>0.5</v>
      </c>
      <c r="I190">
        <v>1067</v>
      </c>
      <c r="J190">
        <v>7155</v>
      </c>
      <c r="L190">
        <v>2734</v>
      </c>
      <c r="M190">
        <v>1.2330000000000001</v>
      </c>
      <c r="N190">
        <v>6.34</v>
      </c>
      <c r="O190">
        <v>5.1070000000000002</v>
      </c>
      <c r="Q190">
        <v>0.17</v>
      </c>
      <c r="R190">
        <v>1</v>
      </c>
      <c r="S190">
        <v>0</v>
      </c>
      <c r="T190">
        <v>0</v>
      </c>
      <c r="V190">
        <v>0</v>
      </c>
      <c r="Y190" s="9">
        <v>44239</v>
      </c>
      <c r="Z190">
        <v>7.9884259259259252E-2</v>
      </c>
      <c r="AB190">
        <v>1</v>
      </c>
      <c r="AD190">
        <v>2.7570933999999996</v>
      </c>
      <c r="AE190">
        <v>5.5601006591230764</v>
      </c>
      <c r="AF190">
        <v>2.8030072591230768</v>
      </c>
      <c r="AG190">
        <v>0.22270141612768535</v>
      </c>
    </row>
    <row r="191" spans="1:58" x14ac:dyDescent="0.2">
      <c r="A191">
        <v>76</v>
      </c>
      <c r="B191">
        <v>24</v>
      </c>
      <c r="C191" t="s">
        <v>192</v>
      </c>
      <c r="D191" t="s">
        <v>27</v>
      </c>
      <c r="G191">
        <v>0.5</v>
      </c>
      <c r="H191">
        <v>0.5</v>
      </c>
      <c r="I191">
        <v>2624</v>
      </c>
      <c r="J191">
        <v>11885</v>
      </c>
      <c r="L191">
        <v>4699</v>
      </c>
      <c r="M191">
        <v>2.4279999999999999</v>
      </c>
      <c r="N191">
        <v>10.347</v>
      </c>
      <c r="O191">
        <v>7.9189999999999996</v>
      </c>
      <c r="Q191">
        <v>0.375</v>
      </c>
      <c r="R191">
        <v>1</v>
      </c>
      <c r="S191">
        <v>0</v>
      </c>
      <c r="T191">
        <v>0</v>
      </c>
      <c r="V191">
        <v>0</v>
      </c>
      <c r="Y191" s="9">
        <v>44222</v>
      </c>
      <c r="Z191">
        <v>0.17269675925925929</v>
      </c>
      <c r="AB191">
        <v>3</v>
      </c>
      <c r="AC191" t="s">
        <v>187</v>
      </c>
      <c r="AD191">
        <v>6.4673676799999997</v>
      </c>
      <c r="AE191">
        <v>5.9846095366243661</v>
      </c>
      <c r="AF191">
        <v>-0.48275814337563361</v>
      </c>
      <c r="AG191">
        <v>0.2441252377189134</v>
      </c>
    </row>
    <row r="192" spans="1:58" x14ac:dyDescent="0.2">
      <c r="A192">
        <v>77</v>
      </c>
      <c r="B192">
        <v>24</v>
      </c>
      <c r="C192" t="s">
        <v>192</v>
      </c>
      <c r="D192" t="s">
        <v>27</v>
      </c>
      <c r="G192">
        <v>0.5</v>
      </c>
      <c r="H192">
        <v>0.5</v>
      </c>
      <c r="I192">
        <v>2128</v>
      </c>
      <c r="J192">
        <v>11842</v>
      </c>
      <c r="L192">
        <v>4675</v>
      </c>
      <c r="M192">
        <v>2.048</v>
      </c>
      <c r="N192">
        <v>10.311</v>
      </c>
      <c r="O192">
        <v>8.2629999999999999</v>
      </c>
      <c r="Q192">
        <v>0.373</v>
      </c>
      <c r="R192">
        <v>1</v>
      </c>
      <c r="S192">
        <v>0</v>
      </c>
      <c r="T192">
        <v>0</v>
      </c>
      <c r="V192">
        <v>0</v>
      </c>
      <c r="Y192" s="9">
        <v>44222</v>
      </c>
      <c r="Z192">
        <v>0.17953703703703705</v>
      </c>
      <c r="AB192">
        <v>3</v>
      </c>
      <c r="AC192" t="s">
        <v>187</v>
      </c>
      <c r="AD192">
        <v>5.0511091200000005</v>
      </c>
      <c r="AE192">
        <v>5.9620653091220186</v>
      </c>
      <c r="AF192">
        <v>0.91095618912201815</v>
      </c>
      <c r="AG192">
        <v>0.24299221786212802</v>
      </c>
      <c r="AJ192">
        <v>2.2261675420038269</v>
      </c>
      <c r="AO192">
        <v>0.77958598517814104</v>
      </c>
      <c r="AT192">
        <v>7.6416901784181821</v>
      </c>
      <c r="AY192">
        <v>1.5805275190736987</v>
      </c>
      <c r="BC192">
        <v>5.1079650500000007</v>
      </c>
      <c r="BD192">
        <v>5.9853959631651454</v>
      </c>
      <c r="BE192">
        <v>0.87743091316514521</v>
      </c>
      <c r="BF192">
        <v>0.24492779345080298</v>
      </c>
    </row>
    <row r="193" spans="1:58" x14ac:dyDescent="0.2">
      <c r="A193">
        <v>78</v>
      </c>
      <c r="B193">
        <v>24</v>
      </c>
      <c r="C193" t="s">
        <v>192</v>
      </c>
      <c r="D193" t="s">
        <v>27</v>
      </c>
      <c r="G193">
        <v>0.5</v>
      </c>
      <c r="H193">
        <v>0.5</v>
      </c>
      <c r="I193">
        <v>2169</v>
      </c>
      <c r="J193">
        <v>11931</v>
      </c>
      <c r="L193">
        <v>4757</v>
      </c>
      <c r="M193">
        <v>2.0790000000000002</v>
      </c>
      <c r="N193">
        <v>10.387</v>
      </c>
      <c r="O193">
        <v>8.3079999999999998</v>
      </c>
      <c r="Q193">
        <v>0.38100000000000001</v>
      </c>
      <c r="R193">
        <v>1</v>
      </c>
      <c r="S193">
        <v>0</v>
      </c>
      <c r="T193">
        <v>0</v>
      </c>
      <c r="V193">
        <v>0</v>
      </c>
      <c r="Y193" s="9">
        <v>44222</v>
      </c>
      <c r="Z193">
        <v>0.18684027777777779</v>
      </c>
      <c r="AB193">
        <v>3</v>
      </c>
      <c r="AC193" t="s">
        <v>187</v>
      </c>
      <c r="AD193">
        <v>5.16482098</v>
      </c>
      <c r="AE193">
        <v>6.0087266172082723</v>
      </c>
      <c r="AF193">
        <v>0.84390563720827227</v>
      </c>
      <c r="AG193">
        <v>0.24686336903947795</v>
      </c>
    </row>
    <row r="194" spans="1:58" x14ac:dyDescent="0.2">
      <c r="A194">
        <v>54</v>
      </c>
      <c r="B194">
        <v>18</v>
      </c>
      <c r="C194" t="s">
        <v>166</v>
      </c>
      <c r="D194" t="s">
        <v>27</v>
      </c>
      <c r="G194">
        <v>0.5</v>
      </c>
      <c r="H194">
        <v>0.5</v>
      </c>
      <c r="I194">
        <v>1276</v>
      </c>
      <c r="J194">
        <v>7030</v>
      </c>
      <c r="L194">
        <v>2857</v>
      </c>
      <c r="M194">
        <v>1.3939999999999999</v>
      </c>
      <c r="N194">
        <v>6.234</v>
      </c>
      <c r="O194">
        <v>4.84</v>
      </c>
      <c r="Q194">
        <v>0.183</v>
      </c>
      <c r="R194">
        <v>1</v>
      </c>
      <c r="S194">
        <v>0</v>
      </c>
      <c r="T194">
        <v>0</v>
      </c>
      <c r="V194">
        <v>0</v>
      </c>
      <c r="Y194" s="9">
        <v>44243</v>
      </c>
      <c r="Z194">
        <v>0.90188657407407413</v>
      </c>
      <c r="AB194">
        <v>1</v>
      </c>
      <c r="AD194">
        <v>4.3490454164123493</v>
      </c>
      <c r="AE194">
        <v>5.9681096260556963</v>
      </c>
      <c r="AF194">
        <v>1.619064209643347</v>
      </c>
      <c r="AG194">
        <v>0.25212677449713933</v>
      </c>
    </row>
    <row r="195" spans="1:58" x14ac:dyDescent="0.2">
      <c r="A195">
        <v>55</v>
      </c>
      <c r="B195">
        <v>18</v>
      </c>
      <c r="C195" t="s">
        <v>166</v>
      </c>
      <c r="D195" t="s">
        <v>27</v>
      </c>
      <c r="G195">
        <v>0.5</v>
      </c>
      <c r="H195">
        <v>0.5</v>
      </c>
      <c r="I195">
        <v>1078</v>
      </c>
      <c r="J195">
        <v>7033</v>
      </c>
      <c r="L195">
        <v>2824</v>
      </c>
      <c r="M195">
        <v>1.242</v>
      </c>
      <c r="N195">
        <v>6.2370000000000001</v>
      </c>
      <c r="O195">
        <v>4.9950000000000001</v>
      </c>
      <c r="Q195">
        <v>0.17899999999999999</v>
      </c>
      <c r="R195">
        <v>1</v>
      </c>
      <c r="S195">
        <v>0</v>
      </c>
      <c r="T195">
        <v>0</v>
      </c>
      <c r="V195">
        <v>0</v>
      </c>
      <c r="Y195" s="9">
        <v>44243</v>
      </c>
      <c r="Z195">
        <v>0.9075347222222222</v>
      </c>
      <c r="AB195">
        <v>1</v>
      </c>
      <c r="AD195">
        <v>3.6504600096353577</v>
      </c>
      <c r="AE195">
        <v>5.9706986429378102</v>
      </c>
      <c r="AF195">
        <v>2.3202386333024525</v>
      </c>
      <c r="AG195">
        <v>0.24940311964270015</v>
      </c>
      <c r="AJ195">
        <v>1.068843679833827</v>
      </c>
      <c r="AO195">
        <v>1.7496554259235688</v>
      </c>
      <c r="AT195">
        <v>2.8301678155479024</v>
      </c>
      <c r="AY195">
        <v>0.23138305886435845</v>
      </c>
      <c r="BC195">
        <v>3.6310548594471079</v>
      </c>
      <c r="BD195">
        <v>5.9189183052955165</v>
      </c>
      <c r="BE195">
        <v>2.2878634458484091</v>
      </c>
      <c r="BF195">
        <v>0.24969199212726184</v>
      </c>
    </row>
    <row r="196" spans="1:58" x14ac:dyDescent="0.2">
      <c r="A196">
        <v>56</v>
      </c>
      <c r="B196">
        <v>18</v>
      </c>
      <c r="C196" t="s">
        <v>166</v>
      </c>
      <c r="D196" t="s">
        <v>27</v>
      </c>
      <c r="G196">
        <v>0.5</v>
      </c>
      <c r="H196">
        <v>0.5</v>
      </c>
      <c r="I196">
        <v>1067</v>
      </c>
      <c r="J196">
        <v>6913</v>
      </c>
      <c r="L196">
        <v>2831</v>
      </c>
      <c r="M196">
        <v>1.234</v>
      </c>
      <c r="N196">
        <v>6.1349999999999998</v>
      </c>
      <c r="O196">
        <v>4.9020000000000001</v>
      </c>
      <c r="Q196">
        <v>0.18</v>
      </c>
      <c r="R196">
        <v>1</v>
      </c>
      <c r="S196">
        <v>0</v>
      </c>
      <c r="T196">
        <v>0</v>
      </c>
      <c r="V196">
        <v>0</v>
      </c>
      <c r="Y196" s="9">
        <v>44243</v>
      </c>
      <c r="Z196">
        <v>0.91358796296296296</v>
      </c>
      <c r="AB196">
        <v>1</v>
      </c>
      <c r="AD196">
        <v>3.6116497092588582</v>
      </c>
      <c r="AE196">
        <v>5.8671379676532238</v>
      </c>
      <c r="AF196">
        <v>2.2554882583943656</v>
      </c>
      <c r="AG196">
        <v>0.24998086461182356</v>
      </c>
    </row>
    <row r="197" spans="1:58" x14ac:dyDescent="0.2">
      <c r="A197">
        <v>90</v>
      </c>
      <c r="B197">
        <v>28</v>
      </c>
      <c r="C197" t="s">
        <v>105</v>
      </c>
      <c r="D197" t="s">
        <v>27</v>
      </c>
      <c r="G197">
        <v>0.5</v>
      </c>
      <c r="H197">
        <v>0.5</v>
      </c>
      <c r="I197">
        <v>1283</v>
      </c>
      <c r="J197">
        <v>4654</v>
      </c>
      <c r="L197">
        <v>1844</v>
      </c>
      <c r="M197">
        <v>1.399</v>
      </c>
      <c r="N197">
        <v>4.2220000000000004</v>
      </c>
      <c r="O197">
        <v>2.823</v>
      </c>
      <c r="Q197">
        <v>7.6999999999999999E-2</v>
      </c>
      <c r="R197">
        <v>1</v>
      </c>
      <c r="S197">
        <v>0</v>
      </c>
      <c r="T197">
        <v>0</v>
      </c>
      <c r="V197">
        <v>0</v>
      </c>
      <c r="Y197" s="9">
        <v>44236</v>
      </c>
      <c r="Z197">
        <v>0.11090277777777778</v>
      </c>
      <c r="AB197">
        <v>1</v>
      </c>
      <c r="AD197">
        <v>2.6235306799999996</v>
      </c>
      <c r="AE197">
        <v>3.2794602671197652</v>
      </c>
      <c r="AF197">
        <v>0.65592958711976568</v>
      </c>
      <c r="AG197">
        <v>0.11936758306299014</v>
      </c>
    </row>
    <row r="198" spans="1:58" x14ac:dyDescent="0.2">
      <c r="A198">
        <v>91</v>
      </c>
      <c r="B198">
        <v>28</v>
      </c>
      <c r="C198" t="s">
        <v>105</v>
      </c>
      <c r="D198" t="s">
        <v>27</v>
      </c>
      <c r="G198">
        <v>0.5</v>
      </c>
      <c r="H198">
        <v>0.5</v>
      </c>
      <c r="I198">
        <v>1144</v>
      </c>
      <c r="J198">
        <v>4636</v>
      </c>
      <c r="L198">
        <v>1833</v>
      </c>
      <c r="M198">
        <v>1.292</v>
      </c>
      <c r="N198">
        <v>4.2060000000000004</v>
      </c>
      <c r="O198">
        <v>2.9140000000000001</v>
      </c>
      <c r="Q198">
        <v>7.5999999999999998E-2</v>
      </c>
      <c r="R198">
        <v>1</v>
      </c>
      <c r="S198">
        <v>0</v>
      </c>
      <c r="T198">
        <v>0</v>
      </c>
      <c r="V198">
        <v>0</v>
      </c>
      <c r="Y198" s="9">
        <v>44236</v>
      </c>
      <c r="Z198">
        <v>0.11623842592592593</v>
      </c>
      <c r="AB198">
        <v>1</v>
      </c>
      <c r="AD198">
        <v>2.30504832</v>
      </c>
      <c r="AE198">
        <v>3.2669410862249015</v>
      </c>
      <c r="AF198">
        <v>0.9618927662249015</v>
      </c>
      <c r="AG198">
        <v>0.1186076413879328</v>
      </c>
      <c r="AJ198">
        <v>0.29642380361087567</v>
      </c>
      <c r="AO198">
        <v>8.5121098724190505E-2</v>
      </c>
      <c r="AT198">
        <v>0.99355425870410985</v>
      </c>
      <c r="AY198">
        <v>1.5259816263897479</v>
      </c>
      <c r="BC198">
        <v>2.3016370200000003</v>
      </c>
      <c r="BD198">
        <v>3.2683321063243307</v>
      </c>
      <c r="BE198">
        <v>0.96669508632433088</v>
      </c>
      <c r="BF198">
        <v>0.11770952849922868</v>
      </c>
    </row>
    <row r="199" spans="1:58" x14ac:dyDescent="0.2">
      <c r="A199">
        <v>92</v>
      </c>
      <c r="B199">
        <v>28</v>
      </c>
      <c r="C199" t="s">
        <v>105</v>
      </c>
      <c r="D199" t="s">
        <v>27</v>
      </c>
      <c r="G199">
        <v>0.5</v>
      </c>
      <c r="H199">
        <v>0.5</v>
      </c>
      <c r="I199">
        <v>1141</v>
      </c>
      <c r="J199">
        <v>4640</v>
      </c>
      <c r="L199">
        <v>1807</v>
      </c>
      <c r="M199">
        <v>1.29</v>
      </c>
      <c r="N199">
        <v>4.2089999999999996</v>
      </c>
      <c r="O199">
        <v>2.919</v>
      </c>
      <c r="Q199">
        <v>7.2999999999999995E-2</v>
      </c>
      <c r="R199">
        <v>1</v>
      </c>
      <c r="S199">
        <v>0</v>
      </c>
      <c r="T199">
        <v>0</v>
      </c>
      <c r="V199">
        <v>0</v>
      </c>
      <c r="Y199" s="9">
        <v>44236</v>
      </c>
      <c r="Z199">
        <v>0.12202546296296296</v>
      </c>
      <c r="AB199">
        <v>1</v>
      </c>
      <c r="AD199">
        <v>2.29822572</v>
      </c>
      <c r="AE199">
        <v>3.2697231264237603</v>
      </c>
      <c r="AF199">
        <v>0.97149740642376026</v>
      </c>
      <c r="AG199">
        <v>0.11681141561052456</v>
      </c>
    </row>
    <row r="200" spans="1:58" x14ac:dyDescent="0.2">
      <c r="A200">
        <v>72</v>
      </c>
      <c r="B200">
        <v>22</v>
      </c>
      <c r="C200" t="s">
        <v>123</v>
      </c>
      <c r="D200" t="s">
        <v>27</v>
      </c>
      <c r="G200">
        <v>0.5</v>
      </c>
      <c r="H200">
        <v>0.5</v>
      </c>
      <c r="I200">
        <v>1097</v>
      </c>
      <c r="J200">
        <v>5860</v>
      </c>
      <c r="L200">
        <v>2528</v>
      </c>
      <c r="M200">
        <v>1.256</v>
      </c>
      <c r="N200">
        <v>5.2430000000000003</v>
      </c>
      <c r="O200">
        <v>3.9860000000000002</v>
      </c>
      <c r="Q200">
        <v>0.14799999999999999</v>
      </c>
      <c r="R200">
        <v>1</v>
      </c>
      <c r="S200">
        <v>0</v>
      </c>
      <c r="T200">
        <v>0</v>
      </c>
      <c r="V200">
        <v>0</v>
      </c>
      <c r="Y200" s="9">
        <v>44238</v>
      </c>
      <c r="Z200">
        <v>3.9328703703703706E-2</v>
      </c>
      <c r="AB200">
        <v>1</v>
      </c>
      <c r="AD200">
        <v>4.2223502450905457</v>
      </c>
      <c r="AE200">
        <v>4.4104275705390945</v>
      </c>
      <c r="AF200">
        <v>0.18807732544854883</v>
      </c>
      <c r="AG200">
        <v>0.21723948874791874</v>
      </c>
    </row>
    <row r="201" spans="1:58" x14ac:dyDescent="0.2">
      <c r="A201">
        <v>73</v>
      </c>
      <c r="B201">
        <v>22</v>
      </c>
      <c r="C201" t="s">
        <v>123</v>
      </c>
      <c r="D201" t="s">
        <v>27</v>
      </c>
      <c r="G201">
        <v>0.5</v>
      </c>
      <c r="H201">
        <v>0.5</v>
      </c>
      <c r="I201">
        <v>979</v>
      </c>
      <c r="J201">
        <v>5871</v>
      </c>
      <c r="L201">
        <v>2481</v>
      </c>
      <c r="M201">
        <v>1.1659999999999999</v>
      </c>
      <c r="N201">
        <v>5.2530000000000001</v>
      </c>
      <c r="O201">
        <v>4.0869999999999997</v>
      </c>
      <c r="Q201">
        <v>0.14299999999999999</v>
      </c>
      <c r="R201">
        <v>1</v>
      </c>
      <c r="S201">
        <v>0</v>
      </c>
      <c r="T201">
        <v>0</v>
      </c>
      <c r="V201">
        <v>0</v>
      </c>
      <c r="Y201" s="9">
        <v>44238</v>
      </c>
      <c r="Z201">
        <v>4.4861111111111109E-2</v>
      </c>
      <c r="AB201">
        <v>1</v>
      </c>
      <c r="AD201">
        <v>3.7193047020697665</v>
      </c>
      <c r="AE201">
        <v>4.4184424261251865</v>
      </c>
      <c r="AF201">
        <v>0.69913772405541996</v>
      </c>
      <c r="AG201">
        <v>0.21378999644072516</v>
      </c>
      <c r="AJ201">
        <v>1.3849747456067152</v>
      </c>
      <c r="AO201">
        <v>0.1318370352698412</v>
      </c>
      <c r="AT201">
        <v>7.8317409652806802</v>
      </c>
      <c r="AY201">
        <v>3.6070292520830591</v>
      </c>
      <c r="BC201">
        <v>3.6937261151365064</v>
      </c>
      <c r="BD201">
        <v>4.4213569190655839</v>
      </c>
      <c r="BE201">
        <v>0.72763080392907731</v>
      </c>
      <c r="BF201">
        <v>0.2177165461946583</v>
      </c>
    </row>
    <row r="202" spans="1:58" x14ac:dyDescent="0.2">
      <c r="A202">
        <v>74</v>
      </c>
      <c r="B202">
        <v>22</v>
      </c>
      <c r="C202" t="s">
        <v>123</v>
      </c>
      <c r="D202" t="s">
        <v>27</v>
      </c>
      <c r="G202">
        <v>0.5</v>
      </c>
      <c r="H202">
        <v>0.5</v>
      </c>
      <c r="I202">
        <v>967</v>
      </c>
      <c r="J202">
        <v>5879</v>
      </c>
      <c r="L202">
        <v>2588</v>
      </c>
      <c r="M202">
        <v>1.157</v>
      </c>
      <c r="N202">
        <v>5.2590000000000003</v>
      </c>
      <c r="O202">
        <v>4.1020000000000003</v>
      </c>
      <c r="Q202">
        <v>0.155</v>
      </c>
      <c r="R202">
        <v>1</v>
      </c>
      <c r="S202">
        <v>0</v>
      </c>
      <c r="T202">
        <v>0</v>
      </c>
      <c r="V202">
        <v>0</v>
      </c>
      <c r="Y202" s="9">
        <v>44238</v>
      </c>
      <c r="Z202">
        <v>5.078703703703704E-2</v>
      </c>
      <c r="AB202">
        <v>1</v>
      </c>
      <c r="AD202">
        <v>3.6681475282032459</v>
      </c>
      <c r="AE202">
        <v>4.4242714120059805</v>
      </c>
      <c r="AF202">
        <v>0.75612388380273465</v>
      </c>
      <c r="AG202">
        <v>0.22164309594859141</v>
      </c>
    </row>
    <row r="203" spans="1:58" x14ac:dyDescent="0.2">
      <c r="A203">
        <v>40</v>
      </c>
      <c r="B203">
        <v>15</v>
      </c>
      <c r="C203" t="s">
        <v>94</v>
      </c>
      <c r="D203" t="s">
        <v>27</v>
      </c>
      <c r="G203">
        <v>0.5</v>
      </c>
      <c r="H203">
        <v>0.5</v>
      </c>
      <c r="I203">
        <v>1270</v>
      </c>
      <c r="J203">
        <v>6946</v>
      </c>
      <c r="L203">
        <v>1415</v>
      </c>
      <c r="M203">
        <v>1.389</v>
      </c>
      <c r="N203">
        <v>6.1630000000000003</v>
      </c>
      <c r="O203">
        <v>4.774</v>
      </c>
      <c r="Q203">
        <v>3.2000000000000001E-2</v>
      </c>
      <c r="R203">
        <v>1</v>
      </c>
      <c r="S203">
        <v>0</v>
      </c>
      <c r="T203">
        <v>0</v>
      </c>
      <c r="V203">
        <v>0</v>
      </c>
      <c r="Y203" s="9">
        <v>44235</v>
      </c>
      <c r="Z203">
        <v>0.75714120370370364</v>
      </c>
      <c r="AB203">
        <v>1</v>
      </c>
      <c r="AD203">
        <v>2.5935479999999997</v>
      </c>
      <c r="AE203">
        <v>4.8735693010657428</v>
      </c>
      <c r="AF203">
        <v>2.2800213010657431</v>
      </c>
      <c r="AG203">
        <v>8.9729857735754204E-2</v>
      </c>
    </row>
    <row r="204" spans="1:58" x14ac:dyDescent="0.2">
      <c r="A204">
        <v>41</v>
      </c>
      <c r="B204">
        <v>15</v>
      </c>
      <c r="C204" t="s">
        <v>94</v>
      </c>
      <c r="D204" t="s">
        <v>27</v>
      </c>
      <c r="G204">
        <v>0.5</v>
      </c>
      <c r="H204">
        <v>0.5</v>
      </c>
      <c r="I204">
        <v>1334</v>
      </c>
      <c r="J204">
        <v>6914</v>
      </c>
      <c r="L204">
        <v>1425</v>
      </c>
      <c r="M204">
        <v>1.4390000000000001</v>
      </c>
      <c r="N204">
        <v>6.1360000000000001</v>
      </c>
      <c r="O204">
        <v>4.6970000000000001</v>
      </c>
      <c r="Q204">
        <v>3.3000000000000002E-2</v>
      </c>
      <c r="R204">
        <v>1</v>
      </c>
      <c r="S204">
        <v>0</v>
      </c>
      <c r="T204">
        <v>0</v>
      </c>
      <c r="V204">
        <v>0</v>
      </c>
      <c r="Y204" s="9">
        <v>44235</v>
      </c>
      <c r="Z204">
        <v>0.76278935185185182</v>
      </c>
      <c r="AB204">
        <v>1</v>
      </c>
      <c r="AD204">
        <v>2.7415467199999997</v>
      </c>
      <c r="AE204">
        <v>4.8513129794748746</v>
      </c>
      <c r="AF204">
        <v>2.1097662594748749</v>
      </c>
      <c r="AG204">
        <v>9.042071380398814E-2</v>
      </c>
      <c r="AJ204">
        <v>1.0948975199100313</v>
      </c>
      <c r="AO204">
        <v>2.8668954360485947E-2</v>
      </c>
      <c r="AT204">
        <v>1.3740452426176133</v>
      </c>
      <c r="AY204">
        <v>0.22895147912780581</v>
      </c>
      <c r="BC204">
        <v>2.7566378999999994</v>
      </c>
      <c r="BD204">
        <v>4.8520084895245894</v>
      </c>
      <c r="BE204">
        <v>2.0953705895245891</v>
      </c>
      <c r="BF204">
        <v>9.052434221422323E-2</v>
      </c>
    </row>
    <row r="205" spans="1:58" x14ac:dyDescent="0.2">
      <c r="A205">
        <v>42</v>
      </c>
      <c r="B205">
        <v>15</v>
      </c>
      <c r="C205" t="s">
        <v>94</v>
      </c>
      <c r="D205" t="s">
        <v>27</v>
      </c>
      <c r="G205">
        <v>0.5</v>
      </c>
      <c r="H205">
        <v>0.5</v>
      </c>
      <c r="I205">
        <v>1347</v>
      </c>
      <c r="J205">
        <v>6916</v>
      </c>
      <c r="L205">
        <v>1428</v>
      </c>
      <c r="M205">
        <v>1.448</v>
      </c>
      <c r="N205">
        <v>6.1379999999999999</v>
      </c>
      <c r="O205">
        <v>4.6900000000000004</v>
      </c>
      <c r="Q205">
        <v>3.3000000000000002E-2</v>
      </c>
      <c r="R205">
        <v>1</v>
      </c>
      <c r="S205">
        <v>0</v>
      </c>
      <c r="T205">
        <v>0</v>
      </c>
      <c r="V205">
        <v>0</v>
      </c>
      <c r="Y205" s="9">
        <v>44235</v>
      </c>
      <c r="Z205">
        <v>0.76879629629629631</v>
      </c>
      <c r="AB205">
        <v>1</v>
      </c>
      <c r="AD205">
        <v>2.7717290799999996</v>
      </c>
      <c r="AE205">
        <v>4.8527039995743033</v>
      </c>
      <c r="AF205">
        <v>2.0809749195743037</v>
      </c>
      <c r="AG205">
        <v>9.0627970624458321E-2</v>
      </c>
    </row>
    <row r="206" spans="1:58" x14ac:dyDescent="0.2">
      <c r="A206">
        <v>31</v>
      </c>
      <c r="B206">
        <v>12</v>
      </c>
      <c r="C206" t="s">
        <v>135</v>
      </c>
      <c r="D206" t="s">
        <v>27</v>
      </c>
      <c r="G206">
        <v>0.5</v>
      </c>
      <c r="H206">
        <v>0.5</v>
      </c>
      <c r="I206">
        <v>912</v>
      </c>
      <c r="J206">
        <v>8835</v>
      </c>
      <c r="L206">
        <v>3359</v>
      </c>
      <c r="M206">
        <v>1.115</v>
      </c>
      <c r="N206">
        <v>7.7629999999999999</v>
      </c>
      <c r="O206">
        <v>6.6479999999999997</v>
      </c>
      <c r="Q206">
        <v>0.23499999999999999</v>
      </c>
      <c r="R206">
        <v>1</v>
      </c>
      <c r="S206">
        <v>0</v>
      </c>
      <c r="T206">
        <v>0</v>
      </c>
      <c r="V206">
        <v>0</v>
      </c>
      <c r="Y206" s="9">
        <v>44238</v>
      </c>
      <c r="Z206">
        <v>0.72195601851851843</v>
      </c>
      <c r="AB206">
        <v>1</v>
      </c>
      <c r="AD206">
        <v>2.2630463999999995</v>
      </c>
      <c r="AE206">
        <v>6.8266688027777933</v>
      </c>
      <c r="AF206">
        <v>4.5636224027777939</v>
      </c>
      <c r="AG206">
        <v>0.26779941636713284</v>
      </c>
    </row>
    <row r="207" spans="1:58" x14ac:dyDescent="0.2">
      <c r="A207">
        <v>32</v>
      </c>
      <c r="B207">
        <v>12</v>
      </c>
      <c r="C207" t="s">
        <v>135</v>
      </c>
      <c r="D207" t="s">
        <v>27</v>
      </c>
      <c r="G207">
        <v>0.5</v>
      </c>
      <c r="H207">
        <v>0.5</v>
      </c>
      <c r="I207">
        <v>777</v>
      </c>
      <c r="J207">
        <v>8456</v>
      </c>
      <c r="L207">
        <v>2993</v>
      </c>
      <c r="M207">
        <v>1.0109999999999999</v>
      </c>
      <c r="N207">
        <v>7.4420000000000002</v>
      </c>
      <c r="O207">
        <v>6.431</v>
      </c>
      <c r="Q207">
        <v>0.19700000000000001</v>
      </c>
      <c r="R207">
        <v>1</v>
      </c>
      <c r="S207">
        <v>0</v>
      </c>
      <c r="T207">
        <v>0</v>
      </c>
      <c r="V207">
        <v>0</v>
      </c>
      <c r="Y207" s="9">
        <v>44238</v>
      </c>
      <c r="Z207">
        <v>0.72774305555555552</v>
      </c>
      <c r="AB207">
        <v>1</v>
      </c>
      <c r="AD207">
        <v>1.8562373999999999</v>
      </c>
      <c r="AE207">
        <v>6.5409370608461632</v>
      </c>
      <c r="AF207">
        <v>4.6846996608461637</v>
      </c>
      <c r="AG207">
        <v>0.2413900274269124</v>
      </c>
      <c r="AJ207">
        <v>2.2299097043452116</v>
      </c>
      <c r="AO207">
        <v>0.85657834876282346</v>
      </c>
      <c r="AT207">
        <v>0.31756348352380559</v>
      </c>
      <c r="AY207">
        <v>2.6655731235150788</v>
      </c>
      <c r="BC207">
        <v>1.8357694</v>
      </c>
      <c r="BD207">
        <v>6.5130424053013867</v>
      </c>
      <c r="BE207">
        <v>4.6772730053013873</v>
      </c>
      <c r="BF207">
        <v>0.2382151282100553</v>
      </c>
    </row>
    <row r="208" spans="1:58" x14ac:dyDescent="0.2">
      <c r="A208">
        <v>33</v>
      </c>
      <c r="B208">
        <v>12</v>
      </c>
      <c r="C208" t="s">
        <v>135</v>
      </c>
      <c r="D208" t="s">
        <v>27</v>
      </c>
      <c r="G208">
        <v>0.5</v>
      </c>
      <c r="H208">
        <v>0.5</v>
      </c>
      <c r="I208">
        <v>763</v>
      </c>
      <c r="J208">
        <v>8382</v>
      </c>
      <c r="L208">
        <v>2905</v>
      </c>
      <c r="M208">
        <v>1</v>
      </c>
      <c r="N208">
        <v>7.38</v>
      </c>
      <c r="O208">
        <v>6.3789999999999996</v>
      </c>
      <c r="Q208">
        <v>0.188</v>
      </c>
      <c r="R208">
        <v>1</v>
      </c>
      <c r="S208">
        <v>0</v>
      </c>
      <c r="T208">
        <v>0</v>
      </c>
      <c r="V208">
        <v>0</v>
      </c>
      <c r="Y208" s="9">
        <v>44238</v>
      </c>
      <c r="Z208">
        <v>0.73395833333333327</v>
      </c>
      <c r="AB208">
        <v>1</v>
      </c>
      <c r="AD208">
        <v>1.8153014000000001</v>
      </c>
      <c r="AE208">
        <v>6.4851477497566101</v>
      </c>
      <c r="AF208">
        <v>4.6698463497566101</v>
      </c>
      <c r="AG208">
        <v>0.23504022899319818</v>
      </c>
    </row>
    <row r="209" spans="1:58" x14ac:dyDescent="0.2">
      <c r="A209">
        <v>67</v>
      </c>
      <c r="B209">
        <v>21</v>
      </c>
      <c r="C209" t="s">
        <v>189</v>
      </c>
      <c r="D209" t="s">
        <v>27</v>
      </c>
      <c r="G209">
        <v>0.5</v>
      </c>
      <c r="H209">
        <v>0.5</v>
      </c>
      <c r="I209">
        <v>1956</v>
      </c>
      <c r="J209">
        <v>12475</v>
      </c>
      <c r="L209">
        <v>3359</v>
      </c>
      <c r="M209">
        <v>1.9159999999999999</v>
      </c>
      <c r="N209">
        <v>10.847</v>
      </c>
      <c r="O209">
        <v>8.9320000000000004</v>
      </c>
      <c r="Q209">
        <v>0.23499999999999999</v>
      </c>
      <c r="R209">
        <v>1</v>
      </c>
      <c r="S209">
        <v>0</v>
      </c>
      <c r="T209">
        <v>0</v>
      </c>
      <c r="V209">
        <v>0</v>
      </c>
      <c r="Y209" s="9">
        <v>44222</v>
      </c>
      <c r="Z209">
        <v>9.2789351851851845E-2</v>
      </c>
      <c r="AB209">
        <v>3</v>
      </c>
      <c r="AC209" t="s">
        <v>187</v>
      </c>
      <c r="AD209">
        <v>4.580668479999999</v>
      </c>
      <c r="AE209">
        <v>6.2939373093309898</v>
      </c>
      <c r="AF209">
        <v>1.7132688293309908</v>
      </c>
      <c r="AG209">
        <v>0.1808649623817313</v>
      </c>
    </row>
    <row r="210" spans="1:58" x14ac:dyDescent="0.2">
      <c r="A210">
        <v>68</v>
      </c>
      <c r="B210">
        <v>21</v>
      </c>
      <c r="C210" t="s">
        <v>189</v>
      </c>
      <c r="D210" t="s">
        <v>27</v>
      </c>
      <c r="G210">
        <v>0.5</v>
      </c>
      <c r="H210">
        <v>0.5</v>
      </c>
      <c r="I210">
        <v>2549</v>
      </c>
      <c r="J210">
        <v>12379</v>
      </c>
      <c r="L210">
        <v>3337</v>
      </c>
      <c r="M210">
        <v>2.37</v>
      </c>
      <c r="N210">
        <v>10.766</v>
      </c>
      <c r="O210">
        <v>8.3960000000000008</v>
      </c>
      <c r="Q210">
        <v>0.23300000000000001</v>
      </c>
      <c r="R210">
        <v>1</v>
      </c>
      <c r="S210">
        <v>0</v>
      </c>
      <c r="T210">
        <v>0</v>
      </c>
      <c r="V210">
        <v>0</v>
      </c>
      <c r="Y210" s="9">
        <v>44222</v>
      </c>
      <c r="Z210">
        <v>9.9618055555555543E-2</v>
      </c>
      <c r="AB210">
        <v>3</v>
      </c>
      <c r="AC210" t="s">
        <v>187</v>
      </c>
      <c r="AD210">
        <v>6.2475321800000003</v>
      </c>
      <c r="AE210">
        <v>6.2436060107210984</v>
      </c>
      <c r="AF210">
        <v>-3.9261692789018809E-3</v>
      </c>
      <c r="AG210">
        <v>0.17982636084634476</v>
      </c>
      <c r="AJ210">
        <v>1.8552658157939483</v>
      </c>
      <c r="AO210">
        <v>0.8362031787065668</v>
      </c>
      <c r="AT210">
        <v>178.31369962759689</v>
      </c>
      <c r="AY210">
        <v>0.75843935642794735</v>
      </c>
      <c r="BC210">
        <v>6.3060289800000007</v>
      </c>
      <c r="BD210">
        <v>6.2698202287470837</v>
      </c>
      <c r="BE210">
        <v>-3.620875125291656E-2</v>
      </c>
      <c r="BF210">
        <v>0.1805108936764859</v>
      </c>
    </row>
    <row r="211" spans="1:58" x14ac:dyDescent="0.2">
      <c r="A211">
        <v>69</v>
      </c>
      <c r="B211">
        <v>21</v>
      </c>
      <c r="C211" t="s">
        <v>189</v>
      </c>
      <c r="D211" t="s">
        <v>27</v>
      </c>
      <c r="G211">
        <v>0.5</v>
      </c>
      <c r="H211">
        <v>0.5</v>
      </c>
      <c r="I211">
        <v>2589</v>
      </c>
      <c r="J211">
        <v>12479</v>
      </c>
      <c r="L211">
        <v>3366</v>
      </c>
      <c r="M211">
        <v>2.4009999999999998</v>
      </c>
      <c r="N211">
        <v>10.851000000000001</v>
      </c>
      <c r="O211">
        <v>8.4489999999999998</v>
      </c>
      <c r="Q211">
        <v>0.23599999999999999</v>
      </c>
      <c r="R211">
        <v>1</v>
      </c>
      <c r="S211">
        <v>0</v>
      </c>
      <c r="T211">
        <v>0</v>
      </c>
      <c r="V211">
        <v>0</v>
      </c>
      <c r="Y211" s="9">
        <v>44222</v>
      </c>
      <c r="Z211">
        <v>0.10692129629629631</v>
      </c>
      <c r="AB211">
        <v>3</v>
      </c>
      <c r="AC211" t="s">
        <v>187</v>
      </c>
      <c r="AD211">
        <v>6.3645257800000001</v>
      </c>
      <c r="AE211">
        <v>6.2960344467730689</v>
      </c>
      <c r="AF211">
        <v>-6.8491333226931239E-2</v>
      </c>
      <c r="AG211">
        <v>0.18119542650662704</v>
      </c>
    </row>
    <row r="212" spans="1:58" x14ac:dyDescent="0.2">
      <c r="A212">
        <v>45</v>
      </c>
      <c r="B212">
        <v>15</v>
      </c>
      <c r="C212" t="s">
        <v>163</v>
      </c>
      <c r="D212" t="s">
        <v>27</v>
      </c>
      <c r="G212">
        <v>0.5</v>
      </c>
      <c r="H212">
        <v>0.5</v>
      </c>
      <c r="I212">
        <v>1172</v>
      </c>
      <c r="J212">
        <v>7454</v>
      </c>
      <c r="L212">
        <v>2079</v>
      </c>
      <c r="M212">
        <v>1.3140000000000001</v>
      </c>
      <c r="N212">
        <v>6.5940000000000003</v>
      </c>
      <c r="O212">
        <v>5.2789999999999999</v>
      </c>
      <c r="Q212">
        <v>0.10100000000000001</v>
      </c>
      <c r="R212">
        <v>1</v>
      </c>
      <c r="S212">
        <v>0</v>
      </c>
      <c r="T212">
        <v>0</v>
      </c>
      <c r="V212">
        <v>0</v>
      </c>
      <c r="Y212" s="9">
        <v>44243</v>
      </c>
      <c r="Z212">
        <v>0.83538194444444447</v>
      </c>
      <c r="AB212">
        <v>1</v>
      </c>
      <c r="AD212">
        <v>3.9821116673981716</v>
      </c>
      <c r="AE212">
        <v>6.3340240120612359</v>
      </c>
      <c r="AF212">
        <v>2.3519123446630643</v>
      </c>
      <c r="AG212">
        <v>0.1879145479288464</v>
      </c>
    </row>
    <row r="213" spans="1:58" x14ac:dyDescent="0.2">
      <c r="A213">
        <v>46</v>
      </c>
      <c r="B213">
        <v>15</v>
      </c>
      <c r="C213" t="s">
        <v>163</v>
      </c>
      <c r="D213" t="s">
        <v>27</v>
      </c>
      <c r="G213">
        <v>0.5</v>
      </c>
      <c r="H213">
        <v>0.5</v>
      </c>
      <c r="I213">
        <v>1252</v>
      </c>
      <c r="J213">
        <v>7430</v>
      </c>
      <c r="L213">
        <v>2092</v>
      </c>
      <c r="M213">
        <v>1.375</v>
      </c>
      <c r="N213">
        <v>6.5730000000000004</v>
      </c>
      <c r="O213">
        <v>5.1980000000000004</v>
      </c>
      <c r="Q213">
        <v>0.10299999999999999</v>
      </c>
      <c r="R213">
        <v>1</v>
      </c>
      <c r="S213">
        <v>0</v>
      </c>
      <c r="T213">
        <v>0</v>
      </c>
      <c r="V213">
        <v>0</v>
      </c>
      <c r="Y213" s="9">
        <v>44243</v>
      </c>
      <c r="Z213">
        <v>0.84100694444444446</v>
      </c>
      <c r="AB213">
        <v>1</v>
      </c>
      <c r="AD213">
        <v>4.2643683974090774</v>
      </c>
      <c r="AE213">
        <v>6.3133118770043195</v>
      </c>
      <c r="AF213">
        <v>2.0489434795952421</v>
      </c>
      <c r="AG213">
        <v>0.18898750287150426</v>
      </c>
      <c r="AJ213">
        <v>0.74187060822921891</v>
      </c>
      <c r="AO213">
        <v>2.7342974017102454E-2</v>
      </c>
      <c r="AT213">
        <v>1.6474675316165293</v>
      </c>
      <c r="AY213">
        <v>0.48155084409052645</v>
      </c>
      <c r="BC213">
        <v>4.2802453384721906</v>
      </c>
      <c r="BD213">
        <v>6.3124488713769473</v>
      </c>
      <c r="BE213">
        <v>2.0322035329047572</v>
      </c>
      <c r="BF213">
        <v>0.18853356039576441</v>
      </c>
    </row>
    <row r="214" spans="1:58" x14ac:dyDescent="0.2">
      <c r="A214">
        <v>47</v>
      </c>
      <c r="B214">
        <v>15</v>
      </c>
      <c r="C214" t="s">
        <v>163</v>
      </c>
      <c r="D214" t="s">
        <v>27</v>
      </c>
      <c r="G214">
        <v>0.5</v>
      </c>
      <c r="H214">
        <v>0.5</v>
      </c>
      <c r="I214">
        <v>1261</v>
      </c>
      <c r="J214">
        <v>7428</v>
      </c>
      <c r="L214">
        <v>2081</v>
      </c>
      <c r="M214">
        <v>1.3819999999999999</v>
      </c>
      <c r="N214">
        <v>6.5720000000000001</v>
      </c>
      <c r="O214">
        <v>5.19</v>
      </c>
      <c r="Q214">
        <v>0.10199999999999999</v>
      </c>
      <c r="R214">
        <v>1</v>
      </c>
      <c r="S214">
        <v>0</v>
      </c>
      <c r="T214">
        <v>0</v>
      </c>
      <c r="V214">
        <v>0</v>
      </c>
      <c r="Y214" s="9">
        <v>44243</v>
      </c>
      <c r="Z214">
        <v>0.84707175925925926</v>
      </c>
      <c r="AB214">
        <v>1</v>
      </c>
      <c r="AD214">
        <v>4.2961222795353038</v>
      </c>
      <c r="AE214">
        <v>6.311585865749576</v>
      </c>
      <c r="AF214">
        <v>2.0154635862142722</v>
      </c>
      <c r="AG214">
        <v>0.18807961792002453</v>
      </c>
    </row>
    <row r="215" spans="1:58" x14ac:dyDescent="0.2">
      <c r="A215">
        <v>78</v>
      </c>
      <c r="B215">
        <v>24</v>
      </c>
      <c r="C215" t="s">
        <v>125</v>
      </c>
      <c r="D215" t="s">
        <v>27</v>
      </c>
      <c r="G215">
        <v>0.5</v>
      </c>
      <c r="H215">
        <v>0.5</v>
      </c>
      <c r="I215">
        <v>1552</v>
      </c>
      <c r="J215">
        <v>8082</v>
      </c>
      <c r="L215">
        <v>5850</v>
      </c>
      <c r="M215">
        <v>1.605</v>
      </c>
      <c r="N215">
        <v>7.1260000000000003</v>
      </c>
      <c r="O215">
        <v>5.52</v>
      </c>
      <c r="Q215">
        <v>0.496</v>
      </c>
      <c r="R215">
        <v>1</v>
      </c>
      <c r="S215">
        <v>0</v>
      </c>
      <c r="T215">
        <v>0</v>
      </c>
      <c r="V215">
        <v>0</v>
      </c>
      <c r="Y215" s="9">
        <v>44238</v>
      </c>
      <c r="Z215">
        <v>8.3148148148148152E-2</v>
      </c>
      <c r="AB215">
        <v>1</v>
      </c>
      <c r="AD215">
        <v>6.1620597541960915</v>
      </c>
      <c r="AE215">
        <v>6.0294283989296087</v>
      </c>
      <c r="AF215">
        <v>-0.13263135526648284</v>
      </c>
      <c r="AG215">
        <v>0.46105254075849517</v>
      </c>
    </row>
    <row r="216" spans="1:58" x14ac:dyDescent="0.2">
      <c r="A216">
        <v>79</v>
      </c>
      <c r="B216">
        <v>24</v>
      </c>
      <c r="C216" t="s">
        <v>125</v>
      </c>
      <c r="D216" t="s">
        <v>27</v>
      </c>
      <c r="G216">
        <v>0.5</v>
      </c>
      <c r="H216">
        <v>0.5</v>
      </c>
      <c r="I216">
        <v>1611</v>
      </c>
      <c r="J216">
        <v>7409</v>
      </c>
      <c r="L216">
        <v>5116</v>
      </c>
      <c r="M216">
        <v>1.651</v>
      </c>
      <c r="N216">
        <v>6.5549999999999997</v>
      </c>
      <c r="O216">
        <v>4.9039999999999999</v>
      </c>
      <c r="Q216">
        <v>0.41899999999999998</v>
      </c>
      <c r="R216">
        <v>1</v>
      </c>
      <c r="S216">
        <v>0</v>
      </c>
      <c r="T216">
        <v>0</v>
      </c>
      <c r="V216">
        <v>0</v>
      </c>
      <c r="Y216" s="9">
        <v>44238</v>
      </c>
      <c r="Z216">
        <v>8.8877314814814812E-2</v>
      </c>
      <c r="AB216">
        <v>1</v>
      </c>
      <c r="AD216">
        <v>6.4135825257064818</v>
      </c>
      <c r="AE216">
        <v>5.5390649617078189</v>
      </c>
      <c r="AF216">
        <v>-0.87451756399866287</v>
      </c>
      <c r="AG216">
        <v>0.40718174600359958</v>
      </c>
      <c r="AJ216">
        <v>1.5826522410453336</v>
      </c>
      <c r="AO216">
        <v>0.22337273428381171</v>
      </c>
      <c r="AT216">
        <v>9.7802683978562932</v>
      </c>
      <c r="AY216">
        <v>5.4059605539052834E-2</v>
      </c>
      <c r="BC216">
        <v>6.464739699573002</v>
      </c>
      <c r="BD216">
        <v>5.5452582592061628</v>
      </c>
      <c r="BE216">
        <v>-0.91948144036683876</v>
      </c>
      <c r="BF216">
        <v>0.40729183618361642</v>
      </c>
    </row>
    <row r="217" spans="1:58" x14ac:dyDescent="0.2">
      <c r="A217">
        <v>80</v>
      </c>
      <c r="B217">
        <v>24</v>
      </c>
      <c r="C217" t="s">
        <v>125</v>
      </c>
      <c r="D217" t="s">
        <v>27</v>
      </c>
      <c r="G217">
        <v>0.5</v>
      </c>
      <c r="H217">
        <v>0.5</v>
      </c>
      <c r="I217">
        <v>1635</v>
      </c>
      <c r="J217">
        <v>7426</v>
      </c>
      <c r="L217">
        <v>5119</v>
      </c>
      <c r="M217">
        <v>1.669</v>
      </c>
      <c r="N217">
        <v>6.57</v>
      </c>
      <c r="O217">
        <v>4.9009999999999998</v>
      </c>
      <c r="Q217">
        <v>0.41899999999999998</v>
      </c>
      <c r="R217">
        <v>1</v>
      </c>
      <c r="S217">
        <v>0</v>
      </c>
      <c r="T217">
        <v>0</v>
      </c>
      <c r="V217">
        <v>0</v>
      </c>
      <c r="Y217" s="9">
        <v>44238</v>
      </c>
      <c r="Z217">
        <v>9.4849537037037038E-2</v>
      </c>
      <c r="AB217">
        <v>1</v>
      </c>
      <c r="AD217">
        <v>6.5158968734395213</v>
      </c>
      <c r="AE217">
        <v>5.5514515567045066</v>
      </c>
      <c r="AF217">
        <v>-0.96444531673501466</v>
      </c>
      <c r="AG217">
        <v>0.4074019263636332</v>
      </c>
    </row>
    <row r="218" spans="1:58" x14ac:dyDescent="0.2">
      <c r="A218">
        <v>87</v>
      </c>
      <c r="B218">
        <v>27</v>
      </c>
      <c r="C218" t="s">
        <v>128</v>
      </c>
      <c r="D218" t="s">
        <v>27</v>
      </c>
      <c r="G218">
        <v>0.5</v>
      </c>
      <c r="H218">
        <v>0.5</v>
      </c>
      <c r="I218">
        <v>1722</v>
      </c>
      <c r="J218">
        <v>8488</v>
      </c>
      <c r="L218">
        <v>6550</v>
      </c>
      <c r="M218">
        <v>1.736</v>
      </c>
      <c r="N218">
        <v>7.47</v>
      </c>
      <c r="O218">
        <v>5.734</v>
      </c>
      <c r="Q218">
        <v>0.56899999999999995</v>
      </c>
      <c r="R218">
        <v>1</v>
      </c>
      <c r="S218">
        <v>0</v>
      </c>
      <c r="T218">
        <v>0</v>
      </c>
      <c r="V218">
        <v>0</v>
      </c>
      <c r="Y218" s="9">
        <v>44238</v>
      </c>
      <c r="Z218">
        <v>0.14907407407407405</v>
      </c>
      <c r="AB218">
        <v>1</v>
      </c>
      <c r="AD218">
        <v>6.8867863839717911</v>
      </c>
      <c r="AE218">
        <v>6.3252494323799011</v>
      </c>
      <c r="AF218">
        <v>-0.56153695159188999</v>
      </c>
      <c r="AG218">
        <v>0.51242795809967623</v>
      </c>
    </row>
    <row r="219" spans="1:58" x14ac:dyDescent="0.2">
      <c r="A219">
        <v>88</v>
      </c>
      <c r="B219">
        <v>27</v>
      </c>
      <c r="C219" t="s">
        <v>128</v>
      </c>
      <c r="D219" t="s">
        <v>27</v>
      </c>
      <c r="G219">
        <v>0.5</v>
      </c>
      <c r="H219">
        <v>0.5</v>
      </c>
      <c r="I219">
        <v>1682</v>
      </c>
      <c r="J219">
        <v>8380</v>
      </c>
      <c r="L219">
        <v>6522</v>
      </c>
      <c r="M219">
        <v>1.706</v>
      </c>
      <c r="N219">
        <v>7.3780000000000001</v>
      </c>
      <c r="O219">
        <v>5.673</v>
      </c>
      <c r="Q219">
        <v>0.56599999999999995</v>
      </c>
      <c r="R219">
        <v>1</v>
      </c>
      <c r="S219">
        <v>0</v>
      </c>
      <c r="T219">
        <v>0</v>
      </c>
      <c r="V219">
        <v>0</v>
      </c>
      <c r="Y219" s="9">
        <v>44238</v>
      </c>
      <c r="Z219">
        <v>0.15467592592592591</v>
      </c>
      <c r="AB219">
        <v>1</v>
      </c>
      <c r="AD219">
        <v>6.7162624710833914</v>
      </c>
      <c r="AE219">
        <v>6.2465581229891836</v>
      </c>
      <c r="AF219">
        <v>-0.4697043480942078</v>
      </c>
      <c r="AG219">
        <v>0.51037294140602896</v>
      </c>
      <c r="AJ219">
        <v>2.0729401145628259</v>
      </c>
      <c r="AO219">
        <v>8.0950554957869265</v>
      </c>
      <c r="AT219">
        <v>80.030761734751948</v>
      </c>
      <c r="AY219">
        <v>10.615695080443816</v>
      </c>
      <c r="BC219">
        <v>6.786603585149857</v>
      </c>
      <c r="BD219">
        <v>6.0035622740835866</v>
      </c>
      <c r="BE219">
        <v>-0.78304131106626995</v>
      </c>
      <c r="BF219">
        <v>0.48464853600876617</v>
      </c>
    </row>
    <row r="220" spans="1:58" x14ac:dyDescent="0.2">
      <c r="A220">
        <v>89</v>
      </c>
      <c r="B220">
        <v>27</v>
      </c>
      <c r="C220" t="s">
        <v>128</v>
      </c>
      <c r="D220" t="s">
        <v>27</v>
      </c>
      <c r="G220">
        <v>0.5</v>
      </c>
      <c r="H220">
        <v>0.5</v>
      </c>
      <c r="I220">
        <v>1715</v>
      </c>
      <c r="J220">
        <v>7713</v>
      </c>
      <c r="L220">
        <v>5821</v>
      </c>
      <c r="M220">
        <v>1.7310000000000001</v>
      </c>
      <c r="N220">
        <v>6.8129999999999997</v>
      </c>
      <c r="O220">
        <v>5.0819999999999999</v>
      </c>
      <c r="Q220">
        <v>0.49299999999999999</v>
      </c>
      <c r="R220">
        <v>1</v>
      </c>
      <c r="S220">
        <v>0</v>
      </c>
      <c r="T220">
        <v>0</v>
      </c>
      <c r="V220">
        <v>0</v>
      </c>
      <c r="Y220" s="9">
        <v>44238</v>
      </c>
      <c r="Z220">
        <v>0.1607638888888889</v>
      </c>
      <c r="AB220">
        <v>1</v>
      </c>
      <c r="AD220">
        <v>6.8569446992163217</v>
      </c>
      <c r="AE220">
        <v>5.7605664251779896</v>
      </c>
      <c r="AF220">
        <v>-1.0963782740383321</v>
      </c>
      <c r="AG220">
        <v>0.45892413061150339</v>
      </c>
    </row>
    <row r="221" spans="1:58" x14ac:dyDescent="0.2">
      <c r="A221">
        <v>46</v>
      </c>
      <c r="B221">
        <v>17</v>
      </c>
      <c r="C221" t="s">
        <v>76</v>
      </c>
      <c r="D221" t="s">
        <v>27</v>
      </c>
      <c r="G221">
        <v>0.5</v>
      </c>
      <c r="H221">
        <v>0.5</v>
      </c>
      <c r="I221">
        <v>1087</v>
      </c>
      <c r="J221">
        <v>9532</v>
      </c>
      <c r="L221">
        <v>6865</v>
      </c>
      <c r="M221">
        <v>1.2490000000000001</v>
      </c>
      <c r="N221">
        <v>8.3539999999999992</v>
      </c>
      <c r="O221">
        <v>7.1050000000000004</v>
      </c>
      <c r="Q221">
        <v>0.60199999999999998</v>
      </c>
      <c r="R221">
        <v>1</v>
      </c>
      <c r="S221">
        <v>0</v>
      </c>
      <c r="T221">
        <v>0</v>
      </c>
      <c r="V221">
        <v>0</v>
      </c>
      <c r="Y221" s="9">
        <v>44236</v>
      </c>
      <c r="Z221">
        <v>0.94581018518518523</v>
      </c>
      <c r="AB221">
        <v>1</v>
      </c>
      <c r="AD221">
        <v>4.7226456735395805</v>
      </c>
      <c r="AE221">
        <v>6.672158289627828</v>
      </c>
      <c r="AF221">
        <v>1.9495126160882474</v>
      </c>
      <c r="AG221">
        <v>0.46624641492325025</v>
      </c>
    </row>
    <row r="222" spans="1:58" x14ac:dyDescent="0.2">
      <c r="A222">
        <v>47</v>
      </c>
      <c r="B222">
        <v>17</v>
      </c>
      <c r="C222" t="s">
        <v>76</v>
      </c>
      <c r="D222" t="s">
        <v>27</v>
      </c>
      <c r="G222">
        <v>0.5</v>
      </c>
      <c r="H222">
        <v>0.5</v>
      </c>
      <c r="I222">
        <v>1292</v>
      </c>
      <c r="J222">
        <v>9506</v>
      </c>
      <c r="L222">
        <v>6868</v>
      </c>
      <c r="M222">
        <v>1.4059999999999999</v>
      </c>
      <c r="N222">
        <v>8.3320000000000007</v>
      </c>
      <c r="O222">
        <v>6.9249999999999998</v>
      </c>
      <c r="Q222">
        <v>0.60199999999999998</v>
      </c>
      <c r="R222">
        <v>1</v>
      </c>
      <c r="S222">
        <v>0</v>
      </c>
      <c r="T222">
        <v>0</v>
      </c>
      <c r="V222">
        <v>0</v>
      </c>
      <c r="Y222" s="9">
        <v>44236</v>
      </c>
      <c r="Z222">
        <v>0.95155092592592594</v>
      </c>
      <c r="AB222">
        <v>1</v>
      </c>
      <c r="AD222">
        <v>5.6168680104892958</v>
      </c>
      <c r="AE222">
        <v>6.6540750283352468</v>
      </c>
      <c r="AF222">
        <v>1.0372070178459509</v>
      </c>
      <c r="AG222">
        <v>0.46645367174372043</v>
      </c>
      <c r="AJ222">
        <v>3.1341635237046894</v>
      </c>
      <c r="AO222">
        <v>0.53165497358594316</v>
      </c>
      <c r="AT222">
        <v>14.849346645249703</v>
      </c>
      <c r="AY222">
        <v>1.4118018069926841</v>
      </c>
      <c r="BC222">
        <v>5.7062902441842667</v>
      </c>
      <c r="BD222">
        <v>6.6718105346029706</v>
      </c>
      <c r="BE222">
        <v>0.96552029041870346</v>
      </c>
      <c r="BF222">
        <v>0.46976978087124333</v>
      </c>
    </row>
    <row r="223" spans="1:58" x14ac:dyDescent="0.2">
      <c r="A223">
        <v>48</v>
      </c>
      <c r="B223">
        <v>17</v>
      </c>
      <c r="C223" t="s">
        <v>76</v>
      </c>
      <c r="D223" t="s">
        <v>27</v>
      </c>
      <c r="G223">
        <v>0.5</v>
      </c>
      <c r="H223">
        <v>0.5</v>
      </c>
      <c r="I223">
        <v>1333</v>
      </c>
      <c r="J223">
        <v>9557</v>
      </c>
      <c r="L223">
        <v>6964</v>
      </c>
      <c r="M223">
        <v>1.4379999999999999</v>
      </c>
      <c r="N223">
        <v>8.375</v>
      </c>
      <c r="O223">
        <v>6.9379999999999997</v>
      </c>
      <c r="Q223">
        <v>0.61199999999999999</v>
      </c>
      <c r="R223">
        <v>1</v>
      </c>
      <c r="S223">
        <v>0</v>
      </c>
      <c r="T223">
        <v>0</v>
      </c>
      <c r="V223">
        <v>0</v>
      </c>
      <c r="Y223" s="9">
        <v>44236</v>
      </c>
      <c r="Z223">
        <v>0.95781250000000007</v>
      </c>
      <c r="AB223">
        <v>1</v>
      </c>
      <c r="AD223">
        <v>5.7957124778792384</v>
      </c>
      <c r="AE223">
        <v>6.6895460408706944</v>
      </c>
      <c r="AF223">
        <v>0.893833562991456</v>
      </c>
      <c r="AG223">
        <v>0.47308588999876622</v>
      </c>
    </row>
    <row r="224" spans="1:58" x14ac:dyDescent="0.2">
      <c r="A224">
        <v>70</v>
      </c>
      <c r="B224">
        <v>22</v>
      </c>
      <c r="C224" t="s">
        <v>190</v>
      </c>
      <c r="D224" t="s">
        <v>27</v>
      </c>
      <c r="G224">
        <v>0.5</v>
      </c>
      <c r="H224">
        <v>0.5</v>
      </c>
      <c r="I224">
        <v>2186</v>
      </c>
      <c r="J224">
        <v>8797</v>
      </c>
      <c r="L224">
        <v>1375</v>
      </c>
      <c r="M224">
        <v>2.0920000000000001</v>
      </c>
      <c r="N224">
        <v>7.7309999999999999</v>
      </c>
      <c r="O224">
        <v>5.6390000000000002</v>
      </c>
      <c r="Q224">
        <v>2.8000000000000001E-2</v>
      </c>
      <c r="R224">
        <v>1</v>
      </c>
      <c r="S224">
        <v>0</v>
      </c>
      <c r="T224">
        <v>0</v>
      </c>
      <c r="V224">
        <v>0</v>
      </c>
      <c r="Y224" s="9">
        <v>44222</v>
      </c>
      <c r="Z224">
        <v>0.11927083333333333</v>
      </c>
      <c r="AB224">
        <v>3</v>
      </c>
      <c r="AC224" t="s">
        <v>187</v>
      </c>
      <c r="AD224">
        <v>5.2121472799999999</v>
      </c>
      <c r="AE224">
        <v>4.3656194313395282</v>
      </c>
      <c r="AF224">
        <v>-0.8465278486604717</v>
      </c>
      <c r="AG224">
        <v>8.7201987554142338E-2</v>
      </c>
    </row>
    <row r="225" spans="1:58" x14ac:dyDescent="0.2">
      <c r="A225">
        <v>71</v>
      </c>
      <c r="B225">
        <v>22</v>
      </c>
      <c r="C225" t="s">
        <v>190</v>
      </c>
      <c r="D225" t="s">
        <v>27</v>
      </c>
      <c r="G225">
        <v>0.5</v>
      </c>
      <c r="H225">
        <v>0.5</v>
      </c>
      <c r="I225">
        <v>1990</v>
      </c>
      <c r="J225">
        <v>8762</v>
      </c>
      <c r="L225">
        <v>1360</v>
      </c>
      <c r="M225">
        <v>1.9419999999999999</v>
      </c>
      <c r="N225">
        <v>7.702</v>
      </c>
      <c r="O225">
        <v>5.76</v>
      </c>
      <c r="Q225">
        <v>2.5999999999999999E-2</v>
      </c>
      <c r="R225">
        <v>1</v>
      </c>
      <c r="S225">
        <v>0</v>
      </c>
      <c r="T225">
        <v>0</v>
      </c>
      <c r="V225">
        <v>0</v>
      </c>
      <c r="Y225" s="9">
        <v>44222</v>
      </c>
      <c r="Z225">
        <v>0.12594907407407407</v>
      </c>
      <c r="AB225">
        <v>3</v>
      </c>
      <c r="AC225" t="s">
        <v>187</v>
      </c>
      <c r="AD225">
        <v>4.6728179999999995</v>
      </c>
      <c r="AE225">
        <v>4.3472694787213388</v>
      </c>
      <c r="AF225">
        <v>-0.32554852127866063</v>
      </c>
      <c r="AG225">
        <v>8.6493850143651491E-2</v>
      </c>
      <c r="AJ225">
        <v>0.23231923894725603</v>
      </c>
      <c r="AO225">
        <v>0.50524394759382629</v>
      </c>
      <c r="AT225">
        <v>3.4851285798431508</v>
      </c>
      <c r="AY225">
        <v>1.8922588486327478</v>
      </c>
      <c r="BC225">
        <v>4.67825224</v>
      </c>
      <c r="BD225">
        <v>4.3582794502922528</v>
      </c>
      <c r="BE225">
        <v>-0.31997278970774756</v>
      </c>
      <c r="BF225">
        <v>8.7320010455890801E-2</v>
      </c>
    </row>
    <row r="226" spans="1:58" x14ac:dyDescent="0.2">
      <c r="A226">
        <v>72</v>
      </c>
      <c r="B226">
        <v>22</v>
      </c>
      <c r="C226" t="s">
        <v>190</v>
      </c>
      <c r="D226" t="s">
        <v>27</v>
      </c>
      <c r="G226">
        <v>0.5</v>
      </c>
      <c r="H226">
        <v>0.5</v>
      </c>
      <c r="I226">
        <v>1994</v>
      </c>
      <c r="J226">
        <v>8804</v>
      </c>
      <c r="L226">
        <v>1395</v>
      </c>
      <c r="M226">
        <v>1.9450000000000001</v>
      </c>
      <c r="N226">
        <v>7.7370000000000001</v>
      </c>
      <c r="O226">
        <v>5.7919999999999998</v>
      </c>
      <c r="Q226">
        <v>0.03</v>
      </c>
      <c r="R226">
        <v>1</v>
      </c>
      <c r="S226">
        <v>0</v>
      </c>
      <c r="T226">
        <v>0</v>
      </c>
      <c r="V226">
        <v>0</v>
      </c>
      <c r="Y226" s="9">
        <v>44222</v>
      </c>
      <c r="Z226">
        <v>0.13311342592592593</v>
      </c>
      <c r="AB226">
        <v>3</v>
      </c>
      <c r="AC226" t="s">
        <v>187</v>
      </c>
      <c r="AD226">
        <v>4.6836864800000004</v>
      </c>
      <c r="AE226">
        <v>4.3692894218631659</v>
      </c>
      <c r="AF226">
        <v>-0.3143970581368345</v>
      </c>
      <c r="AG226">
        <v>8.8146170768130125E-2</v>
      </c>
    </row>
    <row r="227" spans="1:58" x14ac:dyDescent="0.2">
      <c r="A227">
        <v>74</v>
      </c>
      <c r="B227">
        <v>21</v>
      </c>
      <c r="C227" t="s">
        <v>168</v>
      </c>
      <c r="D227" t="s">
        <v>27</v>
      </c>
      <c r="G227">
        <v>0.5</v>
      </c>
      <c r="H227">
        <v>0.5</v>
      </c>
      <c r="I227">
        <v>895</v>
      </c>
      <c r="J227">
        <v>5719</v>
      </c>
      <c r="L227">
        <v>928</v>
      </c>
      <c r="M227">
        <v>1.1020000000000001</v>
      </c>
      <c r="N227">
        <v>5.1230000000000002</v>
      </c>
      <c r="O227">
        <v>4.0220000000000002</v>
      </c>
      <c r="Q227">
        <v>0</v>
      </c>
      <c r="R227">
        <v>1</v>
      </c>
      <c r="S227">
        <v>0</v>
      </c>
      <c r="T227">
        <v>0</v>
      </c>
      <c r="V227">
        <v>0</v>
      </c>
      <c r="Y227" s="9">
        <v>44244</v>
      </c>
      <c r="Z227">
        <v>4.2893518518518518E-2</v>
      </c>
      <c r="AB227">
        <v>1</v>
      </c>
      <c r="AD227">
        <v>3.0047977397354106</v>
      </c>
      <c r="AE227">
        <v>4.8367092485715837</v>
      </c>
      <c r="AF227">
        <v>1.831911508836173</v>
      </c>
      <c r="AG227">
        <v>9.2916768005832096E-2</v>
      </c>
    </row>
    <row r="228" spans="1:58" x14ac:dyDescent="0.2">
      <c r="A228">
        <v>75</v>
      </c>
      <c r="B228">
        <v>21</v>
      </c>
      <c r="C228" t="s">
        <v>168</v>
      </c>
      <c r="D228" t="s">
        <v>27</v>
      </c>
      <c r="G228">
        <v>0.5</v>
      </c>
      <c r="H228">
        <v>0.5</v>
      </c>
      <c r="I228">
        <v>1207</v>
      </c>
      <c r="J228">
        <v>5813</v>
      </c>
      <c r="L228">
        <v>924</v>
      </c>
      <c r="M228">
        <v>1.341</v>
      </c>
      <c r="N228">
        <v>5.2030000000000003</v>
      </c>
      <c r="O228">
        <v>3.8620000000000001</v>
      </c>
      <c r="Q228">
        <v>0</v>
      </c>
      <c r="R228">
        <v>1</v>
      </c>
      <c r="S228">
        <v>0</v>
      </c>
      <c r="T228">
        <v>0</v>
      </c>
      <c r="V228">
        <v>0</v>
      </c>
      <c r="Y228" s="9">
        <v>44244</v>
      </c>
      <c r="Z228">
        <v>4.8564814814814818E-2</v>
      </c>
      <c r="AB228">
        <v>1</v>
      </c>
      <c r="AD228">
        <v>4.1055989867779425</v>
      </c>
      <c r="AE228">
        <v>4.9178317775445102</v>
      </c>
      <c r="AF228">
        <v>0.81223279076656762</v>
      </c>
      <c r="AG228">
        <v>9.2586628023475837E-2</v>
      </c>
      <c r="AJ228">
        <v>8.5899616047469193E-2</v>
      </c>
      <c r="AO228">
        <v>1.8776038609727883</v>
      </c>
      <c r="AT228">
        <v>12.423585012313342</v>
      </c>
      <c r="AY228">
        <v>3.0775182257941811</v>
      </c>
      <c r="BC228">
        <v>4.1073630913405115</v>
      </c>
      <c r="BD228">
        <v>4.8720924792938174</v>
      </c>
      <c r="BE228">
        <v>0.76472938795330636</v>
      </c>
      <c r="BF228">
        <v>9.1183533098461722E-2</v>
      </c>
    </row>
    <row r="229" spans="1:58" x14ac:dyDescent="0.2">
      <c r="A229">
        <v>76</v>
      </c>
      <c r="B229">
        <v>21</v>
      </c>
      <c r="C229" t="s">
        <v>168</v>
      </c>
      <c r="D229" t="s">
        <v>27</v>
      </c>
      <c r="G229">
        <v>0.5</v>
      </c>
      <c r="H229">
        <v>0.5</v>
      </c>
      <c r="I229">
        <v>1208</v>
      </c>
      <c r="J229">
        <v>5707</v>
      </c>
      <c r="L229">
        <v>890</v>
      </c>
      <c r="M229">
        <v>1.3420000000000001</v>
      </c>
      <c r="N229">
        <v>5.1130000000000004</v>
      </c>
      <c r="O229">
        <v>3.7709999999999999</v>
      </c>
      <c r="Q229">
        <v>0</v>
      </c>
      <c r="R229">
        <v>1</v>
      </c>
      <c r="S229">
        <v>0</v>
      </c>
      <c r="T229">
        <v>0</v>
      </c>
      <c r="V229">
        <v>0</v>
      </c>
      <c r="Y229" s="9">
        <v>44244</v>
      </c>
      <c r="Z229">
        <v>5.4641203703703706E-2</v>
      </c>
      <c r="AB229">
        <v>1</v>
      </c>
      <c r="AD229">
        <v>4.1091271959030795</v>
      </c>
      <c r="AE229">
        <v>4.8263531810431246</v>
      </c>
      <c r="AF229">
        <v>0.7172259851400451</v>
      </c>
      <c r="AG229">
        <v>8.9780438173447608E-2</v>
      </c>
    </row>
    <row r="230" spans="1:58" x14ac:dyDescent="0.2">
      <c r="A230">
        <v>31</v>
      </c>
      <c r="B230">
        <v>12</v>
      </c>
      <c r="C230" t="s">
        <v>71</v>
      </c>
      <c r="D230" t="s">
        <v>27</v>
      </c>
      <c r="G230">
        <v>0.5</v>
      </c>
      <c r="H230">
        <v>0.5</v>
      </c>
      <c r="I230">
        <v>1151</v>
      </c>
      <c r="J230">
        <v>9824</v>
      </c>
      <c r="L230">
        <v>3820</v>
      </c>
      <c r="M230">
        <v>1.298</v>
      </c>
      <c r="N230">
        <v>8.6010000000000009</v>
      </c>
      <c r="O230">
        <v>7.3029999999999999</v>
      </c>
      <c r="Q230">
        <v>0.28299999999999997</v>
      </c>
      <c r="R230">
        <v>1</v>
      </c>
      <c r="S230">
        <v>0</v>
      </c>
      <c r="T230">
        <v>0</v>
      </c>
      <c r="V230">
        <v>0</v>
      </c>
      <c r="Y230" s="9">
        <v>44236</v>
      </c>
      <c r="Z230">
        <v>0.83282407407407411</v>
      </c>
      <c r="AB230">
        <v>1</v>
      </c>
      <c r="AD230">
        <v>5.0018175250751007</v>
      </c>
      <c r="AE230">
        <v>6.8752472241445064</v>
      </c>
      <c r="AF230">
        <v>1.8734296990694057</v>
      </c>
      <c r="AG230">
        <v>0.25588074214601619</v>
      </c>
    </row>
    <row r="231" spans="1:58" x14ac:dyDescent="0.2">
      <c r="A231">
        <v>32</v>
      </c>
      <c r="B231">
        <v>12</v>
      </c>
      <c r="C231" t="s">
        <v>71</v>
      </c>
      <c r="D231" t="s">
        <v>27</v>
      </c>
      <c r="G231">
        <v>0.5</v>
      </c>
      <c r="H231">
        <v>0.5</v>
      </c>
      <c r="I231">
        <v>1018</v>
      </c>
      <c r="J231">
        <v>9865</v>
      </c>
      <c r="L231">
        <v>3869</v>
      </c>
      <c r="M231">
        <v>1.196</v>
      </c>
      <c r="N231">
        <v>8.6359999999999992</v>
      </c>
      <c r="O231">
        <v>7.44</v>
      </c>
      <c r="Q231">
        <v>0.28899999999999998</v>
      </c>
      <c r="R231">
        <v>1</v>
      </c>
      <c r="S231">
        <v>0</v>
      </c>
      <c r="T231">
        <v>0</v>
      </c>
      <c r="V231">
        <v>0</v>
      </c>
      <c r="Y231" s="9">
        <v>44236</v>
      </c>
      <c r="Z231">
        <v>0.83870370370370362</v>
      </c>
      <c r="AB231">
        <v>1</v>
      </c>
      <c r="AD231">
        <v>4.4216635211028468</v>
      </c>
      <c r="AE231">
        <v>6.9037631361828069</v>
      </c>
      <c r="AF231">
        <v>2.4820996150799601</v>
      </c>
      <c r="AG231">
        <v>0.25926593688036254</v>
      </c>
      <c r="AJ231">
        <v>3.8203854448723722</v>
      </c>
      <c r="AO231">
        <v>0.28248053321468203</v>
      </c>
      <c r="AT231">
        <v>5.7248600068850859</v>
      </c>
      <c r="AY231">
        <v>0.91010777177070401</v>
      </c>
      <c r="BC231">
        <v>4.3387843776782393</v>
      </c>
      <c r="BD231">
        <v>6.8940259954868015</v>
      </c>
      <c r="BE231">
        <v>2.5552416178085631</v>
      </c>
      <c r="BF231">
        <v>0.25809148156436479</v>
      </c>
    </row>
    <row r="232" spans="1:58" x14ac:dyDescent="0.2">
      <c r="A232">
        <v>33</v>
      </c>
      <c r="B232">
        <v>12</v>
      </c>
      <c r="C232" t="s">
        <v>71</v>
      </c>
      <c r="D232" t="s">
        <v>27</v>
      </c>
      <c r="G232">
        <v>0.5</v>
      </c>
      <c r="H232">
        <v>0.5</v>
      </c>
      <c r="I232">
        <v>980</v>
      </c>
      <c r="J232">
        <v>9837</v>
      </c>
      <c r="L232">
        <v>3835</v>
      </c>
      <c r="M232">
        <v>1.1659999999999999</v>
      </c>
      <c r="N232">
        <v>8.6129999999999995</v>
      </c>
      <c r="O232">
        <v>7.4459999999999997</v>
      </c>
      <c r="Q232">
        <v>0.28499999999999998</v>
      </c>
      <c r="R232">
        <v>1</v>
      </c>
      <c r="S232">
        <v>0</v>
      </c>
      <c r="T232">
        <v>0</v>
      </c>
      <c r="V232">
        <v>0</v>
      </c>
      <c r="Y232" s="9">
        <v>44236</v>
      </c>
      <c r="Z232">
        <v>0.84486111111111117</v>
      </c>
      <c r="AB232">
        <v>1</v>
      </c>
      <c r="AD232">
        <v>4.255905234253631</v>
      </c>
      <c r="AE232">
        <v>6.884288854790797</v>
      </c>
      <c r="AF232">
        <v>2.628383620537166</v>
      </c>
      <c r="AG232">
        <v>0.2569170262483671</v>
      </c>
    </row>
    <row r="233" spans="1:58" x14ac:dyDescent="0.2">
      <c r="A233">
        <v>84</v>
      </c>
      <c r="B233">
        <v>26</v>
      </c>
      <c r="C233" t="s">
        <v>103</v>
      </c>
      <c r="D233" t="s">
        <v>27</v>
      </c>
      <c r="G233">
        <v>0.5</v>
      </c>
      <c r="H233">
        <v>0.5</v>
      </c>
      <c r="I233">
        <v>1606</v>
      </c>
      <c r="J233">
        <v>7241</v>
      </c>
      <c r="L233">
        <v>2611</v>
      </c>
      <c r="M233">
        <v>1.647</v>
      </c>
      <c r="N233">
        <v>6.4130000000000003</v>
      </c>
      <c r="O233">
        <v>4.766</v>
      </c>
      <c r="Q233">
        <v>0.157</v>
      </c>
      <c r="R233">
        <v>1</v>
      </c>
      <c r="S233">
        <v>0</v>
      </c>
      <c r="T233">
        <v>0</v>
      </c>
      <c r="V233">
        <v>0</v>
      </c>
      <c r="Y233" s="9">
        <v>44236</v>
      </c>
      <c r="Z233">
        <v>6.7812499999999998E-2</v>
      </c>
      <c r="AB233">
        <v>1</v>
      </c>
      <c r="AD233">
        <v>3.38150832</v>
      </c>
      <c r="AE233">
        <v>5.0787447657315647</v>
      </c>
      <c r="AF233">
        <v>1.6972364457315647</v>
      </c>
      <c r="AG233">
        <v>0.17235624349653317</v>
      </c>
    </row>
    <row r="234" spans="1:58" x14ac:dyDescent="0.2">
      <c r="A234">
        <v>85</v>
      </c>
      <c r="B234">
        <v>26</v>
      </c>
      <c r="C234" t="s">
        <v>103</v>
      </c>
      <c r="D234" t="s">
        <v>27</v>
      </c>
      <c r="G234">
        <v>0.5</v>
      </c>
      <c r="H234">
        <v>0.5</v>
      </c>
      <c r="I234">
        <v>1624</v>
      </c>
      <c r="J234">
        <v>7233</v>
      </c>
      <c r="L234">
        <v>2635</v>
      </c>
      <c r="M234">
        <v>1.661</v>
      </c>
      <c r="N234">
        <v>6.4059999999999997</v>
      </c>
      <c r="O234">
        <v>4.7460000000000004</v>
      </c>
      <c r="Q234">
        <v>0.16</v>
      </c>
      <c r="R234">
        <v>1</v>
      </c>
      <c r="S234">
        <v>0</v>
      </c>
      <c r="T234">
        <v>0</v>
      </c>
      <c r="V234">
        <v>0</v>
      </c>
      <c r="Y234" s="9">
        <v>44236</v>
      </c>
      <c r="Z234">
        <v>7.3391203703703708E-2</v>
      </c>
      <c r="AB234">
        <v>1</v>
      </c>
      <c r="AD234">
        <v>3.4244851199999999</v>
      </c>
      <c r="AE234">
        <v>5.0731806853338481</v>
      </c>
      <c r="AF234">
        <v>1.6486955653338482</v>
      </c>
      <c r="AG234">
        <v>0.17401429806029461</v>
      </c>
      <c r="AJ234">
        <v>0.8344227729021696</v>
      </c>
      <c r="AO234">
        <v>0.66023056821160164</v>
      </c>
      <c r="AT234">
        <v>3.837582132561121</v>
      </c>
      <c r="AY234">
        <v>0.31710529781804736</v>
      </c>
      <c r="BC234">
        <v>3.4388323199999999</v>
      </c>
      <c r="BD234">
        <v>5.0564884441406956</v>
      </c>
      <c r="BE234">
        <v>1.6176561241406961</v>
      </c>
      <c r="BF234">
        <v>0.17429064048758819</v>
      </c>
    </row>
    <row r="235" spans="1:58" x14ac:dyDescent="0.2">
      <c r="A235">
        <v>86</v>
      </c>
      <c r="B235">
        <v>26</v>
      </c>
      <c r="C235" t="s">
        <v>103</v>
      </c>
      <c r="D235" t="s">
        <v>27</v>
      </c>
      <c r="G235">
        <v>0.5</v>
      </c>
      <c r="H235">
        <v>0.5</v>
      </c>
      <c r="I235">
        <v>1636</v>
      </c>
      <c r="J235">
        <v>7185</v>
      </c>
      <c r="L235">
        <v>2643</v>
      </c>
      <c r="M235">
        <v>1.67</v>
      </c>
      <c r="N235">
        <v>6.3659999999999997</v>
      </c>
      <c r="O235">
        <v>4.6959999999999997</v>
      </c>
      <c r="Q235">
        <v>0.16</v>
      </c>
      <c r="R235">
        <v>1</v>
      </c>
      <c r="S235">
        <v>0</v>
      </c>
      <c r="T235">
        <v>0</v>
      </c>
      <c r="V235">
        <v>0</v>
      </c>
      <c r="Y235" s="9">
        <v>44236</v>
      </c>
      <c r="Z235">
        <v>7.9398148148148148E-2</v>
      </c>
      <c r="AB235">
        <v>1</v>
      </c>
      <c r="AD235">
        <v>3.4531795199999999</v>
      </c>
      <c r="AE235">
        <v>5.039796202947544</v>
      </c>
      <c r="AF235">
        <v>1.5866166829475441</v>
      </c>
      <c r="AG235">
        <v>0.17456698291488176</v>
      </c>
    </row>
    <row r="236" spans="1:58" x14ac:dyDescent="0.2">
      <c r="A236">
        <v>87</v>
      </c>
      <c r="B236">
        <v>27</v>
      </c>
      <c r="C236" t="s">
        <v>148</v>
      </c>
      <c r="D236" t="s">
        <v>27</v>
      </c>
      <c r="G236">
        <v>0.5</v>
      </c>
      <c r="H236">
        <v>0.5</v>
      </c>
      <c r="I236">
        <v>1458</v>
      </c>
      <c r="J236">
        <v>8579</v>
      </c>
      <c r="L236">
        <v>3888</v>
      </c>
      <c r="M236">
        <v>1.534</v>
      </c>
      <c r="N236">
        <v>7.5460000000000003</v>
      </c>
      <c r="O236">
        <v>6.0129999999999999</v>
      </c>
      <c r="Q236">
        <v>0.29099999999999998</v>
      </c>
      <c r="R236">
        <v>1</v>
      </c>
      <c r="S236">
        <v>0</v>
      </c>
      <c r="T236">
        <v>0</v>
      </c>
      <c r="V236">
        <v>0</v>
      </c>
      <c r="Y236" s="9">
        <v>44239</v>
      </c>
      <c r="Z236">
        <v>0.13478009259259258</v>
      </c>
      <c r="AB236">
        <v>1</v>
      </c>
      <c r="AD236">
        <v>4.1314583999999996</v>
      </c>
      <c r="AE236">
        <v>6.6336679427923126</v>
      </c>
      <c r="AF236">
        <v>2.502209542792313</v>
      </c>
      <c r="AG236">
        <v>0.30597036376980119</v>
      </c>
    </row>
    <row r="237" spans="1:58" x14ac:dyDescent="0.2">
      <c r="A237">
        <v>88</v>
      </c>
      <c r="B237">
        <v>27</v>
      </c>
      <c r="C237" t="s">
        <v>148</v>
      </c>
      <c r="D237" t="s">
        <v>27</v>
      </c>
      <c r="G237">
        <v>0.5</v>
      </c>
      <c r="H237">
        <v>0.5</v>
      </c>
      <c r="I237">
        <v>1280</v>
      </c>
      <c r="J237">
        <v>8026</v>
      </c>
      <c r="L237">
        <v>3580</v>
      </c>
      <c r="M237">
        <v>1.397</v>
      </c>
      <c r="N237">
        <v>7.0780000000000003</v>
      </c>
      <c r="O237">
        <v>5.681</v>
      </c>
      <c r="Q237">
        <v>0.25800000000000001</v>
      </c>
      <c r="R237">
        <v>1</v>
      </c>
      <c r="S237">
        <v>0</v>
      </c>
      <c r="T237">
        <v>0</v>
      </c>
      <c r="V237">
        <v>0</v>
      </c>
      <c r="Y237" s="9">
        <v>44239</v>
      </c>
      <c r="Z237">
        <v>0.14057870370370371</v>
      </c>
      <c r="AB237">
        <v>1</v>
      </c>
      <c r="AD237">
        <v>3.4830399999999999</v>
      </c>
      <c r="AE237">
        <v>6.2167559288393015</v>
      </c>
      <c r="AF237">
        <v>2.7337159288393016</v>
      </c>
      <c r="AG237">
        <v>0.28374606925180146</v>
      </c>
      <c r="AJ237">
        <v>1.4280349211941363</v>
      </c>
      <c r="AO237">
        <v>5.5647102543244626</v>
      </c>
      <c r="AT237">
        <v>13.80061122731936</v>
      </c>
      <c r="AY237">
        <v>5.4423736782614807</v>
      </c>
      <c r="BC237">
        <v>3.4583468000000002</v>
      </c>
      <c r="BD237">
        <v>6.3946785966384159</v>
      </c>
      <c r="BE237">
        <v>2.9363317966384166</v>
      </c>
      <c r="BF237">
        <v>0.29168331729394426</v>
      </c>
    </row>
    <row r="238" spans="1:58" x14ac:dyDescent="0.2">
      <c r="A238">
        <v>89</v>
      </c>
      <c r="B238">
        <v>27</v>
      </c>
      <c r="C238" t="s">
        <v>148</v>
      </c>
      <c r="D238" t="s">
        <v>27</v>
      </c>
      <c r="G238">
        <v>0.5</v>
      </c>
      <c r="H238">
        <v>0.5</v>
      </c>
      <c r="I238">
        <v>1266</v>
      </c>
      <c r="J238">
        <v>8498</v>
      </c>
      <c r="L238">
        <v>3800</v>
      </c>
      <c r="M238">
        <v>1.3859999999999999</v>
      </c>
      <c r="N238">
        <v>7.4779999999999998</v>
      </c>
      <c r="O238">
        <v>6.0919999999999996</v>
      </c>
      <c r="Q238">
        <v>0.28100000000000003</v>
      </c>
      <c r="R238">
        <v>1</v>
      </c>
      <c r="S238">
        <v>0</v>
      </c>
      <c r="T238">
        <v>0</v>
      </c>
      <c r="V238">
        <v>0</v>
      </c>
      <c r="Y238" s="9">
        <v>44239</v>
      </c>
      <c r="Z238">
        <v>0.1466550925925926</v>
      </c>
      <c r="AB238">
        <v>1</v>
      </c>
      <c r="AD238">
        <v>3.4336536</v>
      </c>
      <c r="AE238">
        <v>6.5726012644375311</v>
      </c>
      <c r="AF238">
        <v>3.1389476644375311</v>
      </c>
      <c r="AG238">
        <v>0.299620565336087</v>
      </c>
    </row>
    <row r="239" spans="1:58" x14ac:dyDescent="0.2">
      <c r="A239">
        <v>49</v>
      </c>
      <c r="B239">
        <v>18</v>
      </c>
      <c r="C239" t="s">
        <v>77</v>
      </c>
      <c r="D239" t="s">
        <v>27</v>
      </c>
      <c r="G239">
        <v>0.5</v>
      </c>
      <c r="H239">
        <v>0.5</v>
      </c>
      <c r="I239">
        <v>1107</v>
      </c>
      <c r="J239">
        <v>9576</v>
      </c>
      <c r="L239">
        <v>4904</v>
      </c>
      <c r="M239">
        <v>1.264</v>
      </c>
      <c r="N239">
        <v>8.391</v>
      </c>
      <c r="O239">
        <v>7.1269999999999998</v>
      </c>
      <c r="Q239">
        <v>0.39700000000000002</v>
      </c>
      <c r="R239">
        <v>1</v>
      </c>
      <c r="S239">
        <v>0</v>
      </c>
      <c r="T239">
        <v>0</v>
      </c>
      <c r="V239">
        <v>0</v>
      </c>
      <c r="Y239" s="9">
        <v>44236</v>
      </c>
      <c r="Z239">
        <v>0.96850694444444452</v>
      </c>
      <c r="AB239">
        <v>1</v>
      </c>
      <c r="AD239">
        <v>4.8098868771444314</v>
      </c>
      <c r="AE239">
        <v>6.7027607318152729</v>
      </c>
      <c r="AF239">
        <v>1.8928738546708415</v>
      </c>
      <c r="AG239">
        <v>0.33076953994257502</v>
      </c>
    </row>
    <row r="240" spans="1:58" x14ac:dyDescent="0.2">
      <c r="A240">
        <v>50</v>
      </c>
      <c r="B240">
        <v>18</v>
      </c>
      <c r="C240" t="s">
        <v>77</v>
      </c>
      <c r="D240" t="s">
        <v>27</v>
      </c>
      <c r="G240">
        <v>0.5</v>
      </c>
      <c r="H240">
        <v>0.5</v>
      </c>
      <c r="I240">
        <v>1071</v>
      </c>
      <c r="J240">
        <v>9032</v>
      </c>
      <c r="L240">
        <v>4448</v>
      </c>
      <c r="M240">
        <v>1.236</v>
      </c>
      <c r="N240">
        <v>7.93</v>
      </c>
      <c r="O240">
        <v>6.694</v>
      </c>
      <c r="Q240">
        <v>0.34899999999999998</v>
      </c>
      <c r="R240">
        <v>1</v>
      </c>
      <c r="S240">
        <v>0</v>
      </c>
      <c r="T240">
        <v>0</v>
      </c>
      <c r="V240">
        <v>0</v>
      </c>
      <c r="Y240" s="9">
        <v>44236</v>
      </c>
      <c r="Z240">
        <v>0.97432870370370372</v>
      </c>
      <c r="AB240">
        <v>1</v>
      </c>
      <c r="AD240">
        <v>4.6528527106556998</v>
      </c>
      <c r="AE240">
        <v>6.3244032647705035</v>
      </c>
      <c r="AF240">
        <v>1.6715505541148037</v>
      </c>
      <c r="AG240">
        <v>0.29926650323110754</v>
      </c>
      <c r="AJ240">
        <v>1.0365975138824994</v>
      </c>
      <c r="AO240">
        <v>5.7776383728267264</v>
      </c>
      <c r="AT240">
        <v>22.522625654433337</v>
      </c>
      <c r="AY240">
        <v>7.6379584581318358</v>
      </c>
      <c r="BC240">
        <v>4.6288613796643663</v>
      </c>
      <c r="BD240">
        <v>6.5125387332183156</v>
      </c>
      <c r="BE240">
        <v>1.8836773535539502</v>
      </c>
      <c r="BF240">
        <v>0.31114922760473129</v>
      </c>
    </row>
    <row r="241" spans="1:58" x14ac:dyDescent="0.2">
      <c r="A241">
        <v>51</v>
      </c>
      <c r="B241">
        <v>18</v>
      </c>
      <c r="C241" t="s">
        <v>77</v>
      </c>
      <c r="D241" t="s">
        <v>27</v>
      </c>
      <c r="G241">
        <v>0.5</v>
      </c>
      <c r="H241">
        <v>0.5</v>
      </c>
      <c r="I241">
        <v>1060</v>
      </c>
      <c r="J241">
        <v>9573</v>
      </c>
      <c r="L241">
        <v>4792</v>
      </c>
      <c r="M241">
        <v>1.228</v>
      </c>
      <c r="N241">
        <v>8.3879999999999999</v>
      </c>
      <c r="O241">
        <v>7.16</v>
      </c>
      <c r="Q241">
        <v>0.38500000000000001</v>
      </c>
      <c r="R241">
        <v>1</v>
      </c>
      <c r="S241">
        <v>0</v>
      </c>
      <c r="T241">
        <v>0</v>
      </c>
      <c r="V241">
        <v>0</v>
      </c>
      <c r="Y241" s="9">
        <v>44236</v>
      </c>
      <c r="Z241">
        <v>0.98048611111111106</v>
      </c>
      <c r="AB241">
        <v>1</v>
      </c>
      <c r="AD241">
        <v>4.6048700486730318</v>
      </c>
      <c r="AE241">
        <v>6.7006742016661285</v>
      </c>
      <c r="AF241">
        <v>2.0958041529930966</v>
      </c>
      <c r="AG241">
        <v>0.32303195197835499</v>
      </c>
    </row>
    <row r="242" spans="1:58" x14ac:dyDescent="0.2">
      <c r="A242">
        <v>31</v>
      </c>
      <c r="B242">
        <v>12</v>
      </c>
      <c r="C242" t="s">
        <v>91</v>
      </c>
      <c r="D242" t="s">
        <v>27</v>
      </c>
      <c r="G242">
        <v>0.5</v>
      </c>
      <c r="H242">
        <v>0.5</v>
      </c>
      <c r="I242">
        <v>1670</v>
      </c>
      <c r="J242">
        <v>8238</v>
      </c>
      <c r="L242">
        <v>4259</v>
      </c>
      <c r="M242">
        <v>1.696</v>
      </c>
      <c r="N242">
        <v>7.258</v>
      </c>
      <c r="O242">
        <v>5.5620000000000003</v>
      </c>
      <c r="Q242">
        <v>0.32900000000000001</v>
      </c>
      <c r="R242">
        <v>1</v>
      </c>
      <c r="S242">
        <v>0</v>
      </c>
      <c r="T242">
        <v>0</v>
      </c>
      <c r="V242">
        <v>0</v>
      </c>
      <c r="Y242" s="9">
        <v>44235</v>
      </c>
      <c r="Z242">
        <v>0.69126157407407407</v>
      </c>
      <c r="AB242">
        <v>1</v>
      </c>
      <c r="AD242">
        <v>3.5346679999999999</v>
      </c>
      <c r="AE242">
        <v>5.772168285297071</v>
      </c>
      <c r="AF242">
        <v>2.2375002852970711</v>
      </c>
      <c r="AG242">
        <v>0.28620932354148609</v>
      </c>
    </row>
    <row r="243" spans="1:58" x14ac:dyDescent="0.2">
      <c r="A243">
        <v>32</v>
      </c>
      <c r="B243">
        <v>12</v>
      </c>
      <c r="C243" t="s">
        <v>91</v>
      </c>
      <c r="D243" t="s">
        <v>27</v>
      </c>
      <c r="G243">
        <v>0.5</v>
      </c>
      <c r="H243">
        <v>0.5</v>
      </c>
      <c r="I243">
        <v>1523</v>
      </c>
      <c r="J243">
        <v>8191</v>
      </c>
      <c r="L243">
        <v>4210</v>
      </c>
      <c r="M243">
        <v>1.5840000000000001</v>
      </c>
      <c r="N243">
        <v>7.218</v>
      </c>
      <c r="O243">
        <v>5.6340000000000003</v>
      </c>
      <c r="Q243">
        <v>0.32400000000000001</v>
      </c>
      <c r="R243">
        <v>1</v>
      </c>
      <c r="S243">
        <v>0</v>
      </c>
      <c r="T243">
        <v>0</v>
      </c>
      <c r="V243">
        <v>0</v>
      </c>
      <c r="Y243" s="9">
        <v>44235</v>
      </c>
      <c r="Z243">
        <v>0.69685185185185183</v>
      </c>
      <c r="AB243">
        <v>1</v>
      </c>
      <c r="AD243">
        <v>3.1843434799999999</v>
      </c>
      <c r="AE243">
        <v>5.7394793129604826</v>
      </c>
      <c r="AF243">
        <v>2.5551358329604827</v>
      </c>
      <c r="AG243">
        <v>0.28282412880713981</v>
      </c>
      <c r="AJ243">
        <v>1.7692427780602635</v>
      </c>
      <c r="AO243">
        <v>2.4233061575975576E-2</v>
      </c>
      <c r="AT243">
        <v>2.1939680537427981</v>
      </c>
      <c r="AY243">
        <v>0.82708533186803856</v>
      </c>
      <c r="BC243">
        <v>3.21276428</v>
      </c>
      <c r="BD243">
        <v>5.7401748230101965</v>
      </c>
      <c r="BE243">
        <v>2.5274105430101974</v>
      </c>
      <c r="BF243">
        <v>0.2839985841231375</v>
      </c>
    </row>
    <row r="244" spans="1:58" x14ac:dyDescent="0.2">
      <c r="A244">
        <v>33</v>
      </c>
      <c r="B244">
        <v>12</v>
      </c>
      <c r="C244" t="s">
        <v>91</v>
      </c>
      <c r="D244" t="s">
        <v>27</v>
      </c>
      <c r="G244">
        <v>0.5</v>
      </c>
      <c r="H244">
        <v>0.5</v>
      </c>
      <c r="I244">
        <v>1547</v>
      </c>
      <c r="J244">
        <v>8193</v>
      </c>
      <c r="L244">
        <v>4244</v>
      </c>
      <c r="M244">
        <v>1.6020000000000001</v>
      </c>
      <c r="N244">
        <v>7.22</v>
      </c>
      <c r="O244">
        <v>5.6180000000000003</v>
      </c>
      <c r="Q244">
        <v>0.32800000000000001</v>
      </c>
      <c r="R244">
        <v>1</v>
      </c>
      <c r="S244">
        <v>0</v>
      </c>
      <c r="T244">
        <v>0</v>
      </c>
      <c r="V244">
        <v>0</v>
      </c>
      <c r="Y244" s="9">
        <v>44235</v>
      </c>
      <c r="Z244">
        <v>0.70295138888888886</v>
      </c>
      <c r="AB244">
        <v>1</v>
      </c>
      <c r="AD244">
        <v>3.2411850799999997</v>
      </c>
      <c r="AE244">
        <v>5.7408703330599113</v>
      </c>
      <c r="AF244">
        <v>2.4996852530599116</v>
      </c>
      <c r="AG244">
        <v>0.28517303943913519</v>
      </c>
    </row>
    <row r="245" spans="1:58" x14ac:dyDescent="0.2">
      <c r="A245">
        <v>96</v>
      </c>
      <c r="B245">
        <v>30</v>
      </c>
      <c r="C245" t="s">
        <v>87</v>
      </c>
      <c r="D245" t="s">
        <v>27</v>
      </c>
      <c r="G245">
        <v>0.5</v>
      </c>
      <c r="H245">
        <v>0.5</v>
      </c>
      <c r="I245">
        <v>1228</v>
      </c>
      <c r="J245">
        <v>8427</v>
      </c>
      <c r="L245">
        <v>4642</v>
      </c>
      <c r="M245">
        <v>1.357</v>
      </c>
      <c r="N245">
        <v>7.4169999999999998</v>
      </c>
      <c r="O245">
        <v>6.0609999999999999</v>
      </c>
      <c r="Q245">
        <v>0.36899999999999999</v>
      </c>
      <c r="R245">
        <v>1</v>
      </c>
      <c r="S245">
        <v>0</v>
      </c>
      <c r="T245">
        <v>0</v>
      </c>
      <c r="V245">
        <v>0</v>
      </c>
      <c r="Y245" s="9">
        <v>44237</v>
      </c>
      <c r="Z245">
        <v>0.31107638888888889</v>
      </c>
      <c r="AB245">
        <v>1</v>
      </c>
      <c r="AD245">
        <v>5.3376961589537748</v>
      </c>
      <c r="AE245">
        <v>5.9036196846931395</v>
      </c>
      <c r="AF245">
        <v>0.56592352573936466</v>
      </c>
      <c r="AG245">
        <v>0.3126691109548459</v>
      </c>
    </row>
    <row r="246" spans="1:58" x14ac:dyDescent="0.2">
      <c r="A246">
        <v>97</v>
      </c>
      <c r="B246">
        <v>30</v>
      </c>
      <c r="C246" t="s">
        <v>87</v>
      </c>
      <c r="D246" t="s">
        <v>27</v>
      </c>
      <c r="G246">
        <v>0.5</v>
      </c>
      <c r="H246">
        <v>0.5</v>
      </c>
      <c r="I246">
        <v>1269</v>
      </c>
      <c r="J246">
        <v>8364</v>
      </c>
      <c r="L246">
        <v>4727</v>
      </c>
      <c r="M246">
        <v>1.389</v>
      </c>
      <c r="N246">
        <v>7.3639999999999999</v>
      </c>
      <c r="O246">
        <v>5.976</v>
      </c>
      <c r="Q246">
        <v>0.378</v>
      </c>
      <c r="R246">
        <v>1</v>
      </c>
      <c r="S246">
        <v>0</v>
      </c>
      <c r="T246">
        <v>0</v>
      </c>
      <c r="V246">
        <v>0</v>
      </c>
      <c r="Y246" s="9">
        <v>44237</v>
      </c>
      <c r="Z246">
        <v>0.31673611111111111</v>
      </c>
      <c r="AB246">
        <v>1</v>
      </c>
      <c r="AD246">
        <v>5.5165406263437173</v>
      </c>
      <c r="AE246">
        <v>5.859802551561117</v>
      </c>
      <c r="AF246">
        <v>0.34326192521739962</v>
      </c>
      <c r="AG246">
        <v>0.31854138753483435</v>
      </c>
      <c r="AJ246">
        <v>0.31579012990063271</v>
      </c>
      <c r="AO246">
        <v>0.54449549325223778</v>
      </c>
      <c r="AT246">
        <v>4.149440375223965</v>
      </c>
      <c r="AY246">
        <v>0.50007378251494228</v>
      </c>
      <c r="BC246">
        <v>5.5252647467042024</v>
      </c>
      <c r="BD246">
        <v>5.8757992827045538</v>
      </c>
      <c r="BE246">
        <v>0.35053453600035089</v>
      </c>
      <c r="BF246">
        <v>0.31774690305636533</v>
      </c>
    </row>
    <row r="247" spans="1:58" x14ac:dyDescent="0.2">
      <c r="A247">
        <v>98</v>
      </c>
      <c r="B247">
        <v>30</v>
      </c>
      <c r="C247" t="s">
        <v>87</v>
      </c>
      <c r="D247" t="s">
        <v>27</v>
      </c>
      <c r="G247">
        <v>0.5</v>
      </c>
      <c r="H247">
        <v>0.5</v>
      </c>
      <c r="I247">
        <v>1273</v>
      </c>
      <c r="J247">
        <v>8410</v>
      </c>
      <c r="L247">
        <v>4704</v>
      </c>
      <c r="M247">
        <v>1.3919999999999999</v>
      </c>
      <c r="N247">
        <v>7.4029999999999996</v>
      </c>
      <c r="O247">
        <v>6.0119999999999996</v>
      </c>
      <c r="Q247">
        <v>0.376</v>
      </c>
      <c r="R247">
        <v>1</v>
      </c>
      <c r="S247">
        <v>0</v>
      </c>
      <c r="T247">
        <v>0</v>
      </c>
      <c r="V247">
        <v>0</v>
      </c>
      <c r="Y247" s="9">
        <v>44237</v>
      </c>
      <c r="Z247">
        <v>0.32276620370370374</v>
      </c>
      <c r="AB247">
        <v>1</v>
      </c>
      <c r="AD247">
        <v>5.5339888670646884</v>
      </c>
      <c r="AE247">
        <v>5.8917960138479906</v>
      </c>
      <c r="AF247">
        <v>0.35780714678330217</v>
      </c>
      <c r="AG247">
        <v>0.3169524185778963</v>
      </c>
    </row>
    <row r="248" spans="1:58" x14ac:dyDescent="0.2">
      <c r="A248">
        <v>37</v>
      </c>
      <c r="B248">
        <v>14</v>
      </c>
      <c r="C248" t="s">
        <v>117</v>
      </c>
      <c r="D248" t="s">
        <v>27</v>
      </c>
      <c r="G248">
        <v>0.5</v>
      </c>
      <c r="H248">
        <v>0.5</v>
      </c>
      <c r="I248">
        <v>1541</v>
      </c>
      <c r="J248">
        <v>10329</v>
      </c>
      <c r="L248">
        <v>5237</v>
      </c>
      <c r="M248">
        <v>1.597</v>
      </c>
      <c r="N248">
        <v>9.0289999999999999</v>
      </c>
      <c r="O248">
        <v>7.4320000000000004</v>
      </c>
      <c r="Q248">
        <v>0.432</v>
      </c>
      <c r="R248">
        <v>1</v>
      </c>
      <c r="S248">
        <v>0</v>
      </c>
      <c r="T248">
        <v>0</v>
      </c>
      <c r="V248">
        <v>0</v>
      </c>
      <c r="Y248" s="9">
        <v>44237</v>
      </c>
      <c r="Z248">
        <v>0.7869560185185186</v>
      </c>
      <c r="AB248">
        <v>1</v>
      </c>
      <c r="AD248">
        <v>6.1151656781517829</v>
      </c>
      <c r="AE248">
        <v>7.6666448081976046</v>
      </c>
      <c r="AF248">
        <v>1.5514791300458217</v>
      </c>
      <c r="AG248">
        <v>0.41606235385828944</v>
      </c>
    </row>
    <row r="249" spans="1:58" x14ac:dyDescent="0.2">
      <c r="A249">
        <v>38</v>
      </c>
      <c r="B249">
        <v>14</v>
      </c>
      <c r="C249" t="s">
        <v>117</v>
      </c>
      <c r="D249" t="s">
        <v>27</v>
      </c>
      <c r="G249">
        <v>0.5</v>
      </c>
      <c r="H249">
        <v>0.5</v>
      </c>
      <c r="I249">
        <v>1242</v>
      </c>
      <c r="J249">
        <v>10319</v>
      </c>
      <c r="L249">
        <v>5292</v>
      </c>
      <c r="M249">
        <v>1.3680000000000001</v>
      </c>
      <c r="N249">
        <v>9.02</v>
      </c>
      <c r="O249">
        <v>7.6529999999999996</v>
      </c>
      <c r="Q249">
        <v>0.438</v>
      </c>
      <c r="R249">
        <v>1</v>
      </c>
      <c r="S249">
        <v>0</v>
      </c>
      <c r="T249">
        <v>0</v>
      </c>
      <c r="V249">
        <v>0</v>
      </c>
      <c r="Y249" s="9">
        <v>44237</v>
      </c>
      <c r="Z249">
        <v>0.79270833333333324</v>
      </c>
      <c r="AB249">
        <v>1</v>
      </c>
      <c r="AD249">
        <v>4.8404994293109942</v>
      </c>
      <c r="AE249">
        <v>7.6593585758466123</v>
      </c>
      <c r="AF249">
        <v>2.8188591465356181</v>
      </c>
      <c r="AG249">
        <v>0.42009899379223936</v>
      </c>
      <c r="AJ249">
        <v>0.78951399674730494</v>
      </c>
      <c r="AO249">
        <v>0.87902868229298881</v>
      </c>
      <c r="AT249">
        <v>3.810382398525701</v>
      </c>
      <c r="AY249">
        <v>0.33249160110685244</v>
      </c>
      <c r="BC249">
        <v>4.8596833695109396</v>
      </c>
      <c r="BD249">
        <v>7.6258419070320471</v>
      </c>
      <c r="BE249">
        <v>2.766158537521108</v>
      </c>
      <c r="BF249">
        <v>0.4194017559854662</v>
      </c>
    </row>
    <row r="250" spans="1:58" x14ac:dyDescent="0.2">
      <c r="A250">
        <v>39</v>
      </c>
      <c r="B250">
        <v>14</v>
      </c>
      <c r="C250" t="s">
        <v>117</v>
      </c>
      <c r="D250" t="s">
        <v>27</v>
      </c>
      <c r="G250">
        <v>0.5</v>
      </c>
      <c r="H250">
        <v>0.5</v>
      </c>
      <c r="I250">
        <v>1251</v>
      </c>
      <c r="J250">
        <v>10227</v>
      </c>
      <c r="L250">
        <v>5273</v>
      </c>
      <c r="M250">
        <v>1.3740000000000001</v>
      </c>
      <c r="N250">
        <v>8.9429999999999996</v>
      </c>
      <c r="O250">
        <v>7.569</v>
      </c>
      <c r="Q250">
        <v>0.435</v>
      </c>
      <c r="R250">
        <v>1</v>
      </c>
      <c r="S250">
        <v>0</v>
      </c>
      <c r="T250">
        <v>0</v>
      </c>
      <c r="V250">
        <v>0</v>
      </c>
      <c r="Y250" s="9">
        <v>44237</v>
      </c>
      <c r="Z250">
        <v>0.79885416666666664</v>
      </c>
      <c r="AB250">
        <v>1</v>
      </c>
      <c r="AD250">
        <v>4.8788673097108841</v>
      </c>
      <c r="AE250">
        <v>7.592325238217482</v>
      </c>
      <c r="AF250">
        <v>2.7134579285065978</v>
      </c>
      <c r="AG250">
        <v>0.41870451817869303</v>
      </c>
    </row>
    <row r="251" spans="1:58" x14ac:dyDescent="0.2">
      <c r="A251">
        <v>93</v>
      </c>
      <c r="B251">
        <v>29</v>
      </c>
      <c r="C251" t="s">
        <v>150</v>
      </c>
      <c r="D251" t="s">
        <v>27</v>
      </c>
      <c r="G251">
        <v>0.5</v>
      </c>
      <c r="H251">
        <v>0.5</v>
      </c>
      <c r="I251">
        <v>1037</v>
      </c>
      <c r="J251">
        <v>5785</v>
      </c>
      <c r="L251">
        <v>833</v>
      </c>
      <c r="M251">
        <v>1.21</v>
      </c>
      <c r="N251">
        <v>5.1790000000000003</v>
      </c>
      <c r="O251">
        <v>3.9689999999999999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9">
        <v>44239</v>
      </c>
      <c r="Z251">
        <v>0.17930555555555558</v>
      </c>
      <c r="AB251">
        <v>1</v>
      </c>
      <c r="AD251">
        <v>2.6592213999999998</v>
      </c>
      <c r="AE251">
        <v>4.5272444943570278</v>
      </c>
      <c r="AF251">
        <v>1.868023094357028</v>
      </c>
      <c r="AG251">
        <v>8.553133859938189E-2</v>
      </c>
    </row>
    <row r="252" spans="1:58" x14ac:dyDescent="0.2">
      <c r="A252">
        <v>94</v>
      </c>
      <c r="B252">
        <v>29</v>
      </c>
      <c r="C252" t="s">
        <v>150</v>
      </c>
      <c r="D252" t="s">
        <v>27</v>
      </c>
      <c r="G252">
        <v>0.5</v>
      </c>
      <c r="H252">
        <v>0.5</v>
      </c>
      <c r="I252">
        <v>1013</v>
      </c>
      <c r="J252">
        <v>5744</v>
      </c>
      <c r="L252">
        <v>852</v>
      </c>
      <c r="M252">
        <v>1.1919999999999999</v>
      </c>
      <c r="N252">
        <v>5.1449999999999996</v>
      </c>
      <c r="O252">
        <v>3.9529999999999998</v>
      </c>
      <c r="Q252">
        <v>0</v>
      </c>
      <c r="R252">
        <v>1</v>
      </c>
      <c r="S252">
        <v>0</v>
      </c>
      <c r="T252">
        <v>0</v>
      </c>
      <c r="V252">
        <v>0</v>
      </c>
      <c r="Y252" s="9">
        <v>44239</v>
      </c>
      <c r="Z252">
        <v>0.18487268518518518</v>
      </c>
      <c r="AB252">
        <v>1</v>
      </c>
      <c r="AD252">
        <v>2.5817013999999996</v>
      </c>
      <c r="AE252">
        <v>4.496334200374978</v>
      </c>
      <c r="AF252">
        <v>1.9146328003749784</v>
      </c>
      <c r="AG252">
        <v>8.6902317806661106E-2</v>
      </c>
      <c r="AJ252">
        <v>0.87454334562099922</v>
      </c>
      <c r="AO252">
        <v>5.0288969349921997E-2</v>
      </c>
      <c r="AT252">
        <v>1.2839378857435877</v>
      </c>
      <c r="AY252">
        <v>2.0128253628818471</v>
      </c>
      <c r="BC252">
        <v>2.5704614999999995</v>
      </c>
      <c r="BD252">
        <v>4.4974650647889556</v>
      </c>
      <c r="BE252">
        <v>1.9270035647889558</v>
      </c>
      <c r="BF252">
        <v>8.6036436202063707E-2</v>
      </c>
    </row>
    <row r="253" spans="1:58" x14ac:dyDescent="0.2">
      <c r="A253">
        <v>95</v>
      </c>
      <c r="B253">
        <v>29</v>
      </c>
      <c r="C253" t="s">
        <v>150</v>
      </c>
      <c r="D253" t="s">
        <v>27</v>
      </c>
      <c r="G253">
        <v>0.5</v>
      </c>
      <c r="H253">
        <v>0.5</v>
      </c>
      <c r="I253">
        <v>1006</v>
      </c>
      <c r="J253">
        <v>5747</v>
      </c>
      <c r="L253">
        <v>828</v>
      </c>
      <c r="M253">
        <v>1.1859999999999999</v>
      </c>
      <c r="N253">
        <v>5.1479999999999997</v>
      </c>
      <c r="O253">
        <v>3.9609999999999999</v>
      </c>
      <c r="Q253">
        <v>0</v>
      </c>
      <c r="R253">
        <v>1</v>
      </c>
      <c r="S253">
        <v>0</v>
      </c>
      <c r="T253">
        <v>0</v>
      </c>
      <c r="V253">
        <v>0</v>
      </c>
      <c r="Y253" s="9">
        <v>44239</v>
      </c>
      <c r="Z253">
        <v>0.19085648148148149</v>
      </c>
      <c r="AB253">
        <v>1</v>
      </c>
      <c r="AD253">
        <v>2.5592215999999999</v>
      </c>
      <c r="AE253">
        <v>4.4985959292029332</v>
      </c>
      <c r="AF253">
        <v>1.9393743292029333</v>
      </c>
      <c r="AG253">
        <v>8.5170554597466308E-2</v>
      </c>
    </row>
    <row r="254" spans="1:58" x14ac:dyDescent="0.2">
      <c r="A254">
        <v>96</v>
      </c>
      <c r="B254">
        <v>30</v>
      </c>
      <c r="C254" t="s">
        <v>107</v>
      </c>
      <c r="D254" t="s">
        <v>27</v>
      </c>
      <c r="G254">
        <v>0.5</v>
      </c>
      <c r="H254">
        <v>0.5</v>
      </c>
      <c r="I254">
        <v>1249</v>
      </c>
      <c r="J254">
        <v>7866</v>
      </c>
      <c r="L254">
        <v>3386</v>
      </c>
      <c r="M254">
        <v>1.373</v>
      </c>
      <c r="N254">
        <v>6.9420000000000002</v>
      </c>
      <c r="O254">
        <v>5.569</v>
      </c>
      <c r="Q254">
        <v>0.23799999999999999</v>
      </c>
      <c r="R254">
        <v>1</v>
      </c>
      <c r="S254">
        <v>0</v>
      </c>
      <c r="T254">
        <v>0</v>
      </c>
      <c r="V254">
        <v>0</v>
      </c>
      <c r="Y254" s="9">
        <v>44236</v>
      </c>
      <c r="Z254">
        <v>0.15322916666666667</v>
      </c>
      <c r="AB254">
        <v>1</v>
      </c>
      <c r="AD254">
        <v>2.5452001200000001</v>
      </c>
      <c r="AE254">
        <v>5.5134385468032212</v>
      </c>
      <c r="AF254">
        <v>2.9682384268032211</v>
      </c>
      <c r="AG254">
        <v>0.22589758878466332</v>
      </c>
    </row>
    <row r="255" spans="1:58" x14ac:dyDescent="0.2">
      <c r="A255">
        <v>97</v>
      </c>
      <c r="B255">
        <v>30</v>
      </c>
      <c r="C255" t="s">
        <v>107</v>
      </c>
      <c r="D255" t="s">
        <v>27</v>
      </c>
      <c r="G255">
        <v>0.5</v>
      </c>
      <c r="H255">
        <v>0.5</v>
      </c>
      <c r="I255">
        <v>1340</v>
      </c>
      <c r="J255">
        <v>7879</v>
      </c>
      <c r="L255">
        <v>3391</v>
      </c>
      <c r="M255">
        <v>1.4430000000000001</v>
      </c>
      <c r="N255">
        <v>6.9530000000000003</v>
      </c>
      <c r="O255">
        <v>5.51</v>
      </c>
      <c r="Q255">
        <v>0.23899999999999999</v>
      </c>
      <c r="R255">
        <v>1</v>
      </c>
      <c r="S255">
        <v>0</v>
      </c>
      <c r="T255">
        <v>0</v>
      </c>
      <c r="V255">
        <v>0</v>
      </c>
      <c r="Y255" s="9">
        <v>44236</v>
      </c>
      <c r="Z255">
        <v>0.15868055555555557</v>
      </c>
      <c r="AB255">
        <v>1</v>
      </c>
      <c r="AD255">
        <v>2.7554720000000001</v>
      </c>
      <c r="AE255">
        <v>5.5224801774495118</v>
      </c>
      <c r="AF255">
        <v>2.7670081774495117</v>
      </c>
      <c r="AG255">
        <v>0.22624301681878028</v>
      </c>
      <c r="AJ255">
        <v>1.6121482391083364</v>
      </c>
      <c r="AO255">
        <v>0.65704786802352011</v>
      </c>
      <c r="AT255">
        <v>0.28512002398606456</v>
      </c>
      <c r="AY255">
        <v>0.69987070323580236</v>
      </c>
      <c r="BC255">
        <v>2.7334384600000003</v>
      </c>
      <c r="BD255">
        <v>5.5043969161569315</v>
      </c>
      <c r="BE255">
        <v>2.7709584561569311</v>
      </c>
      <c r="BF255">
        <v>0.22703750129724931</v>
      </c>
    </row>
    <row r="256" spans="1:58" x14ac:dyDescent="0.2">
      <c r="A256">
        <v>98</v>
      </c>
      <c r="B256">
        <v>30</v>
      </c>
      <c r="C256" t="s">
        <v>107</v>
      </c>
      <c r="D256" t="s">
        <v>27</v>
      </c>
      <c r="G256">
        <v>0.5</v>
      </c>
      <c r="H256">
        <v>0.5</v>
      </c>
      <c r="I256">
        <v>1321</v>
      </c>
      <c r="J256">
        <v>7827</v>
      </c>
      <c r="L256">
        <v>3414</v>
      </c>
      <c r="M256">
        <v>1.4279999999999999</v>
      </c>
      <c r="N256">
        <v>6.9089999999999998</v>
      </c>
      <c r="O256">
        <v>5.4809999999999999</v>
      </c>
      <c r="Q256">
        <v>0.24099999999999999</v>
      </c>
      <c r="R256">
        <v>1</v>
      </c>
      <c r="S256">
        <v>0</v>
      </c>
      <c r="T256">
        <v>0</v>
      </c>
      <c r="V256">
        <v>0</v>
      </c>
      <c r="Y256" s="9">
        <v>44236</v>
      </c>
      <c r="Z256">
        <v>0.16464120370370369</v>
      </c>
      <c r="AB256">
        <v>1</v>
      </c>
      <c r="AD256">
        <v>2.7114049200000001</v>
      </c>
      <c r="AE256">
        <v>5.4863136548643503</v>
      </c>
      <c r="AF256">
        <v>2.7749087348643502</v>
      </c>
      <c r="AG256">
        <v>0.22783198577571834</v>
      </c>
    </row>
    <row r="257" spans="1:58" x14ac:dyDescent="0.2">
      <c r="A257">
        <v>69</v>
      </c>
      <c r="B257">
        <v>21</v>
      </c>
      <c r="C257" t="s">
        <v>122</v>
      </c>
      <c r="D257" t="s">
        <v>27</v>
      </c>
      <c r="G257">
        <v>0.5</v>
      </c>
      <c r="H257">
        <v>0.5</v>
      </c>
      <c r="I257">
        <v>1090</v>
      </c>
      <c r="J257">
        <v>7952</v>
      </c>
      <c r="L257">
        <v>2226</v>
      </c>
      <c r="M257">
        <v>1.2509999999999999</v>
      </c>
      <c r="N257">
        <v>7.016</v>
      </c>
      <c r="O257">
        <v>5.7640000000000002</v>
      </c>
      <c r="Q257">
        <v>0.11700000000000001</v>
      </c>
      <c r="R257">
        <v>1</v>
      </c>
      <c r="S257">
        <v>0</v>
      </c>
      <c r="T257">
        <v>0</v>
      </c>
      <c r="V257">
        <v>0</v>
      </c>
      <c r="Y257" s="9">
        <v>44238</v>
      </c>
      <c r="Z257">
        <v>1.7349537037037038E-2</v>
      </c>
      <c r="AB257">
        <v>1</v>
      </c>
      <c r="AD257">
        <v>4.1925085603350754</v>
      </c>
      <c r="AE257">
        <v>5.9347073783667081</v>
      </c>
      <c r="AF257">
        <v>1.7421988180316328</v>
      </c>
      <c r="AG257">
        <v>0.19507466583786637</v>
      </c>
    </row>
    <row r="258" spans="1:58" x14ac:dyDescent="0.2">
      <c r="A258">
        <v>70</v>
      </c>
      <c r="B258">
        <v>21</v>
      </c>
      <c r="C258" t="s">
        <v>122</v>
      </c>
      <c r="D258" t="s">
        <v>27</v>
      </c>
      <c r="G258">
        <v>0.5</v>
      </c>
      <c r="H258">
        <v>0.5</v>
      </c>
      <c r="I258">
        <v>1382</v>
      </c>
      <c r="J258">
        <v>8034</v>
      </c>
      <c r="L258">
        <v>2212</v>
      </c>
      <c r="M258">
        <v>1.4750000000000001</v>
      </c>
      <c r="N258">
        <v>7.085</v>
      </c>
      <c r="O258">
        <v>5.61</v>
      </c>
      <c r="Q258">
        <v>0.115</v>
      </c>
      <c r="R258">
        <v>1</v>
      </c>
      <c r="S258">
        <v>0</v>
      </c>
      <c r="T258">
        <v>0</v>
      </c>
      <c r="V258">
        <v>0</v>
      </c>
      <c r="Y258" s="9">
        <v>44238</v>
      </c>
      <c r="Z258">
        <v>2.297453703703704E-2</v>
      </c>
      <c r="AB258">
        <v>1</v>
      </c>
      <c r="AD258">
        <v>5.4373331244203928</v>
      </c>
      <c r="AE258">
        <v>5.9944544836448452</v>
      </c>
      <c r="AF258">
        <v>0.55712135922445238</v>
      </c>
      <c r="AG258">
        <v>0.19404715749104273</v>
      </c>
      <c r="AJ258">
        <v>0.70315697624525664</v>
      </c>
      <c r="AO258">
        <v>0.62183006726905643</v>
      </c>
      <c r="AT258">
        <v>14.542518695098867</v>
      </c>
      <c r="AY258">
        <v>0.56895118245882448</v>
      </c>
      <c r="BC258">
        <v>5.4565170646203383</v>
      </c>
      <c r="BD258">
        <v>5.9758745911498146</v>
      </c>
      <c r="BE258">
        <v>0.51935752652947631</v>
      </c>
      <c r="BF258">
        <v>0.19349670659095866</v>
      </c>
    </row>
    <row r="259" spans="1:58" x14ac:dyDescent="0.2">
      <c r="A259">
        <v>71</v>
      </c>
      <c r="B259">
        <v>21</v>
      </c>
      <c r="C259" t="s">
        <v>122</v>
      </c>
      <c r="D259" t="s">
        <v>27</v>
      </c>
      <c r="G259">
        <v>0.5</v>
      </c>
      <c r="H259">
        <v>0.5</v>
      </c>
      <c r="I259">
        <v>1391</v>
      </c>
      <c r="J259">
        <v>7983</v>
      </c>
      <c r="L259">
        <v>2197</v>
      </c>
      <c r="M259">
        <v>1.482</v>
      </c>
      <c r="N259">
        <v>7.0419999999999998</v>
      </c>
      <c r="O259">
        <v>5.56</v>
      </c>
      <c r="Q259">
        <v>0.114</v>
      </c>
      <c r="R259">
        <v>1</v>
      </c>
      <c r="S259">
        <v>0</v>
      </c>
      <c r="T259">
        <v>0</v>
      </c>
      <c r="V259">
        <v>0</v>
      </c>
      <c r="Y259" s="9">
        <v>44238</v>
      </c>
      <c r="Z259">
        <v>2.9039351851851854E-2</v>
      </c>
      <c r="AB259">
        <v>1</v>
      </c>
      <c r="AD259">
        <v>5.4757010048202837</v>
      </c>
      <c r="AE259">
        <v>5.9572946986547839</v>
      </c>
      <c r="AF259">
        <v>0.48159369383450024</v>
      </c>
      <c r="AG259">
        <v>0.19294625569087459</v>
      </c>
    </row>
    <row r="260" spans="1:58" x14ac:dyDescent="0.2">
      <c r="A260">
        <v>82</v>
      </c>
      <c r="B260">
        <v>26</v>
      </c>
      <c r="C260" t="s">
        <v>194</v>
      </c>
      <c r="D260" t="s">
        <v>27</v>
      </c>
      <c r="G260">
        <v>0.5</v>
      </c>
      <c r="H260">
        <v>0.5</v>
      </c>
      <c r="I260">
        <v>3078</v>
      </c>
      <c r="J260">
        <v>14282</v>
      </c>
      <c r="L260">
        <v>14495</v>
      </c>
      <c r="M260">
        <v>2.7759999999999998</v>
      </c>
      <c r="N260">
        <v>12.378</v>
      </c>
      <c r="O260">
        <v>9.6020000000000003</v>
      </c>
      <c r="Q260">
        <v>1.4</v>
      </c>
      <c r="R260">
        <v>1</v>
      </c>
      <c r="S260">
        <v>0</v>
      </c>
      <c r="T260">
        <v>0</v>
      </c>
      <c r="V260">
        <v>0</v>
      </c>
      <c r="Y260" s="9">
        <v>44222</v>
      </c>
      <c r="Z260">
        <v>0.22655092592592593</v>
      </c>
      <c r="AB260">
        <v>3</v>
      </c>
      <c r="AC260" t="s">
        <v>187</v>
      </c>
      <c r="AD260">
        <v>7.841335120000001</v>
      </c>
      <c r="AE260">
        <v>7.2413191487900903</v>
      </c>
      <c r="AF260">
        <v>-0.60001597120991068</v>
      </c>
      <c r="AG260">
        <v>0.70658617593013395</v>
      </c>
    </row>
    <row r="261" spans="1:58" x14ac:dyDescent="0.2">
      <c r="A261">
        <v>83</v>
      </c>
      <c r="B261">
        <v>26</v>
      </c>
      <c r="C261" t="s">
        <v>194</v>
      </c>
      <c r="D261" t="s">
        <v>27</v>
      </c>
      <c r="G261">
        <v>0.5</v>
      </c>
      <c r="H261">
        <v>0.5</v>
      </c>
      <c r="I261">
        <v>3136</v>
      </c>
      <c r="J261">
        <v>14203</v>
      </c>
      <c r="L261">
        <v>14726</v>
      </c>
      <c r="M261">
        <v>2.8210000000000002</v>
      </c>
      <c r="N261">
        <v>12.311</v>
      </c>
      <c r="O261">
        <v>9.49</v>
      </c>
      <c r="Q261">
        <v>1.4239999999999999</v>
      </c>
      <c r="R261">
        <v>1</v>
      </c>
      <c r="S261">
        <v>0</v>
      </c>
      <c r="T261">
        <v>0</v>
      </c>
      <c r="V261">
        <v>0</v>
      </c>
      <c r="Y261" s="9">
        <v>44222</v>
      </c>
      <c r="Z261">
        <v>0.2333912037037037</v>
      </c>
      <c r="AB261">
        <v>3</v>
      </c>
      <c r="AC261" t="s">
        <v>187</v>
      </c>
      <c r="AD261">
        <v>8.022209280000002</v>
      </c>
      <c r="AE261">
        <v>7.1999006843090338</v>
      </c>
      <c r="AF261">
        <v>-0.82230859569096815</v>
      </c>
      <c r="AG261">
        <v>0.71749149205169305</v>
      </c>
      <c r="AJ261">
        <v>0.11705943884758815</v>
      </c>
      <c r="AO261">
        <v>0.39244710669333249</v>
      </c>
      <c r="AT261">
        <v>4.691783282024109</v>
      </c>
      <c r="AY261">
        <v>0.39400737792627083</v>
      </c>
      <c r="BC261">
        <v>8.017516650000001</v>
      </c>
      <c r="BD261">
        <v>7.214056362043066</v>
      </c>
      <c r="BE261">
        <v>-0.80346028795693503</v>
      </c>
      <c r="BF261">
        <v>0.71890776687267466</v>
      </c>
    </row>
    <row r="262" spans="1:58" x14ac:dyDescent="0.2">
      <c r="A262">
        <v>84</v>
      </c>
      <c r="B262">
        <v>26</v>
      </c>
      <c r="C262" t="s">
        <v>194</v>
      </c>
      <c r="D262" t="s">
        <v>27</v>
      </c>
      <c r="G262">
        <v>0.5</v>
      </c>
      <c r="H262">
        <v>0.5</v>
      </c>
      <c r="I262">
        <v>3133</v>
      </c>
      <c r="J262">
        <v>14257</v>
      </c>
      <c r="L262">
        <v>14786</v>
      </c>
      <c r="M262">
        <v>2.819</v>
      </c>
      <c r="N262">
        <v>12.356999999999999</v>
      </c>
      <c r="O262">
        <v>9.5380000000000003</v>
      </c>
      <c r="Q262">
        <v>1.43</v>
      </c>
      <c r="R262">
        <v>1</v>
      </c>
      <c r="S262">
        <v>0</v>
      </c>
      <c r="T262">
        <v>0</v>
      </c>
      <c r="V262">
        <v>0</v>
      </c>
      <c r="Y262" s="9">
        <v>44222</v>
      </c>
      <c r="Z262">
        <v>0.24071759259259259</v>
      </c>
      <c r="AB262">
        <v>3</v>
      </c>
      <c r="AC262" t="s">
        <v>187</v>
      </c>
      <c r="AD262">
        <v>8.01282402</v>
      </c>
      <c r="AE262">
        <v>7.2282120397770981</v>
      </c>
      <c r="AF262">
        <v>-0.78461198022290191</v>
      </c>
      <c r="AG262">
        <v>0.72032404169365638</v>
      </c>
    </row>
    <row r="263" spans="1:58" x14ac:dyDescent="0.2">
      <c r="A263">
        <v>86</v>
      </c>
      <c r="B263">
        <v>25</v>
      </c>
      <c r="C263" t="s">
        <v>172</v>
      </c>
      <c r="D263" t="s">
        <v>27</v>
      </c>
      <c r="G263">
        <v>0.5</v>
      </c>
      <c r="H263">
        <v>0.5</v>
      </c>
      <c r="I263">
        <v>1499</v>
      </c>
      <c r="J263">
        <v>8784</v>
      </c>
      <c r="L263">
        <v>8924</v>
      </c>
      <c r="M263">
        <v>1.5649999999999999</v>
      </c>
      <c r="N263">
        <v>7.7210000000000001</v>
      </c>
      <c r="O263">
        <v>6.1559999999999997</v>
      </c>
      <c r="Q263">
        <v>0.81699999999999995</v>
      </c>
      <c r="R263">
        <v>1</v>
      </c>
      <c r="S263">
        <v>0</v>
      </c>
      <c r="T263">
        <v>0</v>
      </c>
      <c r="V263">
        <v>0</v>
      </c>
      <c r="Y263" s="9">
        <v>44244</v>
      </c>
      <c r="Z263">
        <v>0.13171296296296295</v>
      </c>
      <c r="AB263">
        <v>1</v>
      </c>
      <c r="AD263">
        <v>5.1358360513177486</v>
      </c>
      <c r="AE263">
        <v>7.4818214964654084</v>
      </c>
      <c r="AF263">
        <v>2.3459854451476598</v>
      </c>
      <c r="AG263">
        <v>0.75286659273599921</v>
      </c>
    </row>
    <row r="264" spans="1:58" x14ac:dyDescent="0.2">
      <c r="A264">
        <v>87</v>
      </c>
      <c r="B264">
        <v>25</v>
      </c>
      <c r="C264" t="s">
        <v>172</v>
      </c>
      <c r="D264" t="s">
        <v>27</v>
      </c>
      <c r="G264">
        <v>0.5</v>
      </c>
      <c r="H264">
        <v>0.5</v>
      </c>
      <c r="I264">
        <v>1658</v>
      </c>
      <c r="J264">
        <v>8880</v>
      </c>
      <c r="L264">
        <v>9054</v>
      </c>
      <c r="M264">
        <v>1.6870000000000001</v>
      </c>
      <c r="N264">
        <v>7.8019999999999996</v>
      </c>
      <c r="O264">
        <v>6.1150000000000002</v>
      </c>
      <c r="Q264">
        <v>0.83099999999999996</v>
      </c>
      <c r="R264">
        <v>1</v>
      </c>
      <c r="S264">
        <v>0</v>
      </c>
      <c r="T264">
        <v>0</v>
      </c>
      <c r="V264">
        <v>0</v>
      </c>
      <c r="Y264" s="9">
        <v>44244</v>
      </c>
      <c r="Z264">
        <v>0.13739583333333333</v>
      </c>
      <c r="AB264">
        <v>1</v>
      </c>
      <c r="AD264">
        <v>5.6968213022144232</v>
      </c>
      <c r="AE264">
        <v>7.5646700366930784</v>
      </c>
      <c r="AF264">
        <v>1.8678487344786552</v>
      </c>
      <c r="AG264">
        <v>0.76359614216257776</v>
      </c>
      <c r="AJ264">
        <v>1.9016660072583091</v>
      </c>
      <c r="AO264">
        <v>0.81328813934367994</v>
      </c>
      <c r="AT264">
        <v>9.5733805816978705</v>
      </c>
      <c r="AY264">
        <v>0.60712594727426961</v>
      </c>
      <c r="BC264">
        <v>5.7515085436540367</v>
      </c>
      <c r="BD264">
        <v>7.5340333369213877</v>
      </c>
      <c r="BE264">
        <v>1.7825247932673518</v>
      </c>
      <c r="BF264">
        <v>0.76128516228608389</v>
      </c>
    </row>
    <row r="265" spans="1:58" x14ac:dyDescent="0.2">
      <c r="A265">
        <v>88</v>
      </c>
      <c r="B265">
        <v>25</v>
      </c>
      <c r="C265" t="s">
        <v>172</v>
      </c>
      <c r="D265" t="s">
        <v>27</v>
      </c>
      <c r="G265">
        <v>0.5</v>
      </c>
      <c r="H265">
        <v>0.5</v>
      </c>
      <c r="I265">
        <v>1689</v>
      </c>
      <c r="J265">
        <v>8809</v>
      </c>
      <c r="L265">
        <v>8998</v>
      </c>
      <c r="M265">
        <v>1.71</v>
      </c>
      <c r="N265">
        <v>7.742</v>
      </c>
      <c r="O265">
        <v>6.0309999999999997</v>
      </c>
      <c r="Q265">
        <v>0.82499999999999996</v>
      </c>
      <c r="R265">
        <v>1</v>
      </c>
      <c r="S265">
        <v>0</v>
      </c>
      <c r="T265">
        <v>0</v>
      </c>
      <c r="V265">
        <v>0</v>
      </c>
      <c r="Y265" s="9">
        <v>44244</v>
      </c>
      <c r="Z265">
        <v>0.14348379629629629</v>
      </c>
      <c r="AB265">
        <v>1</v>
      </c>
      <c r="AD265">
        <v>5.8061957850936494</v>
      </c>
      <c r="AE265">
        <v>7.5033966371496978</v>
      </c>
      <c r="AF265">
        <v>1.6972008520560484</v>
      </c>
      <c r="AG265">
        <v>0.75897418240958991</v>
      </c>
    </row>
    <row r="266" spans="1:58" x14ac:dyDescent="0.2">
      <c r="A266">
        <v>47</v>
      </c>
      <c r="B266">
        <v>18</v>
      </c>
      <c r="C266" t="s">
        <v>185</v>
      </c>
      <c r="D266" t="s">
        <v>27</v>
      </c>
      <c r="G266">
        <v>0.5</v>
      </c>
      <c r="H266">
        <v>0.5</v>
      </c>
      <c r="I266">
        <v>1064</v>
      </c>
      <c r="J266">
        <v>8902</v>
      </c>
      <c r="L266">
        <v>8149</v>
      </c>
      <c r="M266">
        <v>1.2310000000000001</v>
      </c>
      <c r="N266">
        <v>7.82</v>
      </c>
      <c r="O266">
        <v>6.5890000000000004</v>
      </c>
      <c r="Q266">
        <v>0.73599999999999999</v>
      </c>
      <c r="R266">
        <v>1</v>
      </c>
      <c r="S266">
        <v>0</v>
      </c>
      <c r="T266">
        <v>0</v>
      </c>
      <c r="V266">
        <v>0</v>
      </c>
      <c r="Y266" s="9">
        <v>44231</v>
      </c>
      <c r="Z266">
        <v>0.81646990740740744</v>
      </c>
      <c r="AB266">
        <v>1</v>
      </c>
      <c r="AD266">
        <v>2.1238515200000001</v>
      </c>
      <c r="AE266">
        <v>7.5548931392121021</v>
      </c>
      <c r="AF266">
        <v>5.4310416192121025</v>
      </c>
      <c r="AG266">
        <v>0.69071504759547531</v>
      </c>
    </row>
    <row r="267" spans="1:58" x14ac:dyDescent="0.2">
      <c r="A267">
        <v>48</v>
      </c>
      <c r="B267">
        <v>18</v>
      </c>
      <c r="C267" t="s">
        <v>185</v>
      </c>
      <c r="D267" t="s">
        <v>27</v>
      </c>
      <c r="G267">
        <v>0.5</v>
      </c>
      <c r="H267">
        <v>0.5</v>
      </c>
      <c r="I267">
        <v>2209</v>
      </c>
      <c r="J267">
        <v>9117</v>
      </c>
      <c r="L267">
        <v>8390</v>
      </c>
      <c r="M267">
        <v>2.11</v>
      </c>
      <c r="N267">
        <v>8.0020000000000007</v>
      </c>
      <c r="O267">
        <v>5.8920000000000003</v>
      </c>
      <c r="Q267">
        <v>0.76100000000000001</v>
      </c>
      <c r="R267">
        <v>1</v>
      </c>
      <c r="S267">
        <v>0</v>
      </c>
      <c r="T267">
        <v>0</v>
      </c>
      <c r="V267">
        <v>0</v>
      </c>
      <c r="Y267" s="9">
        <v>44231</v>
      </c>
      <c r="Z267">
        <v>0.8221180555555555</v>
      </c>
      <c r="AB267">
        <v>1</v>
      </c>
      <c r="AD267">
        <v>4.8635617199999999</v>
      </c>
      <c r="AE267">
        <v>7.7397065996476879</v>
      </c>
      <c r="AF267">
        <v>2.8761448796476881</v>
      </c>
      <c r="AG267">
        <v>0.71079843929818054</v>
      </c>
      <c r="AJ267">
        <v>2.4718457416276869</v>
      </c>
      <c r="AO267">
        <v>0.69097155706386948</v>
      </c>
      <c r="AT267">
        <v>6.2761597337682185</v>
      </c>
      <c r="AY267">
        <v>0.14078630235943704</v>
      </c>
      <c r="BC267">
        <v>4.9244237999999996</v>
      </c>
      <c r="BD267">
        <v>7.7130590774453474</v>
      </c>
      <c r="BE267">
        <v>2.7886352774453478</v>
      </c>
      <c r="BF267">
        <v>0.71029843784500113</v>
      </c>
    </row>
    <row r="268" spans="1:58" x14ac:dyDescent="0.2">
      <c r="A268">
        <v>49</v>
      </c>
      <c r="B268">
        <v>18</v>
      </c>
      <c r="C268" t="s">
        <v>185</v>
      </c>
      <c r="D268" t="s">
        <v>27</v>
      </c>
      <c r="G268">
        <v>0.5</v>
      </c>
      <c r="H268">
        <v>0.5</v>
      </c>
      <c r="I268">
        <v>2257</v>
      </c>
      <c r="J268">
        <v>9055</v>
      </c>
      <c r="L268">
        <v>8378</v>
      </c>
      <c r="M268">
        <v>2.1469999999999998</v>
      </c>
      <c r="N268">
        <v>7.95</v>
      </c>
      <c r="O268">
        <v>5.8029999999999999</v>
      </c>
      <c r="Q268">
        <v>0.76</v>
      </c>
      <c r="R268">
        <v>1</v>
      </c>
      <c r="S268">
        <v>0</v>
      </c>
      <c r="T268">
        <v>0</v>
      </c>
      <c r="V268">
        <v>0</v>
      </c>
      <c r="Y268" s="9">
        <v>44231</v>
      </c>
      <c r="Z268">
        <v>0.82820601851851849</v>
      </c>
      <c r="AB268">
        <v>1</v>
      </c>
      <c r="AD268">
        <v>4.9852858800000002</v>
      </c>
      <c r="AE268">
        <v>7.6864115552430077</v>
      </c>
      <c r="AF268">
        <v>2.7011256752430075</v>
      </c>
      <c r="AG268">
        <v>0.70979843639182172</v>
      </c>
    </row>
    <row r="269" spans="1:58" x14ac:dyDescent="0.2">
      <c r="A269">
        <v>47</v>
      </c>
      <c r="B269">
        <v>18</v>
      </c>
      <c r="C269" t="s">
        <v>185</v>
      </c>
      <c r="D269" t="s">
        <v>27</v>
      </c>
      <c r="G269">
        <v>0.5</v>
      </c>
      <c r="H269">
        <v>0.5</v>
      </c>
      <c r="I269">
        <v>2507</v>
      </c>
      <c r="J269">
        <v>13292</v>
      </c>
      <c r="L269">
        <v>13050</v>
      </c>
      <c r="M269">
        <v>2.3380000000000001</v>
      </c>
      <c r="N269">
        <v>11.539</v>
      </c>
      <c r="O269">
        <v>9.2010000000000005</v>
      </c>
      <c r="Q269">
        <v>1.2490000000000001</v>
      </c>
      <c r="R269">
        <v>1</v>
      </c>
      <c r="S269">
        <v>0</v>
      </c>
      <c r="T269">
        <v>0</v>
      </c>
      <c r="V269">
        <v>0</v>
      </c>
      <c r="Y269" s="9">
        <v>44221</v>
      </c>
      <c r="Z269">
        <v>0.92581018518518521</v>
      </c>
      <c r="AB269">
        <v>3</v>
      </c>
      <c r="AC269" t="s">
        <v>187</v>
      </c>
      <c r="AD269">
        <v>6.125308819999999</v>
      </c>
      <c r="AE269">
        <v>6.7222776318755857</v>
      </c>
      <c r="AF269">
        <v>0.5969688118755867</v>
      </c>
      <c r="AG269">
        <v>0.63836893871951605</v>
      </c>
    </row>
    <row r="270" spans="1:58" x14ac:dyDescent="0.2">
      <c r="A270">
        <v>48</v>
      </c>
      <c r="B270">
        <v>18</v>
      </c>
      <c r="C270" t="s">
        <v>185</v>
      </c>
      <c r="D270" t="s">
        <v>27</v>
      </c>
      <c r="G270">
        <v>0.5</v>
      </c>
      <c r="H270">
        <v>0.5</v>
      </c>
      <c r="I270">
        <v>3094</v>
      </c>
      <c r="J270">
        <v>13237</v>
      </c>
      <c r="L270">
        <v>13094</v>
      </c>
      <c r="M270">
        <v>2.7890000000000001</v>
      </c>
      <c r="N270">
        <v>11.493</v>
      </c>
      <c r="O270">
        <v>8.7040000000000006</v>
      </c>
      <c r="Q270">
        <v>1.2529999999999999</v>
      </c>
      <c r="R270">
        <v>1</v>
      </c>
      <c r="S270">
        <v>0</v>
      </c>
      <c r="T270">
        <v>0</v>
      </c>
      <c r="V270">
        <v>0</v>
      </c>
      <c r="Y270" s="9">
        <v>44221</v>
      </c>
      <c r="Z270">
        <v>0.93265046296296295</v>
      </c>
      <c r="AB270">
        <v>3</v>
      </c>
      <c r="AC270" t="s">
        <v>187</v>
      </c>
      <c r="AD270">
        <v>7.8911104800000009</v>
      </c>
      <c r="AE270">
        <v>6.6934419920470027</v>
      </c>
      <c r="AF270">
        <v>-1.1976684879529982</v>
      </c>
      <c r="AG270">
        <v>0.64044614179028914</v>
      </c>
      <c r="AJ270">
        <v>1.6476612294253432</v>
      </c>
      <c r="AO270">
        <v>0.57016478916821034</v>
      </c>
      <c r="AT270">
        <v>7.4614115735910289</v>
      </c>
      <c r="AY270">
        <v>0.98289893471792578</v>
      </c>
      <c r="BC270">
        <v>7.9566598800000019</v>
      </c>
      <c r="BD270">
        <v>6.7125783712059715</v>
      </c>
      <c r="BE270">
        <v>-1.24408150879403</v>
      </c>
      <c r="BF270">
        <v>0.64360915555714826</v>
      </c>
    </row>
    <row r="271" spans="1:58" x14ac:dyDescent="0.2">
      <c r="A271">
        <v>49</v>
      </c>
      <c r="B271">
        <v>18</v>
      </c>
      <c r="C271" t="s">
        <v>185</v>
      </c>
      <c r="D271" t="s">
        <v>27</v>
      </c>
      <c r="G271">
        <v>0.5</v>
      </c>
      <c r="H271">
        <v>0.5</v>
      </c>
      <c r="I271">
        <v>3136</v>
      </c>
      <c r="J271">
        <v>13310</v>
      </c>
      <c r="L271">
        <v>13228</v>
      </c>
      <c r="M271">
        <v>2.8210000000000002</v>
      </c>
      <c r="N271">
        <v>11.555</v>
      </c>
      <c r="O271">
        <v>8.734</v>
      </c>
      <c r="Q271">
        <v>1.2669999999999999</v>
      </c>
      <c r="R271">
        <v>1</v>
      </c>
      <c r="S271">
        <v>0</v>
      </c>
      <c r="T271">
        <v>0</v>
      </c>
      <c r="V271">
        <v>0</v>
      </c>
      <c r="Y271" s="9">
        <v>44221</v>
      </c>
      <c r="Z271">
        <v>0.93998842592592602</v>
      </c>
      <c r="AB271">
        <v>3</v>
      </c>
      <c r="AC271" t="s">
        <v>187</v>
      </c>
      <c r="AD271">
        <v>8.022209280000002</v>
      </c>
      <c r="AE271">
        <v>6.7317147503649402</v>
      </c>
      <c r="AF271">
        <v>-1.2904945296350618</v>
      </c>
      <c r="AG271">
        <v>0.64677216932400738</v>
      </c>
    </row>
    <row r="272" spans="1:58" x14ac:dyDescent="0.2">
      <c r="A272">
        <v>51</v>
      </c>
      <c r="B272">
        <v>17</v>
      </c>
      <c r="C272" t="s">
        <v>165</v>
      </c>
      <c r="D272" t="s">
        <v>27</v>
      </c>
      <c r="G272">
        <v>0.5</v>
      </c>
      <c r="H272">
        <v>0.5</v>
      </c>
      <c r="I272">
        <v>1558</v>
      </c>
      <c r="J272">
        <v>8778</v>
      </c>
      <c r="L272">
        <v>8205</v>
      </c>
      <c r="M272">
        <v>1.61</v>
      </c>
      <c r="N272">
        <v>7.7149999999999999</v>
      </c>
      <c r="O272">
        <v>6.1050000000000004</v>
      </c>
      <c r="Q272">
        <v>0.74199999999999999</v>
      </c>
      <c r="R272">
        <v>1</v>
      </c>
      <c r="S272">
        <v>0</v>
      </c>
      <c r="T272">
        <v>0</v>
      </c>
      <c r="V272">
        <v>0</v>
      </c>
      <c r="Y272" s="9">
        <v>44243</v>
      </c>
      <c r="Z272">
        <v>0.87979166666666664</v>
      </c>
      <c r="AB272">
        <v>1</v>
      </c>
      <c r="AD272">
        <v>5.3440003897007911</v>
      </c>
      <c r="AE272">
        <v>7.4766434627011789</v>
      </c>
      <c r="AF272">
        <v>2.1326430730003878</v>
      </c>
      <c r="AG272">
        <v>0.69352393090746134</v>
      </c>
    </row>
    <row r="273" spans="1:58" x14ac:dyDescent="0.2">
      <c r="A273">
        <v>52</v>
      </c>
      <c r="B273">
        <v>17</v>
      </c>
      <c r="C273" t="s">
        <v>165</v>
      </c>
      <c r="D273" t="s">
        <v>27</v>
      </c>
      <c r="G273">
        <v>0.5</v>
      </c>
      <c r="H273">
        <v>0.5</v>
      </c>
      <c r="I273">
        <v>1775</v>
      </c>
      <c r="J273">
        <v>8746</v>
      </c>
      <c r="L273">
        <v>8367</v>
      </c>
      <c r="M273">
        <v>1.7769999999999999</v>
      </c>
      <c r="N273">
        <v>7.6879999999999997</v>
      </c>
      <c r="O273">
        <v>5.9109999999999996</v>
      </c>
      <c r="Q273">
        <v>0.75900000000000001</v>
      </c>
      <c r="R273">
        <v>1</v>
      </c>
      <c r="S273">
        <v>0</v>
      </c>
      <c r="T273">
        <v>0</v>
      </c>
      <c r="V273">
        <v>0</v>
      </c>
      <c r="Y273" s="9">
        <v>44243</v>
      </c>
      <c r="Z273">
        <v>0.88535879629629621</v>
      </c>
      <c r="AB273">
        <v>1</v>
      </c>
      <c r="AD273">
        <v>6.109621769855373</v>
      </c>
      <c r="AE273">
        <v>7.4490272826252895</v>
      </c>
      <c r="AF273">
        <v>1.3394055127699165</v>
      </c>
      <c r="AG273">
        <v>0.70689460019288974</v>
      </c>
      <c r="AJ273">
        <v>0</v>
      </c>
      <c r="AO273">
        <v>0.28921817913089637</v>
      </c>
      <c r="AT273">
        <v>1.5979300260196867</v>
      </c>
      <c r="AY273">
        <v>0.84871026706674113</v>
      </c>
      <c r="BC273">
        <v>6.109621769855373</v>
      </c>
      <c r="BD273">
        <v>7.4598148529674333</v>
      </c>
      <c r="BE273">
        <v>1.3501930831120608</v>
      </c>
      <c r="BF273">
        <v>0.70990712753189067</v>
      </c>
    </row>
    <row r="274" spans="1:58" x14ac:dyDescent="0.2">
      <c r="A274">
        <v>53</v>
      </c>
      <c r="B274">
        <v>17</v>
      </c>
      <c r="C274" t="s">
        <v>165</v>
      </c>
      <c r="D274" t="s">
        <v>27</v>
      </c>
      <c r="G274">
        <v>0.5</v>
      </c>
      <c r="H274">
        <v>0.5</v>
      </c>
      <c r="I274">
        <v>1775</v>
      </c>
      <c r="J274">
        <v>8771</v>
      </c>
      <c r="L274">
        <v>8440</v>
      </c>
      <c r="M274">
        <v>1.7769999999999999</v>
      </c>
      <c r="N274">
        <v>7.71</v>
      </c>
      <c r="O274">
        <v>5.9329999999999998</v>
      </c>
      <c r="Q274">
        <v>0.76700000000000002</v>
      </c>
      <c r="R274">
        <v>1</v>
      </c>
      <c r="S274">
        <v>0</v>
      </c>
      <c r="T274">
        <v>0</v>
      </c>
      <c r="V274">
        <v>0</v>
      </c>
      <c r="Y274" s="9">
        <v>44243</v>
      </c>
      <c r="Z274">
        <v>0.89149305555555547</v>
      </c>
      <c r="AB274">
        <v>1</v>
      </c>
      <c r="AD274">
        <v>6.109621769855373</v>
      </c>
      <c r="AE274">
        <v>7.470602423309578</v>
      </c>
      <c r="AF274">
        <v>1.360980653454205</v>
      </c>
      <c r="AG274">
        <v>0.71291965487089148</v>
      </c>
    </row>
    <row r="275" spans="1:58" x14ac:dyDescent="0.2">
      <c r="A275">
        <v>22</v>
      </c>
      <c r="B275">
        <v>9</v>
      </c>
      <c r="C275" t="s">
        <v>112</v>
      </c>
      <c r="D275" t="s">
        <v>27</v>
      </c>
      <c r="G275">
        <v>0.5</v>
      </c>
      <c r="H275">
        <v>0.5</v>
      </c>
      <c r="I275">
        <v>1711</v>
      </c>
      <c r="J275">
        <v>10345</v>
      </c>
      <c r="L275">
        <v>6693</v>
      </c>
      <c r="M275">
        <v>1.728</v>
      </c>
      <c r="N275">
        <v>9.0429999999999993</v>
      </c>
      <c r="O275">
        <v>7.3150000000000004</v>
      </c>
      <c r="Q275">
        <v>0.58399999999999996</v>
      </c>
      <c r="R275">
        <v>1</v>
      </c>
      <c r="S275">
        <v>0</v>
      </c>
      <c r="T275">
        <v>0</v>
      </c>
      <c r="V275">
        <v>0</v>
      </c>
      <c r="Y275" s="9">
        <v>44237</v>
      </c>
      <c r="Z275">
        <v>0.6743865740740741</v>
      </c>
      <c r="AB275">
        <v>1</v>
      </c>
      <c r="AD275">
        <v>6.8398923079274816</v>
      </c>
      <c r="AE275">
        <v>7.6783027799591927</v>
      </c>
      <c r="AF275">
        <v>0.83841047203171115</v>
      </c>
      <c r="AG275">
        <v>0.52292322192794605</v>
      </c>
    </row>
    <row r="276" spans="1:58" x14ac:dyDescent="0.2">
      <c r="A276">
        <v>23</v>
      </c>
      <c r="B276">
        <v>9</v>
      </c>
      <c r="C276" t="s">
        <v>112</v>
      </c>
      <c r="D276" t="s">
        <v>27</v>
      </c>
      <c r="G276">
        <v>0.5</v>
      </c>
      <c r="H276">
        <v>0.5</v>
      </c>
      <c r="I276">
        <v>1498</v>
      </c>
      <c r="J276">
        <v>10405</v>
      </c>
      <c r="L276">
        <v>6768</v>
      </c>
      <c r="M276">
        <v>1.5640000000000001</v>
      </c>
      <c r="N276">
        <v>9.093</v>
      </c>
      <c r="O276">
        <v>7.5289999999999999</v>
      </c>
      <c r="Q276">
        <v>0.59199999999999997</v>
      </c>
      <c r="R276">
        <v>1</v>
      </c>
      <c r="S276">
        <v>0</v>
      </c>
      <c r="T276">
        <v>0</v>
      </c>
      <c r="V276">
        <v>0</v>
      </c>
      <c r="Y276" s="9">
        <v>44237</v>
      </c>
      <c r="Z276">
        <v>0.68024305555555553</v>
      </c>
      <c r="AB276">
        <v>1</v>
      </c>
      <c r="AD276">
        <v>5.931852471796752</v>
      </c>
      <c r="AE276">
        <v>7.7220201740651468</v>
      </c>
      <c r="AF276">
        <v>1.7901677022683948</v>
      </c>
      <c r="AG276">
        <v>0.52842773092878681</v>
      </c>
      <c r="AJ276">
        <v>1.7398341956103389</v>
      </c>
      <c r="AO276">
        <v>0.74820542310894667</v>
      </c>
      <c r="AT276">
        <v>2.4690769317255916</v>
      </c>
      <c r="AY276">
        <v>0.33389306518415879</v>
      </c>
      <c r="BC276">
        <v>5.8806952979302327</v>
      </c>
      <c r="BD276">
        <v>7.6932395562787264</v>
      </c>
      <c r="BE276">
        <v>1.8125442583484945</v>
      </c>
      <c r="BF276">
        <v>0.5275470094886523</v>
      </c>
    </row>
    <row r="277" spans="1:58" x14ac:dyDescent="0.2">
      <c r="A277">
        <v>24</v>
      </c>
      <c r="B277">
        <v>9</v>
      </c>
      <c r="C277" t="s">
        <v>112</v>
      </c>
      <c r="D277" t="s">
        <v>27</v>
      </c>
      <c r="G277">
        <v>0.5</v>
      </c>
      <c r="H277">
        <v>0.5</v>
      </c>
      <c r="I277">
        <v>1474</v>
      </c>
      <c r="J277">
        <v>10326</v>
      </c>
      <c r="L277">
        <v>6744</v>
      </c>
      <c r="M277">
        <v>1.546</v>
      </c>
      <c r="N277">
        <v>9.0259999999999998</v>
      </c>
      <c r="O277">
        <v>7.48</v>
      </c>
      <c r="Q277">
        <v>0.58899999999999997</v>
      </c>
      <c r="R277">
        <v>1</v>
      </c>
      <c r="S277">
        <v>0</v>
      </c>
      <c r="T277">
        <v>0</v>
      </c>
      <c r="V277">
        <v>0</v>
      </c>
      <c r="Y277" s="9">
        <v>44237</v>
      </c>
      <c r="Z277">
        <v>0.68650462962962966</v>
      </c>
      <c r="AB277">
        <v>1</v>
      </c>
      <c r="AD277">
        <v>5.8295381240637125</v>
      </c>
      <c r="AE277">
        <v>7.6644589384923067</v>
      </c>
      <c r="AF277">
        <v>1.8349208144285942</v>
      </c>
      <c r="AG277">
        <v>0.52666628804851778</v>
      </c>
    </row>
    <row r="278" spans="1:58" x14ac:dyDescent="0.2">
      <c r="A278">
        <v>35</v>
      </c>
      <c r="B278">
        <v>14</v>
      </c>
      <c r="C278" t="s">
        <v>181</v>
      </c>
      <c r="D278" t="s">
        <v>27</v>
      </c>
      <c r="G278">
        <v>0.5</v>
      </c>
      <c r="H278">
        <v>0.5</v>
      </c>
      <c r="I278">
        <v>1020</v>
      </c>
      <c r="J278">
        <v>8339</v>
      </c>
      <c r="L278">
        <v>2545</v>
      </c>
      <c r="M278">
        <v>1.198</v>
      </c>
      <c r="N278">
        <v>7.343</v>
      </c>
      <c r="O278">
        <v>6.1449999999999996</v>
      </c>
      <c r="Q278">
        <v>0.15</v>
      </c>
      <c r="R278">
        <v>1</v>
      </c>
      <c r="S278">
        <v>0</v>
      </c>
      <c r="T278">
        <v>0</v>
      </c>
      <c r="V278">
        <v>0</v>
      </c>
      <c r="Y278" s="9">
        <v>44231</v>
      </c>
      <c r="Z278">
        <v>0.72872685185185182</v>
      </c>
      <c r="AB278">
        <v>1</v>
      </c>
      <c r="AD278">
        <v>2.0248479999999995</v>
      </c>
      <c r="AE278">
        <v>7.0709397521179849</v>
      </c>
      <c r="AF278">
        <v>5.0460917521179853</v>
      </c>
      <c r="AG278">
        <v>0.22371369032593363</v>
      </c>
    </row>
    <row r="279" spans="1:58" x14ac:dyDescent="0.2">
      <c r="A279">
        <v>36</v>
      </c>
      <c r="B279">
        <v>14</v>
      </c>
      <c r="C279" t="s">
        <v>181</v>
      </c>
      <c r="D279" t="s">
        <v>27</v>
      </c>
      <c r="G279">
        <v>0.5</v>
      </c>
      <c r="H279">
        <v>0.5</v>
      </c>
      <c r="I279">
        <v>1007</v>
      </c>
      <c r="J279">
        <v>8337</v>
      </c>
      <c r="L279">
        <v>2494</v>
      </c>
      <c r="M279">
        <v>1.1870000000000001</v>
      </c>
      <c r="N279">
        <v>7.3419999999999996</v>
      </c>
      <c r="O279">
        <v>6.1539999999999999</v>
      </c>
      <c r="Q279">
        <v>0.14499999999999999</v>
      </c>
      <c r="R279">
        <v>1</v>
      </c>
      <c r="S279">
        <v>0</v>
      </c>
      <c r="T279">
        <v>0</v>
      </c>
      <c r="V279">
        <v>0</v>
      </c>
      <c r="Y279" s="9">
        <v>44231</v>
      </c>
      <c r="Z279">
        <v>0.73445601851851849</v>
      </c>
      <c r="AB279">
        <v>1</v>
      </c>
      <c r="AD279">
        <v>1.9956858799999997</v>
      </c>
      <c r="AE279">
        <v>7.0692205571371893</v>
      </c>
      <c r="AF279">
        <v>5.0735346771371894</v>
      </c>
      <c r="AG279">
        <v>0.21946367797390889</v>
      </c>
      <c r="AJ279">
        <v>0</v>
      </c>
      <c r="AO279">
        <v>0.43871017963240577</v>
      </c>
      <c r="AT279">
        <v>0.61180567042560685</v>
      </c>
      <c r="AY279">
        <v>0.60570349758887876</v>
      </c>
      <c r="BC279">
        <v>1.9956858799999997</v>
      </c>
      <c r="BD279">
        <v>7.0537478023100242</v>
      </c>
      <c r="BE279">
        <v>5.0580619223100243</v>
      </c>
      <c r="BF279">
        <v>0.22013034657814806</v>
      </c>
    </row>
    <row r="280" spans="1:58" x14ac:dyDescent="0.2">
      <c r="A280">
        <v>37</v>
      </c>
      <c r="B280">
        <v>14</v>
      </c>
      <c r="C280" t="s">
        <v>181</v>
      </c>
      <c r="D280" t="s">
        <v>27</v>
      </c>
      <c r="G280">
        <v>0.5</v>
      </c>
      <c r="H280">
        <v>0.5</v>
      </c>
      <c r="I280">
        <v>1007</v>
      </c>
      <c r="J280">
        <v>8301</v>
      </c>
      <c r="L280">
        <v>2510</v>
      </c>
      <c r="M280">
        <v>1.1879999999999999</v>
      </c>
      <c r="N280">
        <v>7.3109999999999999</v>
      </c>
      <c r="O280">
        <v>6.1239999999999997</v>
      </c>
      <c r="Q280">
        <v>0.14699999999999999</v>
      </c>
      <c r="R280">
        <v>1</v>
      </c>
      <c r="S280">
        <v>0</v>
      </c>
      <c r="T280">
        <v>0</v>
      </c>
      <c r="V280">
        <v>0</v>
      </c>
      <c r="Y280" s="9">
        <v>44231</v>
      </c>
      <c r="Z280">
        <v>0.74071759259259251</v>
      </c>
      <c r="AB280">
        <v>1</v>
      </c>
      <c r="AD280">
        <v>1.9956858799999997</v>
      </c>
      <c r="AE280">
        <v>7.0382750474828581</v>
      </c>
      <c r="AF280">
        <v>5.0425891674828582</v>
      </c>
      <c r="AG280">
        <v>0.22079701518238726</v>
      </c>
    </row>
    <row r="281" spans="1:58" x14ac:dyDescent="0.2">
      <c r="A281">
        <v>35</v>
      </c>
      <c r="B281">
        <v>14</v>
      </c>
      <c r="C281" t="s">
        <v>181</v>
      </c>
      <c r="D281" t="s">
        <v>27</v>
      </c>
      <c r="G281">
        <v>0.5</v>
      </c>
      <c r="H281">
        <v>0.5</v>
      </c>
      <c r="I281">
        <v>1528</v>
      </c>
      <c r="J281">
        <v>12481</v>
      </c>
      <c r="L281">
        <v>3938</v>
      </c>
      <c r="M281">
        <v>1.587</v>
      </c>
      <c r="N281">
        <v>10.852</v>
      </c>
      <c r="O281">
        <v>9.2650000000000006</v>
      </c>
      <c r="Q281">
        <v>0.29599999999999999</v>
      </c>
      <c r="R281">
        <v>1</v>
      </c>
      <c r="S281">
        <v>0</v>
      </c>
      <c r="T281">
        <v>0</v>
      </c>
      <c r="V281">
        <v>0</v>
      </c>
      <c r="Y281" s="9">
        <v>44221</v>
      </c>
      <c r="Z281">
        <v>0.82016203703703694</v>
      </c>
      <c r="AB281">
        <v>3</v>
      </c>
      <c r="AC281" t="s">
        <v>187</v>
      </c>
      <c r="AD281">
        <v>3.4562611199999993</v>
      </c>
      <c r="AE281">
        <v>6.297083015494108</v>
      </c>
      <c r="AF281">
        <v>2.8408218954941087</v>
      </c>
      <c r="AG281">
        <v>0.2081990664266779</v>
      </c>
    </row>
    <row r="282" spans="1:58" x14ac:dyDescent="0.2">
      <c r="A282">
        <v>36</v>
      </c>
      <c r="B282">
        <v>14</v>
      </c>
      <c r="C282" t="s">
        <v>181</v>
      </c>
      <c r="D282" t="s">
        <v>27</v>
      </c>
      <c r="G282">
        <v>0.5</v>
      </c>
      <c r="H282">
        <v>0.5</v>
      </c>
      <c r="I282">
        <v>1544</v>
      </c>
      <c r="J282">
        <v>12480</v>
      </c>
      <c r="L282">
        <v>3937</v>
      </c>
      <c r="M282">
        <v>1.6</v>
      </c>
      <c r="N282">
        <v>10.851000000000001</v>
      </c>
      <c r="O282">
        <v>9.2509999999999994</v>
      </c>
      <c r="Q282">
        <v>0.29599999999999999</v>
      </c>
      <c r="R282">
        <v>1</v>
      </c>
      <c r="S282">
        <v>0</v>
      </c>
      <c r="T282">
        <v>0</v>
      </c>
      <c r="V282">
        <v>0</v>
      </c>
      <c r="Y282" s="9">
        <v>44221</v>
      </c>
      <c r="Z282">
        <v>0.82697916666666671</v>
      </c>
      <c r="AB282">
        <v>3</v>
      </c>
      <c r="AC282" t="s">
        <v>187</v>
      </c>
      <c r="AD282">
        <v>3.4971084800000001</v>
      </c>
      <c r="AE282">
        <v>6.2965587311335884</v>
      </c>
      <c r="AF282">
        <v>2.7994502511335884</v>
      </c>
      <c r="AG282">
        <v>0.20815185726597851</v>
      </c>
      <c r="AJ282">
        <v>2.4601796195276266</v>
      </c>
      <c r="AO282">
        <v>0.4673748932215494</v>
      </c>
      <c r="AT282">
        <v>4.2487174676265047</v>
      </c>
      <c r="AY282">
        <v>0.63706712666932575</v>
      </c>
      <c r="BC282">
        <v>3.5406618000000001</v>
      </c>
      <c r="BD282">
        <v>6.2818787690390367</v>
      </c>
      <c r="BE282">
        <v>2.7412169690390367</v>
      </c>
      <c r="BF282">
        <v>0.20749092901618704</v>
      </c>
    </row>
    <row r="283" spans="1:58" x14ac:dyDescent="0.2">
      <c r="A283">
        <v>37</v>
      </c>
      <c r="B283">
        <v>14</v>
      </c>
      <c r="C283" t="s">
        <v>181</v>
      </c>
      <c r="D283" t="s">
        <v>27</v>
      </c>
      <c r="G283">
        <v>0.5</v>
      </c>
      <c r="H283">
        <v>0.5</v>
      </c>
      <c r="I283">
        <v>1578</v>
      </c>
      <c r="J283">
        <v>12424</v>
      </c>
      <c r="L283">
        <v>3909</v>
      </c>
      <c r="M283">
        <v>1.6259999999999999</v>
      </c>
      <c r="N283">
        <v>10.804</v>
      </c>
      <c r="O283">
        <v>9.1780000000000008</v>
      </c>
      <c r="Q283">
        <v>0.29299999999999998</v>
      </c>
      <c r="R283">
        <v>1</v>
      </c>
      <c r="S283">
        <v>0</v>
      </c>
      <c r="T283">
        <v>0</v>
      </c>
      <c r="V283">
        <v>0</v>
      </c>
      <c r="Y283" s="9">
        <v>44221</v>
      </c>
      <c r="Z283">
        <v>0.83430555555555552</v>
      </c>
      <c r="AB283">
        <v>3</v>
      </c>
      <c r="AC283" t="s">
        <v>187</v>
      </c>
      <c r="AD283">
        <v>3.5842151200000001</v>
      </c>
      <c r="AE283">
        <v>6.2671988069444851</v>
      </c>
      <c r="AF283">
        <v>2.682983686944485</v>
      </c>
      <c r="AG283">
        <v>0.2068300007663956</v>
      </c>
    </row>
    <row r="284" spans="1:58" x14ac:dyDescent="0.2">
      <c r="A284">
        <v>48</v>
      </c>
      <c r="B284">
        <v>16</v>
      </c>
      <c r="C284" t="s">
        <v>164</v>
      </c>
      <c r="D284" t="s">
        <v>27</v>
      </c>
      <c r="G284">
        <v>0.5</v>
      </c>
      <c r="H284">
        <v>0.5</v>
      </c>
      <c r="I284">
        <v>1013</v>
      </c>
      <c r="J284">
        <v>8181</v>
      </c>
      <c r="L284">
        <v>3100</v>
      </c>
      <c r="M284">
        <v>1.1919999999999999</v>
      </c>
      <c r="N284">
        <v>7.2089999999999996</v>
      </c>
      <c r="O284">
        <v>6.0170000000000003</v>
      </c>
      <c r="Q284">
        <v>0.20799999999999999</v>
      </c>
      <c r="R284">
        <v>1</v>
      </c>
      <c r="S284">
        <v>0</v>
      </c>
      <c r="T284">
        <v>0</v>
      </c>
      <c r="V284">
        <v>0</v>
      </c>
      <c r="Y284" s="9">
        <v>44243</v>
      </c>
      <c r="Z284">
        <v>0.8574652777777777</v>
      </c>
      <c r="AB284">
        <v>1</v>
      </c>
      <c r="AD284">
        <v>3.4211264165014965</v>
      </c>
      <c r="AE284">
        <v>6.9614291031603592</v>
      </c>
      <c r="AF284">
        <v>3.5403026866588627</v>
      </c>
      <c r="AG284">
        <v>0.27218277842528216</v>
      </c>
    </row>
    <row r="285" spans="1:58" x14ac:dyDescent="0.2">
      <c r="A285">
        <v>49</v>
      </c>
      <c r="B285">
        <v>16</v>
      </c>
      <c r="C285" t="s">
        <v>164</v>
      </c>
      <c r="D285" t="s">
        <v>27</v>
      </c>
      <c r="G285">
        <v>0.5</v>
      </c>
      <c r="H285">
        <v>0.5</v>
      </c>
      <c r="I285">
        <v>901</v>
      </c>
      <c r="J285">
        <v>8127</v>
      </c>
      <c r="L285">
        <v>3068</v>
      </c>
      <c r="M285">
        <v>1.1060000000000001</v>
      </c>
      <c r="N285">
        <v>7.1639999999999997</v>
      </c>
      <c r="O285">
        <v>6.0570000000000004</v>
      </c>
      <c r="Q285">
        <v>0.20499999999999999</v>
      </c>
      <c r="R285">
        <v>1</v>
      </c>
      <c r="S285">
        <v>0</v>
      </c>
      <c r="T285">
        <v>0</v>
      </c>
      <c r="V285">
        <v>0</v>
      </c>
      <c r="Y285" s="9">
        <v>44243</v>
      </c>
      <c r="Z285">
        <v>0.8631712962962963</v>
      </c>
      <c r="AB285">
        <v>1</v>
      </c>
      <c r="AD285">
        <v>3.0259669944862289</v>
      </c>
      <c r="AE285">
        <v>6.9148267992822943</v>
      </c>
      <c r="AF285">
        <v>3.8888598047960654</v>
      </c>
      <c r="AG285">
        <v>0.26954165856643214</v>
      </c>
      <c r="AJ285">
        <v>1.2744025535390819</v>
      </c>
      <c r="AO285">
        <v>0.14965405051458372</v>
      </c>
      <c r="AT285">
        <v>0.73437239440612978</v>
      </c>
      <c r="AY285">
        <v>0.49113104681792419</v>
      </c>
      <c r="BC285">
        <v>3.0453721446744786</v>
      </c>
      <c r="BD285">
        <v>6.9200048330465238</v>
      </c>
      <c r="BE285">
        <v>3.8746326883720452</v>
      </c>
      <c r="BF285">
        <v>0.26888137860171957</v>
      </c>
    </row>
    <row r="286" spans="1:58" x14ac:dyDescent="0.2">
      <c r="A286">
        <v>50</v>
      </c>
      <c r="B286">
        <v>16</v>
      </c>
      <c r="C286" t="s">
        <v>164</v>
      </c>
      <c r="D286" t="s">
        <v>27</v>
      </c>
      <c r="G286">
        <v>0.5</v>
      </c>
      <c r="H286">
        <v>0.5</v>
      </c>
      <c r="I286">
        <v>912</v>
      </c>
      <c r="J286">
        <v>8139</v>
      </c>
      <c r="L286">
        <v>3052</v>
      </c>
      <c r="M286">
        <v>1.115</v>
      </c>
      <c r="N286">
        <v>7.1740000000000004</v>
      </c>
      <c r="O286">
        <v>6.0590000000000002</v>
      </c>
      <c r="Q286">
        <v>0.20300000000000001</v>
      </c>
      <c r="R286">
        <v>1</v>
      </c>
      <c r="S286">
        <v>0</v>
      </c>
      <c r="T286">
        <v>0</v>
      </c>
      <c r="V286">
        <v>0</v>
      </c>
      <c r="Y286" s="9">
        <v>44243</v>
      </c>
      <c r="Z286">
        <v>0.86934027777777778</v>
      </c>
      <c r="AB286">
        <v>1</v>
      </c>
      <c r="AD286">
        <v>3.0647772948627283</v>
      </c>
      <c r="AE286">
        <v>6.9251828668107533</v>
      </c>
      <c r="AF286">
        <v>3.860405571948025</v>
      </c>
      <c r="AG286">
        <v>0.26822109863700705</v>
      </c>
    </row>
    <row r="287" spans="1:58" x14ac:dyDescent="0.2">
      <c r="A287">
        <v>23</v>
      </c>
      <c r="B287">
        <v>10</v>
      </c>
      <c r="C287" t="s">
        <v>177</v>
      </c>
      <c r="D287" t="s">
        <v>27</v>
      </c>
      <c r="G287">
        <v>0.5</v>
      </c>
      <c r="H287">
        <v>0.5</v>
      </c>
      <c r="I287">
        <v>1256</v>
      </c>
      <c r="J287">
        <v>10574</v>
      </c>
      <c r="L287">
        <v>3975</v>
      </c>
      <c r="M287">
        <v>1.3779999999999999</v>
      </c>
      <c r="N287">
        <v>9.2360000000000007</v>
      </c>
      <c r="O287">
        <v>7.8579999999999997</v>
      </c>
      <c r="Q287">
        <v>0.3</v>
      </c>
      <c r="R287">
        <v>1</v>
      </c>
      <c r="S287">
        <v>0</v>
      </c>
      <c r="T287">
        <v>0</v>
      </c>
      <c r="V287">
        <v>0</v>
      </c>
      <c r="Y287" s="9">
        <v>44231</v>
      </c>
      <c r="Z287">
        <v>0.63822916666666674</v>
      </c>
      <c r="AB287">
        <v>1</v>
      </c>
      <c r="AD287">
        <v>2.5613043200000001</v>
      </c>
      <c r="AE287">
        <v>8.9921401431576857</v>
      </c>
      <c r="AF287">
        <v>6.4308358231576861</v>
      </c>
      <c r="AG287">
        <v>0.34288070333368609</v>
      </c>
    </row>
    <row r="288" spans="1:58" x14ac:dyDescent="0.2">
      <c r="A288">
        <v>24</v>
      </c>
      <c r="B288">
        <v>10</v>
      </c>
      <c r="C288" t="s">
        <v>177</v>
      </c>
      <c r="D288" t="s">
        <v>27</v>
      </c>
      <c r="G288">
        <v>0.5</v>
      </c>
      <c r="H288">
        <v>0.5</v>
      </c>
      <c r="I288">
        <v>1256</v>
      </c>
      <c r="J288">
        <v>10534</v>
      </c>
      <c r="L288">
        <v>3979</v>
      </c>
      <c r="M288">
        <v>1.3779999999999999</v>
      </c>
      <c r="N288">
        <v>9.2029999999999994</v>
      </c>
      <c r="O288">
        <v>7.8250000000000002</v>
      </c>
      <c r="Q288">
        <v>0.3</v>
      </c>
      <c r="R288">
        <v>1</v>
      </c>
      <c r="S288">
        <v>0</v>
      </c>
      <c r="T288">
        <v>0</v>
      </c>
      <c r="V288">
        <v>0</v>
      </c>
      <c r="Y288" s="9">
        <v>44231</v>
      </c>
      <c r="Z288">
        <v>0.64394675925925926</v>
      </c>
      <c r="AB288">
        <v>1</v>
      </c>
      <c r="AD288">
        <v>2.5613043200000001</v>
      </c>
      <c r="AE288">
        <v>8.9577562435417644</v>
      </c>
      <c r="AF288">
        <v>6.3964519235417647</v>
      </c>
      <c r="AG288">
        <v>0.34321403763580566</v>
      </c>
      <c r="AJ288">
        <v>0.26988418840538392</v>
      </c>
      <c r="AO288">
        <v>0.44239817297452033</v>
      </c>
      <c r="AT288">
        <v>0.51156058306269958</v>
      </c>
      <c r="AY288">
        <v>1.7636008301177832</v>
      </c>
      <c r="BC288">
        <v>2.5578526999999998</v>
      </c>
      <c r="BD288">
        <v>8.9379855012626077</v>
      </c>
      <c r="BE288">
        <v>6.380132801262608</v>
      </c>
      <c r="BF288">
        <v>0.34021402891672936</v>
      </c>
    </row>
    <row r="289" spans="1:58" x14ac:dyDescent="0.2">
      <c r="A289">
        <v>25</v>
      </c>
      <c r="B289">
        <v>10</v>
      </c>
      <c r="C289" t="s">
        <v>177</v>
      </c>
      <c r="D289" t="s">
        <v>27</v>
      </c>
      <c r="G289">
        <v>0.5</v>
      </c>
      <c r="H289">
        <v>0.5</v>
      </c>
      <c r="I289">
        <v>1253</v>
      </c>
      <c r="J289">
        <v>10488</v>
      </c>
      <c r="L289">
        <v>3907</v>
      </c>
      <c r="M289">
        <v>1.3759999999999999</v>
      </c>
      <c r="N289">
        <v>9.1639999999999997</v>
      </c>
      <c r="O289">
        <v>7.7880000000000003</v>
      </c>
      <c r="Q289">
        <v>0.29299999999999998</v>
      </c>
      <c r="R289">
        <v>1</v>
      </c>
      <c r="S289">
        <v>0</v>
      </c>
      <c r="T289">
        <v>0</v>
      </c>
      <c r="V289">
        <v>0</v>
      </c>
      <c r="Y289" s="9">
        <v>44231</v>
      </c>
      <c r="Z289">
        <v>0.65013888888888893</v>
      </c>
      <c r="AB289">
        <v>1</v>
      </c>
      <c r="AD289">
        <v>2.5544010799999999</v>
      </c>
      <c r="AE289">
        <v>8.9182147589834511</v>
      </c>
      <c r="AF289">
        <v>6.3638136789834512</v>
      </c>
      <c r="AG289">
        <v>0.33721402019765306</v>
      </c>
    </row>
    <row r="290" spans="1:58" x14ac:dyDescent="0.2">
      <c r="A290">
        <v>23</v>
      </c>
      <c r="B290">
        <v>10</v>
      </c>
      <c r="C290" t="s">
        <v>177</v>
      </c>
      <c r="D290" t="s">
        <v>27</v>
      </c>
      <c r="G290">
        <v>0.5</v>
      </c>
      <c r="H290">
        <v>0.5</v>
      </c>
      <c r="I290">
        <v>1825</v>
      </c>
      <c r="J290">
        <v>15229</v>
      </c>
      <c r="L290">
        <v>5699</v>
      </c>
      <c r="M290">
        <v>1.8149999999999999</v>
      </c>
      <c r="N290">
        <v>13.18</v>
      </c>
      <c r="O290">
        <v>11.365</v>
      </c>
      <c r="Q290">
        <v>0.48</v>
      </c>
      <c r="R290">
        <v>1</v>
      </c>
      <c r="S290">
        <v>0</v>
      </c>
      <c r="T290">
        <v>0</v>
      </c>
      <c r="V290">
        <v>0</v>
      </c>
      <c r="Y290" s="9">
        <v>44221</v>
      </c>
      <c r="Z290">
        <v>0.71189814814814811</v>
      </c>
      <c r="AB290">
        <v>3</v>
      </c>
      <c r="AC290" t="s">
        <v>187</v>
      </c>
      <c r="AD290">
        <v>4.2295125000000002</v>
      </c>
      <c r="AE290">
        <v>7.7378164382022465</v>
      </c>
      <c r="AF290">
        <v>3.5083039382022463</v>
      </c>
      <c r="AG290">
        <v>0.291334398418303</v>
      </c>
    </row>
    <row r="291" spans="1:58" x14ac:dyDescent="0.2">
      <c r="A291">
        <v>24</v>
      </c>
      <c r="B291">
        <v>10</v>
      </c>
      <c r="C291" t="s">
        <v>177</v>
      </c>
      <c r="D291" t="s">
        <v>27</v>
      </c>
      <c r="G291">
        <v>0.5</v>
      </c>
      <c r="H291">
        <v>0.5</v>
      </c>
      <c r="I291">
        <v>1879</v>
      </c>
      <c r="J291">
        <v>15073</v>
      </c>
      <c r="L291">
        <v>5664</v>
      </c>
      <c r="M291">
        <v>1.8560000000000001</v>
      </c>
      <c r="N291">
        <v>13.048</v>
      </c>
      <c r="O291">
        <v>11.192</v>
      </c>
      <c r="Q291">
        <v>0.47599999999999998</v>
      </c>
      <c r="R291">
        <v>1</v>
      </c>
      <c r="S291">
        <v>0</v>
      </c>
      <c r="T291">
        <v>0</v>
      </c>
      <c r="V291">
        <v>0</v>
      </c>
      <c r="Y291" s="9">
        <v>44221</v>
      </c>
      <c r="Z291">
        <v>0.71879629629629627</v>
      </c>
      <c r="AB291">
        <v>3</v>
      </c>
      <c r="AC291" t="s">
        <v>187</v>
      </c>
      <c r="AD291">
        <v>4.3735153799999997</v>
      </c>
      <c r="AE291">
        <v>7.6560280779611745</v>
      </c>
      <c r="AF291">
        <v>3.2825126979611747</v>
      </c>
      <c r="AG291">
        <v>0.28968207779382438</v>
      </c>
      <c r="AJ291">
        <v>1.7624909276969445</v>
      </c>
      <c r="AO291">
        <v>0.15076944442583062</v>
      </c>
      <c r="AT291">
        <v>2.7580671974869704</v>
      </c>
      <c r="AY291">
        <v>0.47149555430645479</v>
      </c>
      <c r="BC291">
        <v>4.4123994499999997</v>
      </c>
      <c r="BD291">
        <v>7.6502609499954577</v>
      </c>
      <c r="BE291">
        <v>3.2378614999954576</v>
      </c>
      <c r="BF291">
        <v>0.29036661062396552</v>
      </c>
    </row>
    <row r="292" spans="1:58" x14ac:dyDescent="0.2">
      <c r="A292">
        <v>25</v>
      </c>
      <c r="B292">
        <v>10</v>
      </c>
      <c r="C292" t="s">
        <v>177</v>
      </c>
      <c r="D292" t="s">
        <v>27</v>
      </c>
      <c r="G292">
        <v>0.5</v>
      </c>
      <c r="H292">
        <v>0.5</v>
      </c>
      <c r="I292">
        <v>1908</v>
      </c>
      <c r="J292">
        <v>15051</v>
      </c>
      <c r="L292">
        <v>5693</v>
      </c>
      <c r="M292">
        <v>1.879</v>
      </c>
      <c r="N292">
        <v>13.03</v>
      </c>
      <c r="O292">
        <v>11.151</v>
      </c>
      <c r="Q292">
        <v>0.47899999999999998</v>
      </c>
      <c r="R292">
        <v>1</v>
      </c>
      <c r="S292">
        <v>0</v>
      </c>
      <c r="T292">
        <v>0</v>
      </c>
      <c r="V292">
        <v>0</v>
      </c>
      <c r="Y292" s="9">
        <v>44221</v>
      </c>
      <c r="Z292">
        <v>0.72631944444444441</v>
      </c>
      <c r="AB292">
        <v>3</v>
      </c>
      <c r="AC292" t="s">
        <v>187</v>
      </c>
      <c r="AD292">
        <v>4.4512835199999996</v>
      </c>
      <c r="AE292">
        <v>7.64449382202974</v>
      </c>
      <c r="AF292">
        <v>3.1932103020297404</v>
      </c>
      <c r="AG292">
        <v>0.29105114345410671</v>
      </c>
    </row>
    <row r="293" spans="1:58" x14ac:dyDescent="0.2">
      <c r="A293">
        <v>90</v>
      </c>
      <c r="B293">
        <v>28</v>
      </c>
      <c r="C293" t="s">
        <v>149</v>
      </c>
      <c r="D293" t="s">
        <v>27</v>
      </c>
      <c r="G293">
        <v>0.5</v>
      </c>
      <c r="H293">
        <v>0.5</v>
      </c>
      <c r="I293">
        <v>1128</v>
      </c>
      <c r="J293">
        <v>9877</v>
      </c>
      <c r="L293">
        <v>3742</v>
      </c>
      <c r="M293">
        <v>1.2809999999999999</v>
      </c>
      <c r="N293">
        <v>8.6460000000000008</v>
      </c>
      <c r="O293">
        <v>7.3659999999999997</v>
      </c>
      <c r="Q293">
        <v>0.27500000000000002</v>
      </c>
      <c r="R293">
        <v>1</v>
      </c>
      <c r="S293">
        <v>0</v>
      </c>
      <c r="T293">
        <v>0</v>
      </c>
      <c r="V293">
        <v>0</v>
      </c>
      <c r="Y293" s="9">
        <v>44239</v>
      </c>
      <c r="Z293">
        <v>0.15715277777777778</v>
      </c>
      <c r="AB293">
        <v>1</v>
      </c>
      <c r="AD293">
        <v>2.9594303999999996</v>
      </c>
      <c r="AE293">
        <v>7.6122426156874443</v>
      </c>
      <c r="AF293">
        <v>4.6528122156874447</v>
      </c>
      <c r="AG293">
        <v>0.29543547091386624</v>
      </c>
    </row>
    <row r="294" spans="1:58" x14ac:dyDescent="0.2">
      <c r="A294">
        <v>91</v>
      </c>
      <c r="B294">
        <v>28</v>
      </c>
      <c r="C294" t="s">
        <v>149</v>
      </c>
      <c r="D294" t="s">
        <v>27</v>
      </c>
      <c r="G294">
        <v>0.5</v>
      </c>
      <c r="H294">
        <v>0.5</v>
      </c>
      <c r="I294">
        <v>1080</v>
      </c>
      <c r="J294">
        <v>9821</v>
      </c>
      <c r="L294">
        <v>3707</v>
      </c>
      <c r="M294">
        <v>1.2430000000000001</v>
      </c>
      <c r="N294">
        <v>8.5990000000000002</v>
      </c>
      <c r="O294">
        <v>7.3559999999999999</v>
      </c>
      <c r="Q294">
        <v>0.27200000000000002</v>
      </c>
      <c r="R294">
        <v>1</v>
      </c>
      <c r="S294">
        <v>0</v>
      </c>
      <c r="T294">
        <v>0</v>
      </c>
      <c r="V294">
        <v>0</v>
      </c>
      <c r="Y294" s="9">
        <v>44239</v>
      </c>
      <c r="Z294">
        <v>0.1628009259259259</v>
      </c>
      <c r="AB294">
        <v>1</v>
      </c>
      <c r="AD294">
        <v>2.7998399999999997</v>
      </c>
      <c r="AE294">
        <v>7.5700236775656204</v>
      </c>
      <c r="AF294">
        <v>4.7701836775656208</v>
      </c>
      <c r="AG294">
        <v>0.29290998290045722</v>
      </c>
      <c r="AJ294">
        <v>4.0622662718529012</v>
      </c>
      <c r="AO294">
        <v>0.19938146020564229</v>
      </c>
      <c r="AT294">
        <v>2.7881918454388113</v>
      </c>
      <c r="AY294">
        <v>0.3702009175438099</v>
      </c>
      <c r="BC294">
        <v>2.8578874999999995</v>
      </c>
      <c r="BD294">
        <v>7.5624845814724377</v>
      </c>
      <c r="BE294">
        <v>4.7045970814724374</v>
      </c>
      <c r="BF294">
        <v>0.29236880689758382</v>
      </c>
    </row>
    <row r="295" spans="1:58" x14ac:dyDescent="0.2">
      <c r="A295">
        <v>92</v>
      </c>
      <c r="B295">
        <v>28</v>
      </c>
      <c r="C295" t="s">
        <v>149</v>
      </c>
      <c r="D295" t="s">
        <v>27</v>
      </c>
      <c r="G295">
        <v>0.5</v>
      </c>
      <c r="H295">
        <v>0.5</v>
      </c>
      <c r="I295">
        <v>1115</v>
      </c>
      <c r="J295">
        <v>9801</v>
      </c>
      <c r="L295">
        <v>3692</v>
      </c>
      <c r="M295">
        <v>1.2709999999999999</v>
      </c>
      <c r="N295">
        <v>8.5820000000000007</v>
      </c>
      <c r="O295">
        <v>7.3120000000000003</v>
      </c>
      <c r="Q295">
        <v>0.27</v>
      </c>
      <c r="R295">
        <v>1</v>
      </c>
      <c r="S295">
        <v>0</v>
      </c>
      <c r="T295">
        <v>0</v>
      </c>
      <c r="V295">
        <v>0</v>
      </c>
      <c r="Y295" s="9">
        <v>44239</v>
      </c>
      <c r="Z295">
        <v>0.16898148148148148</v>
      </c>
      <c r="AB295">
        <v>1</v>
      </c>
      <c r="AD295">
        <v>2.9159349999999997</v>
      </c>
      <c r="AE295">
        <v>7.5549454853792541</v>
      </c>
      <c r="AF295">
        <v>4.639010485379254</v>
      </c>
      <c r="AG295">
        <v>0.29182763089471048</v>
      </c>
    </row>
    <row r="296" spans="1:58" x14ac:dyDescent="0.2">
      <c r="A296">
        <v>84</v>
      </c>
      <c r="B296">
        <v>26</v>
      </c>
      <c r="C296" t="s">
        <v>127</v>
      </c>
      <c r="D296" t="s">
        <v>27</v>
      </c>
      <c r="G296">
        <v>0.5</v>
      </c>
      <c r="H296">
        <v>0.5</v>
      </c>
      <c r="I296">
        <v>1613</v>
      </c>
      <c r="J296">
        <v>9001</v>
      </c>
      <c r="L296">
        <v>12814</v>
      </c>
      <c r="M296">
        <v>1.6519999999999999</v>
      </c>
      <c r="N296">
        <v>7.9039999999999999</v>
      </c>
      <c r="O296">
        <v>6.2519999999999998</v>
      </c>
      <c r="Q296">
        <v>1.224</v>
      </c>
      <c r="R296">
        <v>1</v>
      </c>
      <c r="S296">
        <v>0</v>
      </c>
      <c r="T296">
        <v>0</v>
      </c>
      <c r="V296">
        <v>0</v>
      </c>
      <c r="Y296" s="9">
        <v>44238</v>
      </c>
      <c r="Z296">
        <v>0.12692129629629631</v>
      </c>
      <c r="AB296">
        <v>1</v>
      </c>
      <c r="AD296">
        <v>6.4221087213509023</v>
      </c>
      <c r="AE296">
        <v>6.6990331519858124</v>
      </c>
      <c r="AF296">
        <v>0.27692443063491012</v>
      </c>
      <c r="AG296">
        <v>0.97216454984990208</v>
      </c>
    </row>
    <row r="297" spans="1:58" x14ac:dyDescent="0.2">
      <c r="A297">
        <v>85</v>
      </c>
      <c r="B297">
        <v>26</v>
      </c>
      <c r="C297" t="s">
        <v>127</v>
      </c>
      <c r="D297" t="s">
        <v>27</v>
      </c>
      <c r="G297">
        <v>0.5</v>
      </c>
      <c r="H297">
        <v>0.5</v>
      </c>
      <c r="I297">
        <v>1909</v>
      </c>
      <c r="J297">
        <v>9011</v>
      </c>
      <c r="L297">
        <v>12860</v>
      </c>
      <c r="M297">
        <v>1.879</v>
      </c>
      <c r="N297">
        <v>7.9130000000000003</v>
      </c>
      <c r="O297">
        <v>6.0339999999999998</v>
      </c>
      <c r="Q297">
        <v>1.2290000000000001</v>
      </c>
      <c r="R297">
        <v>1</v>
      </c>
      <c r="S297">
        <v>0</v>
      </c>
      <c r="T297">
        <v>0</v>
      </c>
      <c r="V297">
        <v>0</v>
      </c>
      <c r="Y297" s="9">
        <v>44238</v>
      </c>
      <c r="Z297">
        <v>0.13260416666666666</v>
      </c>
      <c r="AB297">
        <v>1</v>
      </c>
      <c r="AD297">
        <v>7.6839856767250598</v>
      </c>
      <c r="AE297">
        <v>6.7063193843368039</v>
      </c>
      <c r="AF297">
        <v>-0.97766629238825598</v>
      </c>
      <c r="AG297">
        <v>0.97554064870375112</v>
      </c>
      <c r="AJ297">
        <v>1.7348074875479493</v>
      </c>
      <c r="AO297">
        <v>9.7830365754836349E-2</v>
      </c>
      <c r="AT297">
        <v>13.728597959416085</v>
      </c>
      <c r="AY297">
        <v>1.3822030461758805</v>
      </c>
      <c r="BC297">
        <v>7.6179076604808049</v>
      </c>
      <c r="BD297">
        <v>6.7030405797788575</v>
      </c>
      <c r="BE297">
        <v>-0.91486708070194744</v>
      </c>
      <c r="BF297">
        <v>0.98232954313812149</v>
      </c>
    </row>
    <row r="298" spans="1:58" x14ac:dyDescent="0.2">
      <c r="A298">
        <v>86</v>
      </c>
      <c r="B298">
        <v>26</v>
      </c>
      <c r="C298" t="s">
        <v>127</v>
      </c>
      <c r="D298" t="s">
        <v>27</v>
      </c>
      <c r="G298">
        <v>0.5</v>
      </c>
      <c r="H298">
        <v>0.5</v>
      </c>
      <c r="I298">
        <v>1878</v>
      </c>
      <c r="J298">
        <v>9002</v>
      </c>
      <c r="L298">
        <v>13045</v>
      </c>
      <c r="M298">
        <v>1.855</v>
      </c>
      <c r="N298">
        <v>7.9050000000000002</v>
      </c>
      <c r="O298">
        <v>6.05</v>
      </c>
      <c r="Q298">
        <v>1.248</v>
      </c>
      <c r="R298">
        <v>1</v>
      </c>
      <c r="S298">
        <v>0</v>
      </c>
      <c r="T298">
        <v>0</v>
      </c>
      <c r="V298">
        <v>0</v>
      </c>
      <c r="Y298" s="9">
        <v>44238</v>
      </c>
      <c r="Z298">
        <v>0.13869212962962962</v>
      </c>
      <c r="AB298">
        <v>1</v>
      </c>
      <c r="AD298">
        <v>7.55182964423655</v>
      </c>
      <c r="AE298">
        <v>6.6997617752209111</v>
      </c>
      <c r="AF298">
        <v>-0.85206786901563891</v>
      </c>
      <c r="AG298">
        <v>0.98911843757249185</v>
      </c>
    </row>
    <row r="299" spans="1:58" x14ac:dyDescent="0.2">
      <c r="A299">
        <v>43</v>
      </c>
      <c r="B299">
        <v>16</v>
      </c>
      <c r="C299" t="s">
        <v>139</v>
      </c>
      <c r="D299" t="s">
        <v>27</v>
      </c>
      <c r="G299">
        <v>0.5</v>
      </c>
      <c r="H299">
        <v>0.5</v>
      </c>
      <c r="I299">
        <v>1028</v>
      </c>
      <c r="J299">
        <v>13029</v>
      </c>
      <c r="L299">
        <v>5790</v>
      </c>
      <c r="M299">
        <v>1.2030000000000001</v>
      </c>
      <c r="N299">
        <v>11.316000000000001</v>
      </c>
      <c r="O299">
        <v>10.113</v>
      </c>
      <c r="Q299">
        <v>0.49</v>
      </c>
      <c r="R299">
        <v>1</v>
      </c>
      <c r="S299">
        <v>0</v>
      </c>
      <c r="T299">
        <v>0</v>
      </c>
      <c r="V299">
        <v>0</v>
      </c>
      <c r="Y299" s="9">
        <v>44238</v>
      </c>
      <c r="Z299">
        <v>0.81182870370370364</v>
      </c>
      <c r="AB299">
        <v>1</v>
      </c>
      <c r="AD299">
        <v>2.6300704000000001</v>
      </c>
      <c r="AE299">
        <v>9.988565704258674</v>
      </c>
      <c r="AF299">
        <v>7.3584953042586738</v>
      </c>
      <c r="AG299">
        <v>0.44321259809848773</v>
      </c>
    </row>
    <row r="300" spans="1:58" x14ac:dyDescent="0.2">
      <c r="A300">
        <v>44</v>
      </c>
      <c r="B300">
        <v>16</v>
      </c>
      <c r="C300" t="s">
        <v>139</v>
      </c>
      <c r="D300" t="s">
        <v>27</v>
      </c>
      <c r="G300">
        <v>0.5</v>
      </c>
      <c r="H300">
        <v>0.5</v>
      </c>
      <c r="I300">
        <v>957</v>
      </c>
      <c r="J300">
        <v>12939</v>
      </c>
      <c r="L300">
        <v>5793</v>
      </c>
      <c r="M300">
        <v>1.149</v>
      </c>
      <c r="N300">
        <v>11.24</v>
      </c>
      <c r="O300">
        <v>10.090999999999999</v>
      </c>
      <c r="Q300">
        <v>0.49</v>
      </c>
      <c r="R300">
        <v>1</v>
      </c>
      <c r="S300">
        <v>0</v>
      </c>
      <c r="T300">
        <v>0</v>
      </c>
      <c r="V300">
        <v>0</v>
      </c>
      <c r="Y300" s="9">
        <v>44238</v>
      </c>
      <c r="Z300">
        <v>0.81769675925925922</v>
      </c>
      <c r="AB300">
        <v>1</v>
      </c>
      <c r="AD300">
        <v>2.4035093999999999</v>
      </c>
      <c r="AE300">
        <v>9.9207138394200278</v>
      </c>
      <c r="AF300">
        <v>7.5172044394200279</v>
      </c>
      <c r="AG300">
        <v>0.44342906849963715</v>
      </c>
      <c r="AJ300">
        <v>0.13093098332245576</v>
      </c>
      <c r="AO300">
        <v>4.4354603080556636</v>
      </c>
      <c r="AT300">
        <v>5.9398396716987136</v>
      </c>
      <c r="AY300">
        <v>8.6759368919168498</v>
      </c>
      <c r="BC300">
        <v>2.4050839000000002</v>
      </c>
      <c r="BD300">
        <v>9.7054726459596576</v>
      </c>
      <c r="BE300">
        <v>7.3003887459596584</v>
      </c>
      <c r="BF300">
        <v>0.42499300600175099</v>
      </c>
    </row>
    <row r="301" spans="1:58" x14ac:dyDescent="0.2">
      <c r="A301">
        <v>45</v>
      </c>
      <c r="B301">
        <v>16</v>
      </c>
      <c r="C301" t="s">
        <v>139</v>
      </c>
      <c r="D301" t="s">
        <v>27</v>
      </c>
      <c r="G301">
        <v>0.5</v>
      </c>
      <c r="H301">
        <v>0.5</v>
      </c>
      <c r="I301">
        <v>958</v>
      </c>
      <c r="J301">
        <v>12368</v>
      </c>
      <c r="L301">
        <v>5282</v>
      </c>
      <c r="M301">
        <v>1.1499999999999999</v>
      </c>
      <c r="N301">
        <v>10.757</v>
      </c>
      <c r="O301">
        <v>9.6069999999999993</v>
      </c>
      <c r="Q301">
        <v>0.436</v>
      </c>
      <c r="R301">
        <v>1</v>
      </c>
      <c r="S301">
        <v>0</v>
      </c>
      <c r="T301">
        <v>0</v>
      </c>
      <c r="V301">
        <v>0</v>
      </c>
      <c r="Y301" s="9">
        <v>44238</v>
      </c>
      <c r="Z301">
        <v>0.82394675925925931</v>
      </c>
      <c r="AB301">
        <v>1</v>
      </c>
      <c r="AD301">
        <v>2.4066584</v>
      </c>
      <c r="AE301">
        <v>9.4902314524992875</v>
      </c>
      <c r="AF301">
        <v>7.0835730524992879</v>
      </c>
      <c r="AG301">
        <v>0.40655694350386484</v>
      </c>
    </row>
    <row r="302" spans="1:58" x14ac:dyDescent="0.2">
      <c r="A302">
        <v>46</v>
      </c>
      <c r="B302">
        <v>17</v>
      </c>
      <c r="C302" t="s">
        <v>96</v>
      </c>
      <c r="D302" t="s">
        <v>27</v>
      </c>
      <c r="G302">
        <v>0.5</v>
      </c>
      <c r="H302">
        <v>0.5</v>
      </c>
      <c r="I302">
        <v>1342</v>
      </c>
      <c r="J302">
        <v>9102</v>
      </c>
      <c r="L302">
        <v>4204</v>
      </c>
      <c r="M302">
        <v>1.444</v>
      </c>
      <c r="N302">
        <v>7.99</v>
      </c>
      <c r="O302">
        <v>6.5449999999999999</v>
      </c>
      <c r="Q302">
        <v>0.32400000000000001</v>
      </c>
      <c r="R302">
        <v>1</v>
      </c>
      <c r="S302">
        <v>0</v>
      </c>
      <c r="T302">
        <v>0</v>
      </c>
      <c r="V302">
        <v>0</v>
      </c>
      <c r="Y302" s="9">
        <v>44235</v>
      </c>
      <c r="Z302">
        <v>0.8011342592592593</v>
      </c>
      <c r="AB302">
        <v>1</v>
      </c>
      <c r="AD302">
        <v>2.7601156799999997</v>
      </c>
      <c r="AE302">
        <v>6.3730889682505287</v>
      </c>
      <c r="AF302">
        <v>3.612973288250529</v>
      </c>
      <c r="AG302">
        <v>0.28240961516619939</v>
      </c>
    </row>
    <row r="303" spans="1:58" x14ac:dyDescent="0.2">
      <c r="A303">
        <v>47</v>
      </c>
      <c r="B303">
        <v>17</v>
      </c>
      <c r="C303" t="s">
        <v>96</v>
      </c>
      <c r="D303" t="s">
        <v>27</v>
      </c>
      <c r="G303">
        <v>0.5</v>
      </c>
      <c r="H303">
        <v>0.5</v>
      </c>
      <c r="I303">
        <v>1190</v>
      </c>
      <c r="J303">
        <v>9080</v>
      </c>
      <c r="L303">
        <v>4146</v>
      </c>
      <c r="M303">
        <v>1.3280000000000001</v>
      </c>
      <c r="N303">
        <v>7.9710000000000001</v>
      </c>
      <c r="O303">
        <v>6.6420000000000003</v>
      </c>
      <c r="Q303">
        <v>0.318</v>
      </c>
      <c r="R303">
        <v>1</v>
      </c>
      <c r="S303">
        <v>0</v>
      </c>
      <c r="T303">
        <v>0</v>
      </c>
      <c r="V303">
        <v>0</v>
      </c>
      <c r="Y303" s="9">
        <v>44235</v>
      </c>
      <c r="Z303">
        <v>0.80671296296296291</v>
      </c>
      <c r="AB303">
        <v>1</v>
      </c>
      <c r="AD303">
        <v>2.4099319999999995</v>
      </c>
      <c r="AE303">
        <v>6.3577877471568058</v>
      </c>
      <c r="AF303">
        <v>3.9478557471568063</v>
      </c>
      <c r="AG303">
        <v>0.27840264997044256</v>
      </c>
      <c r="AJ303">
        <v>0.66585139631607715</v>
      </c>
      <c r="AO303">
        <v>0.3616562225520113</v>
      </c>
      <c r="AT303">
        <v>0.17641601038510074</v>
      </c>
      <c r="AY303">
        <v>0.59733866197427954</v>
      </c>
      <c r="BC303">
        <v>2.4019353399999996</v>
      </c>
      <c r="BD303">
        <v>6.3463118313365143</v>
      </c>
      <c r="BE303">
        <v>3.9443764913365147</v>
      </c>
      <c r="BF303">
        <v>0.27757362268856189</v>
      </c>
    </row>
    <row r="304" spans="1:58" x14ac:dyDescent="0.2">
      <c r="A304">
        <v>48</v>
      </c>
      <c r="B304">
        <v>17</v>
      </c>
      <c r="C304" t="s">
        <v>96</v>
      </c>
      <c r="D304" t="s">
        <v>27</v>
      </c>
      <c r="G304">
        <v>0.5</v>
      </c>
      <c r="H304">
        <v>0.5</v>
      </c>
      <c r="I304">
        <v>1183</v>
      </c>
      <c r="J304">
        <v>9047</v>
      </c>
      <c r="L304">
        <v>4122</v>
      </c>
      <c r="M304">
        <v>1.3220000000000001</v>
      </c>
      <c r="N304">
        <v>7.9429999999999996</v>
      </c>
      <c r="O304">
        <v>6.62</v>
      </c>
      <c r="Q304">
        <v>0.315</v>
      </c>
      <c r="R304">
        <v>1</v>
      </c>
      <c r="S304">
        <v>0</v>
      </c>
      <c r="T304">
        <v>0</v>
      </c>
      <c r="V304">
        <v>0</v>
      </c>
      <c r="Y304" s="9">
        <v>44235</v>
      </c>
      <c r="Z304">
        <v>0.81273148148148155</v>
      </c>
      <c r="AB304">
        <v>1</v>
      </c>
      <c r="AD304">
        <v>2.3939386800000002</v>
      </c>
      <c r="AE304">
        <v>6.3348359155162228</v>
      </c>
      <c r="AF304">
        <v>3.9408972355162226</v>
      </c>
      <c r="AG304">
        <v>0.27674459540668117</v>
      </c>
    </row>
    <row r="305" spans="1:58" x14ac:dyDescent="0.2">
      <c r="A305">
        <v>96</v>
      </c>
      <c r="B305">
        <v>30</v>
      </c>
      <c r="C305" t="s">
        <v>151</v>
      </c>
      <c r="D305" t="s">
        <v>27</v>
      </c>
      <c r="G305">
        <v>0.5</v>
      </c>
      <c r="H305">
        <v>0.5</v>
      </c>
      <c r="I305">
        <v>1144</v>
      </c>
      <c r="J305">
        <v>8130</v>
      </c>
      <c r="L305">
        <v>3125</v>
      </c>
      <c r="M305">
        <v>1.292</v>
      </c>
      <c r="N305">
        <v>7.1660000000000004</v>
      </c>
      <c r="O305">
        <v>5.8739999999999997</v>
      </c>
      <c r="Q305">
        <v>0.21099999999999999</v>
      </c>
      <c r="R305">
        <v>1</v>
      </c>
      <c r="S305">
        <v>0</v>
      </c>
      <c r="T305">
        <v>0</v>
      </c>
      <c r="V305">
        <v>0</v>
      </c>
      <c r="Y305" s="9">
        <v>44239</v>
      </c>
      <c r="Z305">
        <v>0.20128472222222224</v>
      </c>
      <c r="AB305">
        <v>1</v>
      </c>
      <c r="AD305">
        <v>3.0132416000000002</v>
      </c>
      <c r="AE305">
        <v>6.2951625282084036</v>
      </c>
      <c r="AF305">
        <v>3.2819209282084034</v>
      </c>
      <c r="AG305">
        <v>0.25091472507748369</v>
      </c>
    </row>
    <row r="306" spans="1:58" x14ac:dyDescent="0.2">
      <c r="A306">
        <v>97</v>
      </c>
      <c r="B306">
        <v>30</v>
      </c>
      <c r="C306" t="s">
        <v>151</v>
      </c>
      <c r="D306" t="s">
        <v>27</v>
      </c>
      <c r="G306">
        <v>0.5</v>
      </c>
      <c r="H306">
        <v>0.5</v>
      </c>
      <c r="I306">
        <v>1246</v>
      </c>
      <c r="J306">
        <v>8031</v>
      </c>
      <c r="L306">
        <v>3088</v>
      </c>
      <c r="M306">
        <v>1.371</v>
      </c>
      <c r="N306">
        <v>7.0819999999999999</v>
      </c>
      <c r="O306">
        <v>5.7110000000000003</v>
      </c>
      <c r="Q306">
        <v>0.20699999999999999</v>
      </c>
      <c r="R306">
        <v>1</v>
      </c>
      <c r="S306">
        <v>0</v>
      </c>
      <c r="T306">
        <v>0</v>
      </c>
      <c r="V306">
        <v>0</v>
      </c>
      <c r="Y306" s="9">
        <v>44239</v>
      </c>
      <c r="Z306">
        <v>0.20693287037037036</v>
      </c>
      <c r="AB306">
        <v>1</v>
      </c>
      <c r="AD306">
        <v>3.3635095999999995</v>
      </c>
      <c r="AE306">
        <v>6.2205254768858929</v>
      </c>
      <c r="AF306">
        <v>2.8570158768858933</v>
      </c>
      <c r="AG306">
        <v>0.24824492346330843</v>
      </c>
      <c r="AJ306">
        <v>4.7045202631183338</v>
      </c>
      <c r="AO306">
        <v>0.33992863954951791</v>
      </c>
      <c r="AT306">
        <v>6.6231227153259313</v>
      </c>
      <c r="AY306">
        <v>1.299506199407068</v>
      </c>
      <c r="BC306">
        <v>3.444534</v>
      </c>
      <c r="BD306">
        <v>6.2099707423554369</v>
      </c>
      <c r="BE306">
        <v>2.7654367423554369</v>
      </c>
      <c r="BF306">
        <v>0.24986845147192849</v>
      </c>
    </row>
    <row r="307" spans="1:58" x14ac:dyDescent="0.2">
      <c r="A307">
        <v>98</v>
      </c>
      <c r="B307">
        <v>30</v>
      </c>
      <c r="C307" t="s">
        <v>151</v>
      </c>
      <c r="D307" t="s">
        <v>27</v>
      </c>
      <c r="G307">
        <v>0.5</v>
      </c>
      <c r="H307">
        <v>0.5</v>
      </c>
      <c r="I307">
        <v>1292</v>
      </c>
      <c r="J307">
        <v>8003</v>
      </c>
      <c r="L307">
        <v>3133</v>
      </c>
      <c r="M307">
        <v>1.4059999999999999</v>
      </c>
      <c r="N307">
        <v>7.0579999999999998</v>
      </c>
      <c r="O307">
        <v>5.6520000000000001</v>
      </c>
      <c r="Q307">
        <v>0.21199999999999999</v>
      </c>
      <c r="R307">
        <v>1</v>
      </c>
      <c r="S307">
        <v>0</v>
      </c>
      <c r="T307">
        <v>0</v>
      </c>
      <c r="V307">
        <v>0</v>
      </c>
      <c r="Y307" s="9">
        <v>44239</v>
      </c>
      <c r="Z307">
        <v>0.21300925925925926</v>
      </c>
      <c r="AB307">
        <v>1</v>
      </c>
      <c r="AD307">
        <v>3.5255584</v>
      </c>
      <c r="AE307">
        <v>6.1994160078249809</v>
      </c>
      <c r="AF307">
        <v>2.6738576078249809</v>
      </c>
      <c r="AG307">
        <v>0.25149197948054858</v>
      </c>
    </row>
    <row r="308" spans="1:58" x14ac:dyDescent="0.2">
      <c r="A308">
        <v>40</v>
      </c>
      <c r="B308">
        <v>15</v>
      </c>
      <c r="C308" t="s">
        <v>138</v>
      </c>
      <c r="D308" t="s">
        <v>27</v>
      </c>
      <c r="G308">
        <v>0.5</v>
      </c>
      <c r="H308">
        <v>0.5</v>
      </c>
      <c r="I308">
        <v>1202</v>
      </c>
      <c r="J308">
        <v>9140</v>
      </c>
      <c r="L308">
        <v>6266</v>
      </c>
      <c r="M308">
        <v>1.337</v>
      </c>
      <c r="N308">
        <v>8.0220000000000002</v>
      </c>
      <c r="O308">
        <v>6.6849999999999996</v>
      </c>
      <c r="Q308">
        <v>0.53900000000000003</v>
      </c>
      <c r="R308">
        <v>1</v>
      </c>
      <c r="S308">
        <v>0</v>
      </c>
      <c r="T308">
        <v>0</v>
      </c>
      <c r="V308">
        <v>0</v>
      </c>
      <c r="Y308" s="9">
        <v>44238</v>
      </c>
      <c r="Z308">
        <v>0.78922453703703699</v>
      </c>
      <c r="AB308">
        <v>1</v>
      </c>
      <c r="AD308">
        <v>3.2108823999999996</v>
      </c>
      <c r="AE308">
        <v>7.0566112336198694</v>
      </c>
      <c r="AF308">
        <v>3.8457288336198698</v>
      </c>
      <c r="AG308">
        <v>0.47755923508085096</v>
      </c>
    </row>
    <row r="309" spans="1:58" x14ac:dyDescent="0.2">
      <c r="A309">
        <v>41</v>
      </c>
      <c r="B309">
        <v>15</v>
      </c>
      <c r="C309" t="s">
        <v>138</v>
      </c>
      <c r="D309" t="s">
        <v>27</v>
      </c>
      <c r="G309">
        <v>0.5</v>
      </c>
      <c r="H309">
        <v>0.5</v>
      </c>
      <c r="I309">
        <v>1398</v>
      </c>
      <c r="J309">
        <v>8473</v>
      </c>
      <c r="L309">
        <v>5701</v>
      </c>
      <c r="M309">
        <v>1.4870000000000001</v>
      </c>
      <c r="N309">
        <v>7.4569999999999999</v>
      </c>
      <c r="O309">
        <v>5.97</v>
      </c>
      <c r="Q309">
        <v>0.48</v>
      </c>
      <c r="R309">
        <v>1</v>
      </c>
      <c r="S309">
        <v>0</v>
      </c>
      <c r="T309">
        <v>0</v>
      </c>
      <c r="V309">
        <v>0</v>
      </c>
      <c r="Y309" s="9">
        <v>44238</v>
      </c>
      <c r="Z309">
        <v>0.79491898148148143</v>
      </c>
      <c r="AB309">
        <v>1</v>
      </c>
      <c r="AD309">
        <v>3.9086423999999997</v>
      </c>
      <c r="AE309">
        <v>6.5537535242045744</v>
      </c>
      <c r="AF309">
        <v>2.6451111242045746</v>
      </c>
      <c r="AG309">
        <v>0.43679064286439045</v>
      </c>
      <c r="AJ309">
        <v>9.4117854238850038E-2</v>
      </c>
      <c r="AO309">
        <v>5.8406238259301162</v>
      </c>
      <c r="AT309">
        <v>13.992902755664076</v>
      </c>
      <c r="AY309">
        <v>9.8478780609109648</v>
      </c>
      <c r="BC309">
        <v>3.9068038999999999</v>
      </c>
      <c r="BD309">
        <v>6.7509008870413059</v>
      </c>
      <c r="BE309">
        <v>2.8440969870413055</v>
      </c>
      <c r="BF309">
        <v>0.45941179978449731</v>
      </c>
    </row>
    <row r="310" spans="1:58" x14ac:dyDescent="0.2">
      <c r="A310">
        <v>42</v>
      </c>
      <c r="B310">
        <v>15</v>
      </c>
      <c r="C310" t="s">
        <v>138</v>
      </c>
      <c r="D310" t="s">
        <v>27</v>
      </c>
      <c r="G310">
        <v>0.5</v>
      </c>
      <c r="H310">
        <v>0.5</v>
      </c>
      <c r="I310">
        <v>1397</v>
      </c>
      <c r="J310">
        <v>8996</v>
      </c>
      <c r="L310">
        <v>6328</v>
      </c>
      <c r="M310">
        <v>1.486</v>
      </c>
      <c r="N310">
        <v>7.9</v>
      </c>
      <c r="O310">
        <v>6.4130000000000003</v>
      </c>
      <c r="Q310">
        <v>0.54600000000000004</v>
      </c>
      <c r="R310">
        <v>1</v>
      </c>
      <c r="S310">
        <v>0</v>
      </c>
      <c r="T310">
        <v>0</v>
      </c>
      <c r="V310">
        <v>0</v>
      </c>
      <c r="Y310" s="9">
        <v>44238</v>
      </c>
      <c r="Z310">
        <v>0.80104166666666676</v>
      </c>
      <c r="AB310">
        <v>1</v>
      </c>
      <c r="AD310">
        <v>3.9049654</v>
      </c>
      <c r="AE310">
        <v>6.9480482498780365</v>
      </c>
      <c r="AF310">
        <v>3.0430828498780365</v>
      </c>
      <c r="AG310">
        <v>0.48203295670460417</v>
      </c>
    </row>
    <row r="311" spans="1:58" x14ac:dyDescent="0.2">
      <c r="A311">
        <v>81</v>
      </c>
      <c r="B311">
        <v>25</v>
      </c>
      <c r="C311" t="s">
        <v>146</v>
      </c>
      <c r="D311" t="s">
        <v>27</v>
      </c>
      <c r="G311">
        <v>0.5</v>
      </c>
      <c r="H311">
        <v>0.5</v>
      </c>
      <c r="I311">
        <v>1408</v>
      </c>
      <c r="J311">
        <v>8775</v>
      </c>
      <c r="L311">
        <v>7153</v>
      </c>
      <c r="M311">
        <v>1.4950000000000001</v>
      </c>
      <c r="N311">
        <v>7.7119999999999997</v>
      </c>
      <c r="O311">
        <v>6.2169999999999996</v>
      </c>
      <c r="Q311">
        <v>0.63200000000000001</v>
      </c>
      <c r="R311">
        <v>1</v>
      </c>
      <c r="S311">
        <v>0</v>
      </c>
      <c r="T311">
        <v>0</v>
      </c>
      <c r="V311">
        <v>0</v>
      </c>
      <c r="Y311" s="9">
        <v>44239</v>
      </c>
      <c r="Z311">
        <v>9.0335648148148151E-2</v>
      </c>
      <c r="AB311">
        <v>1</v>
      </c>
      <c r="AD311">
        <v>3.9454783999999998</v>
      </c>
      <c r="AE311">
        <v>6.7814342262186962</v>
      </c>
      <c r="AF311">
        <v>2.8359558262186964</v>
      </c>
      <c r="AG311">
        <v>0.54156231702067492</v>
      </c>
    </row>
    <row r="312" spans="1:58" x14ac:dyDescent="0.2">
      <c r="A312">
        <v>82</v>
      </c>
      <c r="B312">
        <v>25</v>
      </c>
      <c r="C312" t="s">
        <v>146</v>
      </c>
      <c r="D312" t="s">
        <v>27</v>
      </c>
      <c r="G312">
        <v>0.5</v>
      </c>
      <c r="H312">
        <v>0.5</v>
      </c>
      <c r="I312">
        <v>1573</v>
      </c>
      <c r="J312">
        <v>8721</v>
      </c>
      <c r="L312">
        <v>7208</v>
      </c>
      <c r="M312">
        <v>1.6220000000000001</v>
      </c>
      <c r="N312">
        <v>7.6669999999999998</v>
      </c>
      <c r="O312">
        <v>6.0449999999999999</v>
      </c>
      <c r="Q312">
        <v>0.63800000000000001</v>
      </c>
      <c r="R312">
        <v>1</v>
      </c>
      <c r="S312">
        <v>0</v>
      </c>
      <c r="T312">
        <v>0</v>
      </c>
      <c r="V312">
        <v>0</v>
      </c>
      <c r="Y312" s="9">
        <v>44239</v>
      </c>
      <c r="Z312">
        <v>9.600694444444445E-2</v>
      </c>
      <c r="AB312">
        <v>1</v>
      </c>
      <c r="AD312">
        <v>4.5705974000000005</v>
      </c>
      <c r="AE312">
        <v>6.7407231073155085</v>
      </c>
      <c r="AF312">
        <v>2.170125707315508</v>
      </c>
      <c r="AG312">
        <v>0.54553094104174626</v>
      </c>
      <c r="AJ312">
        <v>1.5385123489700512</v>
      </c>
      <c r="AO312">
        <v>0.22393851350615554</v>
      </c>
      <c r="AT312">
        <v>2.4894088820494691</v>
      </c>
      <c r="AY312">
        <v>1.3792462400313577</v>
      </c>
      <c r="BC312">
        <v>4.5357061999999999</v>
      </c>
      <c r="BD312">
        <v>6.7331840112223258</v>
      </c>
      <c r="BE312">
        <v>2.1974778112223254</v>
      </c>
      <c r="BF312">
        <v>0.54931917306185984</v>
      </c>
    </row>
    <row r="313" spans="1:58" x14ac:dyDescent="0.2">
      <c r="A313">
        <v>83</v>
      </c>
      <c r="B313">
        <v>25</v>
      </c>
      <c r="C313" t="s">
        <v>146</v>
      </c>
      <c r="D313" t="s">
        <v>27</v>
      </c>
      <c r="G313">
        <v>0.5</v>
      </c>
      <c r="H313">
        <v>0.5</v>
      </c>
      <c r="I313">
        <v>1555</v>
      </c>
      <c r="J313">
        <v>8701</v>
      </c>
      <c r="L313">
        <v>7313</v>
      </c>
      <c r="M313">
        <v>1.6080000000000001</v>
      </c>
      <c r="N313">
        <v>7.65</v>
      </c>
      <c r="O313">
        <v>6.0419999999999998</v>
      </c>
      <c r="Q313">
        <v>0.64900000000000002</v>
      </c>
      <c r="R313">
        <v>1</v>
      </c>
      <c r="S313">
        <v>0</v>
      </c>
      <c r="T313">
        <v>0</v>
      </c>
      <c r="V313">
        <v>0</v>
      </c>
      <c r="Y313" s="9">
        <v>44239</v>
      </c>
      <c r="Z313">
        <v>0.10207175925925926</v>
      </c>
      <c r="AB313">
        <v>1</v>
      </c>
      <c r="AD313">
        <v>4.5008150000000002</v>
      </c>
      <c r="AE313">
        <v>6.7256449151291431</v>
      </c>
      <c r="AF313">
        <v>2.2248299151291429</v>
      </c>
      <c r="AG313">
        <v>0.55310740508197331</v>
      </c>
    </row>
    <row r="314" spans="1:58" x14ac:dyDescent="0.2">
      <c r="A314">
        <v>40</v>
      </c>
      <c r="B314">
        <v>15</v>
      </c>
      <c r="C314" t="s">
        <v>118</v>
      </c>
      <c r="D314" t="s">
        <v>27</v>
      </c>
      <c r="G314">
        <v>0.5</v>
      </c>
      <c r="H314">
        <v>0.5</v>
      </c>
      <c r="I314">
        <v>999</v>
      </c>
      <c r="J314">
        <v>6118</v>
      </c>
      <c r="L314">
        <v>2539</v>
      </c>
      <c r="M314">
        <v>1.181</v>
      </c>
      <c r="N314">
        <v>5.4619999999999997</v>
      </c>
      <c r="O314">
        <v>4.2809999999999997</v>
      </c>
      <c r="Q314">
        <v>0.15</v>
      </c>
      <c r="R314">
        <v>1</v>
      </c>
      <c r="S314">
        <v>0</v>
      </c>
      <c r="T314">
        <v>0</v>
      </c>
      <c r="V314">
        <v>0</v>
      </c>
      <c r="Y314" s="9">
        <v>44237</v>
      </c>
      <c r="Z314">
        <v>0.80913194444444436</v>
      </c>
      <c r="AB314">
        <v>1</v>
      </c>
      <c r="AD314">
        <v>3.8045666585139659</v>
      </c>
      <c r="AE314">
        <v>4.5984123651946991</v>
      </c>
      <c r="AF314">
        <v>0.79384570668073318</v>
      </c>
      <c r="AG314">
        <v>0.21804681673470874</v>
      </c>
    </row>
    <row r="315" spans="1:58" x14ac:dyDescent="0.2">
      <c r="A315">
        <v>41</v>
      </c>
      <c r="B315">
        <v>15</v>
      </c>
      <c r="C315" t="s">
        <v>118</v>
      </c>
      <c r="D315" t="s">
        <v>27</v>
      </c>
      <c r="G315">
        <v>0.5</v>
      </c>
      <c r="H315">
        <v>0.5</v>
      </c>
      <c r="I315">
        <v>924</v>
      </c>
      <c r="J315">
        <v>6067</v>
      </c>
      <c r="L315">
        <v>2465</v>
      </c>
      <c r="M315">
        <v>1.1240000000000001</v>
      </c>
      <c r="N315">
        <v>5.4189999999999996</v>
      </c>
      <c r="O315">
        <v>4.2949999999999999</v>
      </c>
      <c r="Q315">
        <v>0.14199999999999999</v>
      </c>
      <c r="R315">
        <v>1</v>
      </c>
      <c r="S315">
        <v>0</v>
      </c>
      <c r="T315">
        <v>0</v>
      </c>
      <c r="V315">
        <v>0</v>
      </c>
      <c r="Y315" s="9">
        <v>44237</v>
      </c>
      <c r="Z315">
        <v>0.81473379629629628</v>
      </c>
      <c r="AB315">
        <v>1</v>
      </c>
      <c r="AD315">
        <v>3.4848343218482163</v>
      </c>
      <c r="AE315">
        <v>4.5612525802046378</v>
      </c>
      <c r="AF315">
        <v>1.0764182583564215</v>
      </c>
      <c r="AG315">
        <v>0.21261570118721246</v>
      </c>
      <c r="AJ315">
        <v>3.3676440468296516</v>
      </c>
      <c r="AO315">
        <v>0.11188189531620976</v>
      </c>
      <c r="AT315">
        <v>12.272626548630651</v>
      </c>
      <c r="AY315">
        <v>2.4885543037177738</v>
      </c>
      <c r="BC315">
        <v>3.5445176913591565</v>
      </c>
      <c r="BD315">
        <v>4.5587023988817901</v>
      </c>
      <c r="BE315">
        <v>1.014184707522634</v>
      </c>
      <c r="BF315">
        <v>0.21529456223428833</v>
      </c>
    </row>
    <row r="316" spans="1:58" x14ac:dyDescent="0.2">
      <c r="A316">
        <v>42</v>
      </c>
      <c r="B316">
        <v>15</v>
      </c>
      <c r="C316" t="s">
        <v>118</v>
      </c>
      <c r="D316" t="s">
        <v>27</v>
      </c>
      <c r="G316">
        <v>0.5</v>
      </c>
      <c r="H316">
        <v>0.5</v>
      </c>
      <c r="I316">
        <v>952</v>
      </c>
      <c r="J316">
        <v>6060</v>
      </c>
      <c r="L316">
        <v>2538</v>
      </c>
      <c r="M316">
        <v>1.1459999999999999</v>
      </c>
      <c r="N316">
        <v>5.4130000000000003</v>
      </c>
      <c r="O316">
        <v>4.2670000000000003</v>
      </c>
      <c r="Q316">
        <v>0.14899999999999999</v>
      </c>
      <c r="R316">
        <v>1</v>
      </c>
      <c r="S316">
        <v>0</v>
      </c>
      <c r="T316">
        <v>0</v>
      </c>
      <c r="V316">
        <v>0</v>
      </c>
      <c r="Y316" s="9">
        <v>44237</v>
      </c>
      <c r="Z316">
        <v>0.82069444444444439</v>
      </c>
      <c r="AB316">
        <v>1</v>
      </c>
      <c r="AD316">
        <v>3.6042010608700967</v>
      </c>
      <c r="AE316">
        <v>4.5561522175589433</v>
      </c>
      <c r="AF316">
        <v>0.95195115668884656</v>
      </c>
      <c r="AG316">
        <v>0.21797342328136418</v>
      </c>
    </row>
    <row r="317" spans="1:58" x14ac:dyDescent="0.2">
      <c r="A317">
        <v>41</v>
      </c>
      <c r="B317">
        <v>16</v>
      </c>
      <c r="C317" t="s">
        <v>183</v>
      </c>
      <c r="D317" t="s">
        <v>27</v>
      </c>
      <c r="G317">
        <v>0.5</v>
      </c>
      <c r="H317">
        <v>0.5</v>
      </c>
      <c r="I317">
        <v>2273</v>
      </c>
      <c r="J317">
        <v>7381</v>
      </c>
      <c r="L317">
        <v>2414</v>
      </c>
      <c r="M317">
        <v>2.1589999999999998</v>
      </c>
      <c r="N317">
        <v>6.5309999999999997</v>
      </c>
      <c r="O317">
        <v>4.3730000000000002</v>
      </c>
      <c r="Q317">
        <v>0.13600000000000001</v>
      </c>
      <c r="R317">
        <v>1</v>
      </c>
      <c r="S317">
        <v>0</v>
      </c>
      <c r="T317">
        <v>0</v>
      </c>
      <c r="V317">
        <v>0</v>
      </c>
      <c r="Y317" s="9">
        <v>44231</v>
      </c>
      <c r="Z317">
        <v>0.77320601851851845</v>
      </c>
      <c r="AB317">
        <v>1</v>
      </c>
      <c r="AD317">
        <v>5.0259834799999989</v>
      </c>
      <c r="AE317">
        <v>6.2474453563166277</v>
      </c>
      <c r="AF317">
        <v>1.2214618763166287</v>
      </c>
      <c r="AG317">
        <v>0.21279699193151716</v>
      </c>
    </row>
    <row r="318" spans="1:58" x14ac:dyDescent="0.2">
      <c r="A318">
        <v>42</v>
      </c>
      <c r="B318">
        <v>16</v>
      </c>
      <c r="C318" t="s">
        <v>183</v>
      </c>
      <c r="D318" t="s">
        <v>27</v>
      </c>
      <c r="G318">
        <v>0.5</v>
      </c>
      <c r="H318">
        <v>0.5</v>
      </c>
      <c r="I318">
        <v>2224</v>
      </c>
      <c r="J318">
        <v>7355</v>
      </c>
      <c r="L318">
        <v>2383</v>
      </c>
      <c r="M318">
        <v>2.121</v>
      </c>
      <c r="N318">
        <v>6.51</v>
      </c>
      <c r="O318">
        <v>4.3890000000000002</v>
      </c>
      <c r="Q318">
        <v>0.13300000000000001</v>
      </c>
      <c r="R318">
        <v>1</v>
      </c>
      <c r="S318">
        <v>0</v>
      </c>
      <c r="T318">
        <v>0</v>
      </c>
      <c r="V318">
        <v>0</v>
      </c>
      <c r="Y318" s="9">
        <v>44231</v>
      </c>
      <c r="Z318">
        <v>0.7788194444444444</v>
      </c>
      <c r="AB318">
        <v>1</v>
      </c>
      <c r="AD318">
        <v>4.9015411199999992</v>
      </c>
      <c r="AE318">
        <v>6.2250958215662777</v>
      </c>
      <c r="AF318">
        <v>1.3235547015662785</v>
      </c>
      <c r="AG318">
        <v>0.21021365109009035</v>
      </c>
      <c r="AJ318">
        <v>1.5410311882809526</v>
      </c>
      <c r="AO318">
        <v>6.9066755202892544E-2</v>
      </c>
      <c r="AT318">
        <v>6.2663405523588827</v>
      </c>
      <c r="AY318">
        <v>2.4884043551569279</v>
      </c>
      <c r="BC318">
        <v>4.9396015199999992</v>
      </c>
      <c r="BD318">
        <v>6.222946827840282</v>
      </c>
      <c r="BE318">
        <v>1.2833453078402832</v>
      </c>
      <c r="BF318">
        <v>0.20763031024866357</v>
      </c>
    </row>
    <row r="319" spans="1:58" x14ac:dyDescent="0.2">
      <c r="A319">
        <v>43</v>
      </c>
      <c r="B319">
        <v>16</v>
      </c>
      <c r="C319" t="s">
        <v>183</v>
      </c>
      <c r="D319" t="s">
        <v>27</v>
      </c>
      <c r="G319">
        <v>0.5</v>
      </c>
      <c r="H319">
        <v>0.5</v>
      </c>
      <c r="I319">
        <v>2254</v>
      </c>
      <c r="J319">
        <v>7350</v>
      </c>
      <c r="L319">
        <v>2321</v>
      </c>
      <c r="M319">
        <v>2.1440000000000001</v>
      </c>
      <c r="N319">
        <v>6.5060000000000002</v>
      </c>
      <c r="O319">
        <v>4.3609999999999998</v>
      </c>
      <c r="Q319">
        <v>0.127</v>
      </c>
      <c r="R319">
        <v>1</v>
      </c>
      <c r="S319">
        <v>0</v>
      </c>
      <c r="T319">
        <v>0</v>
      </c>
      <c r="V319">
        <v>0</v>
      </c>
      <c r="Y319" s="9">
        <v>44231</v>
      </c>
      <c r="Z319">
        <v>0.78484953703703697</v>
      </c>
      <c r="AB319">
        <v>1</v>
      </c>
      <c r="AD319">
        <v>4.9776619199999992</v>
      </c>
      <c r="AE319">
        <v>6.2207978341142871</v>
      </c>
      <c r="AF319">
        <v>1.2431359141142879</v>
      </c>
      <c r="AG319">
        <v>0.20504696940723677</v>
      </c>
    </row>
    <row r="320" spans="1:58" x14ac:dyDescent="0.2">
      <c r="A320">
        <v>41</v>
      </c>
      <c r="B320">
        <v>16</v>
      </c>
      <c r="C320" t="s">
        <v>183</v>
      </c>
      <c r="D320" t="s">
        <v>27</v>
      </c>
      <c r="G320">
        <v>0.5</v>
      </c>
      <c r="H320">
        <v>0.5</v>
      </c>
      <c r="I320">
        <v>3174</v>
      </c>
      <c r="J320">
        <v>10956</v>
      </c>
      <c r="L320">
        <v>3432</v>
      </c>
      <c r="M320">
        <v>2.85</v>
      </c>
      <c r="N320">
        <v>9.56</v>
      </c>
      <c r="O320">
        <v>6.71</v>
      </c>
      <c r="Q320">
        <v>0.24299999999999999</v>
      </c>
      <c r="R320">
        <v>1</v>
      </c>
      <c r="S320">
        <v>0</v>
      </c>
      <c r="T320">
        <v>0</v>
      </c>
      <c r="V320">
        <v>0</v>
      </c>
      <c r="Y320" s="9">
        <v>44221</v>
      </c>
      <c r="Z320">
        <v>0.87390046296296298</v>
      </c>
      <c r="AB320">
        <v>3</v>
      </c>
      <c r="AC320" t="s">
        <v>187</v>
      </c>
      <c r="AD320">
        <v>8.1413696800000004</v>
      </c>
      <c r="AE320">
        <v>5.4975493657015635</v>
      </c>
      <c r="AF320">
        <v>-2.6438203142984369</v>
      </c>
      <c r="AG320">
        <v>0.18431123111278674</v>
      </c>
    </row>
    <row r="321" spans="1:58" x14ac:dyDescent="0.2">
      <c r="A321">
        <v>42</v>
      </c>
      <c r="B321">
        <v>16</v>
      </c>
      <c r="C321" t="s">
        <v>183</v>
      </c>
      <c r="D321" t="s">
        <v>27</v>
      </c>
      <c r="G321">
        <v>0.5</v>
      </c>
      <c r="H321">
        <v>0.5</v>
      </c>
      <c r="I321">
        <v>3105</v>
      </c>
      <c r="J321">
        <v>10918</v>
      </c>
      <c r="L321">
        <v>3359</v>
      </c>
      <c r="M321">
        <v>2.7970000000000002</v>
      </c>
      <c r="N321">
        <v>9.5280000000000005</v>
      </c>
      <c r="O321">
        <v>6.7309999999999999</v>
      </c>
      <c r="Q321">
        <v>0.23499999999999999</v>
      </c>
      <c r="R321">
        <v>1</v>
      </c>
      <c r="S321">
        <v>0</v>
      </c>
      <c r="T321">
        <v>0</v>
      </c>
      <c r="V321">
        <v>0</v>
      </c>
      <c r="Y321" s="9">
        <v>44221</v>
      </c>
      <c r="Z321">
        <v>0.8806250000000001</v>
      </c>
      <c r="AB321">
        <v>3</v>
      </c>
      <c r="AC321" t="s">
        <v>187</v>
      </c>
      <c r="AD321">
        <v>7.9253845000000007</v>
      </c>
      <c r="AE321">
        <v>5.4776265600018155</v>
      </c>
      <c r="AF321">
        <v>-2.4477579399981853</v>
      </c>
      <c r="AG321">
        <v>0.1808649623817313</v>
      </c>
      <c r="AJ321">
        <v>2.5341365007812708</v>
      </c>
      <c r="AO321">
        <v>0.67224850242508982</v>
      </c>
      <c r="AT321">
        <v>9.3510339192957783</v>
      </c>
      <c r="AY321">
        <v>2.0835304564595503</v>
      </c>
      <c r="BC321">
        <v>8.0270932500000001</v>
      </c>
      <c r="BD321">
        <v>5.4592766073836252</v>
      </c>
      <c r="BE321">
        <v>-2.5678166426163749</v>
      </c>
      <c r="BF321">
        <v>0.17900020053410542</v>
      </c>
    </row>
    <row r="322" spans="1:58" x14ac:dyDescent="0.2">
      <c r="A322">
        <v>43</v>
      </c>
      <c r="B322">
        <v>16</v>
      </c>
      <c r="C322" t="s">
        <v>183</v>
      </c>
      <c r="D322" t="s">
        <v>27</v>
      </c>
      <c r="G322">
        <v>0.5</v>
      </c>
      <c r="H322">
        <v>0.5</v>
      </c>
      <c r="I322">
        <v>3170</v>
      </c>
      <c r="J322">
        <v>10848</v>
      </c>
      <c r="L322">
        <v>3280</v>
      </c>
      <c r="M322">
        <v>2.847</v>
      </c>
      <c r="N322">
        <v>9.4689999999999994</v>
      </c>
      <c r="O322">
        <v>6.6210000000000004</v>
      </c>
      <c r="Q322">
        <v>0.22700000000000001</v>
      </c>
      <c r="R322">
        <v>1</v>
      </c>
      <c r="S322">
        <v>0</v>
      </c>
      <c r="T322">
        <v>0</v>
      </c>
      <c r="V322">
        <v>0</v>
      </c>
      <c r="Y322" s="9">
        <v>44221</v>
      </c>
      <c r="Z322">
        <v>0.88778935185185182</v>
      </c>
      <c r="AB322">
        <v>3</v>
      </c>
      <c r="AC322" t="s">
        <v>187</v>
      </c>
      <c r="AD322">
        <v>8.1288020000000003</v>
      </c>
      <c r="AE322">
        <v>5.4409266547654358</v>
      </c>
      <c r="AF322">
        <v>-2.6878753452345645</v>
      </c>
      <c r="AG322">
        <v>0.17713543868647955</v>
      </c>
    </row>
    <row r="323" spans="1:58" x14ac:dyDescent="0.2">
      <c r="A323">
        <v>36</v>
      </c>
      <c r="B323">
        <v>12</v>
      </c>
      <c r="C323" t="s">
        <v>160</v>
      </c>
      <c r="D323" t="s">
        <v>27</v>
      </c>
      <c r="G323">
        <v>0.5</v>
      </c>
      <c r="H323">
        <v>0.5</v>
      </c>
      <c r="I323">
        <v>801</v>
      </c>
      <c r="J323">
        <v>3739</v>
      </c>
      <c r="L323">
        <v>1058</v>
      </c>
      <c r="M323">
        <v>1.0289999999999999</v>
      </c>
      <c r="N323">
        <v>3.4460000000000002</v>
      </c>
      <c r="O323">
        <v>2.4169999999999998</v>
      </c>
      <c r="Q323">
        <v>0</v>
      </c>
      <c r="R323">
        <v>1</v>
      </c>
      <c r="S323">
        <v>0</v>
      </c>
      <c r="T323">
        <v>0</v>
      </c>
      <c r="V323">
        <v>0</v>
      </c>
      <c r="Y323" s="9">
        <v>44243</v>
      </c>
      <c r="Z323">
        <v>0.77013888888888893</v>
      </c>
      <c r="AB323">
        <v>1</v>
      </c>
      <c r="AD323">
        <v>2.6731460819725967</v>
      </c>
      <c r="AE323">
        <v>3.1279581063758988</v>
      </c>
      <c r="AF323">
        <v>0.45481202440330204</v>
      </c>
      <c r="AG323">
        <v>0.1036463174324106</v>
      </c>
    </row>
    <row r="324" spans="1:58" x14ac:dyDescent="0.2">
      <c r="A324">
        <v>37</v>
      </c>
      <c r="B324">
        <v>12</v>
      </c>
      <c r="C324" t="s">
        <v>160</v>
      </c>
      <c r="D324" t="s">
        <v>27</v>
      </c>
      <c r="G324">
        <v>0.5</v>
      </c>
      <c r="H324">
        <v>0.5</v>
      </c>
      <c r="I324">
        <v>862</v>
      </c>
      <c r="J324">
        <v>3697</v>
      </c>
      <c r="L324">
        <v>1103</v>
      </c>
      <c r="M324">
        <v>1.0760000000000001</v>
      </c>
      <c r="N324">
        <v>3.411</v>
      </c>
      <c r="O324">
        <v>2.335</v>
      </c>
      <c r="Q324">
        <v>0</v>
      </c>
      <c r="R324">
        <v>1</v>
      </c>
      <c r="S324">
        <v>0</v>
      </c>
      <c r="T324">
        <v>0</v>
      </c>
      <c r="V324">
        <v>0</v>
      </c>
      <c r="Y324" s="9">
        <v>44243</v>
      </c>
      <c r="Z324">
        <v>0.7756249999999999</v>
      </c>
      <c r="AB324">
        <v>1</v>
      </c>
      <c r="AD324">
        <v>2.8883668386059118</v>
      </c>
      <c r="AE324">
        <v>3.0917118700262933</v>
      </c>
      <c r="AF324">
        <v>0.20334503142038152</v>
      </c>
      <c r="AG324">
        <v>0.10736039223391855</v>
      </c>
      <c r="AJ324">
        <v>1.4551635773932095</v>
      </c>
      <c r="AO324">
        <v>1.6609027386136839</v>
      </c>
      <c r="AT324">
        <v>4.5379017303330524</v>
      </c>
      <c r="AY324">
        <v>0.30797984039701604</v>
      </c>
      <c r="BC324">
        <v>2.90953609335673</v>
      </c>
      <c r="BD324">
        <v>3.1176020388474397</v>
      </c>
      <c r="BE324">
        <v>0.20806594549070989</v>
      </c>
      <c r="BF324">
        <v>0.10719532224274042</v>
      </c>
    </row>
    <row r="325" spans="1:58" x14ac:dyDescent="0.2">
      <c r="A325">
        <v>38</v>
      </c>
      <c r="B325">
        <v>12</v>
      </c>
      <c r="C325" t="s">
        <v>160</v>
      </c>
      <c r="D325" t="s">
        <v>27</v>
      </c>
      <c r="G325">
        <v>0.5</v>
      </c>
      <c r="H325">
        <v>0.5</v>
      </c>
      <c r="I325">
        <v>874</v>
      </c>
      <c r="J325">
        <v>3757</v>
      </c>
      <c r="L325">
        <v>1099</v>
      </c>
      <c r="M325">
        <v>1.085</v>
      </c>
      <c r="N325">
        <v>3.4620000000000002</v>
      </c>
      <c r="O325">
        <v>2.3759999999999999</v>
      </c>
      <c r="Q325">
        <v>0</v>
      </c>
      <c r="R325">
        <v>1</v>
      </c>
      <c r="S325">
        <v>0</v>
      </c>
      <c r="T325">
        <v>0</v>
      </c>
      <c r="V325">
        <v>0</v>
      </c>
      <c r="Y325" s="9">
        <v>44243</v>
      </c>
      <c r="Z325">
        <v>0.78158564814814813</v>
      </c>
      <c r="AB325">
        <v>1</v>
      </c>
      <c r="AD325">
        <v>2.9307053481075482</v>
      </c>
      <c r="AE325">
        <v>3.1434922076685865</v>
      </c>
      <c r="AF325">
        <v>0.21278685956103827</v>
      </c>
      <c r="AG325">
        <v>0.10703025225156229</v>
      </c>
    </row>
    <row r="326" spans="1:58" x14ac:dyDescent="0.2">
      <c r="A326">
        <v>26</v>
      </c>
      <c r="B326">
        <v>11</v>
      </c>
      <c r="C326" t="s">
        <v>178</v>
      </c>
      <c r="D326" t="s">
        <v>27</v>
      </c>
      <c r="G326">
        <v>0.5</v>
      </c>
      <c r="H326">
        <v>0.5</v>
      </c>
      <c r="I326">
        <v>1375</v>
      </c>
      <c r="J326">
        <v>10301</v>
      </c>
      <c r="L326">
        <v>4298</v>
      </c>
      <c r="M326">
        <v>1.47</v>
      </c>
      <c r="N326">
        <v>9.0060000000000002</v>
      </c>
      <c r="O326">
        <v>7.5359999999999996</v>
      </c>
      <c r="Q326">
        <v>0.33400000000000002</v>
      </c>
      <c r="R326">
        <v>1</v>
      </c>
      <c r="S326">
        <v>0</v>
      </c>
      <c r="T326">
        <v>0</v>
      </c>
      <c r="V326">
        <v>0</v>
      </c>
      <c r="Y326" s="9">
        <v>44231</v>
      </c>
      <c r="Z326">
        <v>0.66069444444444447</v>
      </c>
      <c r="AB326">
        <v>1</v>
      </c>
      <c r="AD326">
        <v>2.836875</v>
      </c>
      <c r="AE326">
        <v>8.7574700282790108</v>
      </c>
      <c r="AF326">
        <v>5.9205950282790107</v>
      </c>
      <c r="AG326">
        <v>0.36979744822984278</v>
      </c>
    </row>
    <row r="327" spans="1:58" x14ac:dyDescent="0.2">
      <c r="A327">
        <v>27</v>
      </c>
      <c r="B327">
        <v>11</v>
      </c>
      <c r="C327" t="s">
        <v>178</v>
      </c>
      <c r="D327" t="s">
        <v>27</v>
      </c>
      <c r="G327">
        <v>0.5</v>
      </c>
      <c r="H327">
        <v>0.5</v>
      </c>
      <c r="I327">
        <v>1441</v>
      </c>
      <c r="J327">
        <v>10235</v>
      </c>
      <c r="L327">
        <v>4287</v>
      </c>
      <c r="M327">
        <v>1.52</v>
      </c>
      <c r="N327">
        <v>8.9499999999999993</v>
      </c>
      <c r="O327">
        <v>7.43</v>
      </c>
      <c r="Q327">
        <v>0.33200000000000002</v>
      </c>
      <c r="R327">
        <v>1</v>
      </c>
      <c r="S327">
        <v>0</v>
      </c>
      <c r="T327">
        <v>0</v>
      </c>
      <c r="V327">
        <v>0</v>
      </c>
      <c r="Y327" s="9">
        <v>44231</v>
      </c>
      <c r="Z327">
        <v>0.66650462962962964</v>
      </c>
      <c r="AB327">
        <v>1</v>
      </c>
      <c r="AD327">
        <v>2.99117772</v>
      </c>
      <c r="AE327">
        <v>8.7007365939127386</v>
      </c>
      <c r="AF327">
        <v>5.709558873912739</v>
      </c>
      <c r="AG327">
        <v>0.36888077889901388</v>
      </c>
      <c r="AJ327">
        <v>0.23551679835000641</v>
      </c>
      <c r="AO327">
        <v>0.27701179182642838</v>
      </c>
      <c r="AT327">
        <v>0.29875744737653764</v>
      </c>
      <c r="AY327">
        <v>0.95334153982947967</v>
      </c>
      <c r="BC327">
        <v>2.9876595000000004</v>
      </c>
      <c r="BD327">
        <v>8.6887022290471663</v>
      </c>
      <c r="BE327">
        <v>5.701042729047165</v>
      </c>
      <c r="BF327">
        <v>0.36713077381288606</v>
      </c>
    </row>
    <row r="328" spans="1:58" x14ac:dyDescent="0.2">
      <c r="A328">
        <v>28</v>
      </c>
      <c r="B328">
        <v>11</v>
      </c>
      <c r="C328" t="s">
        <v>178</v>
      </c>
      <c r="D328" t="s">
        <v>27</v>
      </c>
      <c r="G328">
        <v>0.5</v>
      </c>
      <c r="H328">
        <v>0.5</v>
      </c>
      <c r="I328">
        <v>1438</v>
      </c>
      <c r="J328">
        <v>10207</v>
      </c>
      <c r="L328">
        <v>4245</v>
      </c>
      <c r="M328">
        <v>1.518</v>
      </c>
      <c r="N328">
        <v>8.9250000000000007</v>
      </c>
      <c r="O328">
        <v>7.4080000000000004</v>
      </c>
      <c r="Q328">
        <v>0.32800000000000001</v>
      </c>
      <c r="R328">
        <v>1</v>
      </c>
      <c r="S328">
        <v>0</v>
      </c>
      <c r="T328">
        <v>0</v>
      </c>
      <c r="V328">
        <v>0</v>
      </c>
      <c r="Y328" s="9">
        <v>44231</v>
      </c>
      <c r="Z328">
        <v>0.67275462962962962</v>
      </c>
      <c r="AB328">
        <v>1</v>
      </c>
      <c r="AD328">
        <v>2.9841412800000002</v>
      </c>
      <c r="AE328">
        <v>8.6766678641815922</v>
      </c>
      <c r="AF328">
        <v>5.692526584181592</v>
      </c>
      <c r="AG328">
        <v>0.36538076872675823</v>
      </c>
    </row>
    <row r="329" spans="1:58" x14ac:dyDescent="0.2">
      <c r="A329">
        <v>26</v>
      </c>
      <c r="B329">
        <v>11</v>
      </c>
      <c r="C329" t="s">
        <v>178</v>
      </c>
      <c r="D329" t="s">
        <v>27</v>
      </c>
      <c r="G329">
        <v>0.5</v>
      </c>
      <c r="H329">
        <v>0.5</v>
      </c>
      <c r="I329">
        <v>2085</v>
      </c>
      <c r="J329">
        <v>15066</v>
      </c>
      <c r="L329">
        <v>6620</v>
      </c>
      <c r="M329">
        <v>2.0139999999999998</v>
      </c>
      <c r="N329">
        <v>13.042</v>
      </c>
      <c r="O329">
        <v>11.028</v>
      </c>
      <c r="Q329">
        <v>0.57599999999999996</v>
      </c>
      <c r="R329">
        <v>1</v>
      </c>
      <c r="S329">
        <v>0</v>
      </c>
      <c r="T329">
        <v>0</v>
      </c>
      <c r="V329">
        <v>0</v>
      </c>
      <c r="Y329" s="9">
        <v>44221</v>
      </c>
      <c r="Z329">
        <v>0.73895833333333327</v>
      </c>
      <c r="AB329">
        <v>3</v>
      </c>
      <c r="AC329" t="s">
        <v>187</v>
      </c>
      <c r="AD329">
        <v>4.9325004999999997</v>
      </c>
      <c r="AE329">
        <v>7.6523580874375359</v>
      </c>
      <c r="AF329">
        <v>2.7198575874375361</v>
      </c>
      <c r="AG329">
        <v>0.33481403542244081</v>
      </c>
    </row>
    <row r="330" spans="1:58" x14ac:dyDescent="0.2">
      <c r="A330">
        <v>27</v>
      </c>
      <c r="B330">
        <v>11</v>
      </c>
      <c r="C330" t="s">
        <v>178</v>
      </c>
      <c r="D330" t="s">
        <v>27</v>
      </c>
      <c r="G330">
        <v>0.5</v>
      </c>
      <c r="H330">
        <v>0.5</v>
      </c>
      <c r="I330">
        <v>2119</v>
      </c>
      <c r="J330">
        <v>14986</v>
      </c>
      <c r="L330">
        <v>6572</v>
      </c>
      <c r="M330">
        <v>2.04</v>
      </c>
      <c r="N330">
        <v>12.975</v>
      </c>
      <c r="O330">
        <v>10.933999999999999</v>
      </c>
      <c r="Q330">
        <v>0.57099999999999995</v>
      </c>
      <c r="R330">
        <v>1</v>
      </c>
      <c r="S330">
        <v>0</v>
      </c>
      <c r="T330">
        <v>0</v>
      </c>
      <c r="V330">
        <v>0</v>
      </c>
      <c r="Y330" s="9">
        <v>44221</v>
      </c>
      <c r="Z330">
        <v>0.74589120370370365</v>
      </c>
      <c r="AB330">
        <v>3</v>
      </c>
      <c r="AC330" t="s">
        <v>187</v>
      </c>
      <c r="AD330">
        <v>5.0262289799999991</v>
      </c>
      <c r="AE330">
        <v>7.610415338595959</v>
      </c>
      <c r="AF330">
        <v>2.5841863585959599</v>
      </c>
      <c r="AG330">
        <v>0.33254799570887011</v>
      </c>
      <c r="AJ330">
        <v>1.0947757667179108</v>
      </c>
      <c r="AO330">
        <v>0.42803443107749711</v>
      </c>
      <c r="AT330">
        <v>3.4576820562396735</v>
      </c>
      <c r="AY330">
        <v>1.030980070067206</v>
      </c>
      <c r="BC330">
        <v>5.0538933799999999</v>
      </c>
      <c r="BD330">
        <v>7.5941625234198487</v>
      </c>
      <c r="BE330">
        <v>2.5402691434198492</v>
      </c>
      <c r="BF330">
        <v>0.33427113007439785</v>
      </c>
    </row>
    <row r="331" spans="1:58" x14ac:dyDescent="0.2">
      <c r="A331">
        <v>28</v>
      </c>
      <c r="B331">
        <v>11</v>
      </c>
      <c r="C331" t="s">
        <v>178</v>
      </c>
      <c r="D331" t="s">
        <v>27</v>
      </c>
      <c r="G331">
        <v>0.5</v>
      </c>
      <c r="H331">
        <v>0.5</v>
      </c>
      <c r="I331">
        <v>2139</v>
      </c>
      <c r="J331">
        <v>14924</v>
      </c>
      <c r="L331">
        <v>6645</v>
      </c>
      <c r="M331">
        <v>2.056</v>
      </c>
      <c r="N331">
        <v>12.922000000000001</v>
      </c>
      <c r="O331">
        <v>10.866</v>
      </c>
      <c r="Q331">
        <v>0.57899999999999996</v>
      </c>
      <c r="R331">
        <v>1</v>
      </c>
      <c r="S331">
        <v>0</v>
      </c>
      <c r="T331">
        <v>0</v>
      </c>
      <c r="V331">
        <v>0</v>
      </c>
      <c r="Y331" s="9">
        <v>44221</v>
      </c>
      <c r="Z331">
        <v>0.75321759259259258</v>
      </c>
      <c r="AB331">
        <v>3</v>
      </c>
      <c r="AC331" t="s">
        <v>187</v>
      </c>
      <c r="AD331">
        <v>5.0815577799999998</v>
      </c>
      <c r="AE331">
        <v>7.5779097082437383</v>
      </c>
      <c r="AF331">
        <v>2.4963519282437385</v>
      </c>
      <c r="AG331">
        <v>0.33599426443992558</v>
      </c>
    </row>
    <row r="332" spans="1:58" x14ac:dyDescent="0.2">
      <c r="A332">
        <v>75</v>
      </c>
      <c r="B332">
        <v>23</v>
      </c>
      <c r="C332" t="s">
        <v>144</v>
      </c>
      <c r="D332" t="s">
        <v>27</v>
      </c>
      <c r="G332">
        <v>0.5</v>
      </c>
      <c r="H332">
        <v>0.5</v>
      </c>
      <c r="I332">
        <v>1094</v>
      </c>
      <c r="J332">
        <v>9747</v>
      </c>
      <c r="L332">
        <v>4152</v>
      </c>
      <c r="M332">
        <v>1.2549999999999999</v>
      </c>
      <c r="N332">
        <v>8.5359999999999996</v>
      </c>
      <c r="O332">
        <v>7.282</v>
      </c>
      <c r="Q332">
        <v>0.318</v>
      </c>
      <c r="R332">
        <v>1</v>
      </c>
      <c r="S332">
        <v>0</v>
      </c>
      <c r="T332">
        <v>0</v>
      </c>
      <c r="V332">
        <v>0</v>
      </c>
      <c r="Y332" s="9">
        <v>44239</v>
      </c>
      <c r="Z332">
        <v>4.5960648148148146E-2</v>
      </c>
      <c r="AB332">
        <v>1</v>
      </c>
      <c r="AD332">
        <v>2.8461015999999995</v>
      </c>
      <c r="AE332">
        <v>7.5142343664760674</v>
      </c>
      <c r="AF332">
        <v>4.6681327664760683</v>
      </c>
      <c r="AG332">
        <v>0.32501975907094383</v>
      </c>
    </row>
    <row r="333" spans="1:58" x14ac:dyDescent="0.2">
      <c r="A333">
        <v>76</v>
      </c>
      <c r="B333">
        <v>23</v>
      </c>
      <c r="C333" t="s">
        <v>144</v>
      </c>
      <c r="D333" t="s">
        <v>27</v>
      </c>
      <c r="G333">
        <v>0.5</v>
      </c>
      <c r="H333">
        <v>0.5</v>
      </c>
      <c r="I333">
        <v>1106</v>
      </c>
      <c r="J333">
        <v>9692</v>
      </c>
      <c r="L333">
        <v>4107</v>
      </c>
      <c r="M333">
        <v>1.2629999999999999</v>
      </c>
      <c r="N333">
        <v>8.4890000000000008</v>
      </c>
      <c r="O333">
        <v>7.226</v>
      </c>
      <c r="Q333">
        <v>0.314</v>
      </c>
      <c r="R333">
        <v>1</v>
      </c>
      <c r="S333">
        <v>0</v>
      </c>
      <c r="T333">
        <v>0</v>
      </c>
      <c r="V333">
        <v>0</v>
      </c>
      <c r="Y333" s="9">
        <v>44239</v>
      </c>
      <c r="Z333">
        <v>5.1655092592592593E-2</v>
      </c>
      <c r="AB333">
        <v>1</v>
      </c>
      <c r="AD333">
        <v>2.8859415999999998</v>
      </c>
      <c r="AE333">
        <v>7.4727693379635616</v>
      </c>
      <c r="AF333">
        <v>4.5868277379635618</v>
      </c>
      <c r="AG333">
        <v>0.32177270305370359</v>
      </c>
      <c r="AJ333">
        <v>2.5144267978154278</v>
      </c>
      <c r="AO333">
        <v>0.95286144417385943</v>
      </c>
      <c r="AT333">
        <v>3.1975084780258101</v>
      </c>
      <c r="AY333">
        <v>0.93742596535717815</v>
      </c>
      <c r="BC333">
        <v>2.9226859999999997</v>
      </c>
      <c r="BD333">
        <v>7.4373355863256023</v>
      </c>
      <c r="BE333">
        <v>4.5146495863256026</v>
      </c>
      <c r="BF333">
        <v>0.32328799586174906</v>
      </c>
    </row>
    <row r="334" spans="1:58" x14ac:dyDescent="0.2">
      <c r="A334">
        <v>77</v>
      </c>
      <c r="B334">
        <v>23</v>
      </c>
      <c r="C334" t="s">
        <v>144</v>
      </c>
      <c r="D334" t="s">
        <v>27</v>
      </c>
      <c r="G334">
        <v>0.5</v>
      </c>
      <c r="H334">
        <v>0.5</v>
      </c>
      <c r="I334">
        <v>1128</v>
      </c>
      <c r="J334">
        <v>9598</v>
      </c>
      <c r="L334">
        <v>4149</v>
      </c>
      <c r="M334">
        <v>1.28</v>
      </c>
      <c r="N334">
        <v>8.41</v>
      </c>
      <c r="O334">
        <v>7.1289999999999996</v>
      </c>
      <c r="Q334">
        <v>0.318</v>
      </c>
      <c r="R334">
        <v>1</v>
      </c>
      <c r="S334">
        <v>0</v>
      </c>
      <c r="T334">
        <v>0</v>
      </c>
      <c r="V334">
        <v>0</v>
      </c>
      <c r="Y334" s="9">
        <v>44239</v>
      </c>
      <c r="Z334">
        <v>5.7789351851851856E-2</v>
      </c>
      <c r="AB334">
        <v>1</v>
      </c>
      <c r="AD334">
        <v>2.9594303999999996</v>
      </c>
      <c r="AE334">
        <v>7.4019018346876431</v>
      </c>
      <c r="AF334">
        <v>4.4424714346876435</v>
      </c>
      <c r="AG334">
        <v>0.32480328866979447</v>
      </c>
    </row>
    <row r="335" spans="1:58" x14ac:dyDescent="0.2">
      <c r="A335">
        <v>34</v>
      </c>
      <c r="B335">
        <v>13</v>
      </c>
      <c r="C335" t="s">
        <v>92</v>
      </c>
      <c r="D335" t="s">
        <v>27</v>
      </c>
      <c r="G335">
        <v>0.5</v>
      </c>
      <c r="H335">
        <v>0.5</v>
      </c>
      <c r="I335">
        <v>1467</v>
      </c>
      <c r="J335">
        <v>9540</v>
      </c>
      <c r="L335">
        <v>4117</v>
      </c>
      <c r="M335">
        <v>1.5409999999999999</v>
      </c>
      <c r="N335">
        <v>8.3610000000000007</v>
      </c>
      <c r="O335">
        <v>6.82</v>
      </c>
      <c r="Q335">
        <v>0.315</v>
      </c>
      <c r="R335">
        <v>1</v>
      </c>
      <c r="S335">
        <v>0</v>
      </c>
      <c r="T335">
        <v>0</v>
      </c>
      <c r="V335">
        <v>0</v>
      </c>
      <c r="Y335" s="9">
        <v>44235</v>
      </c>
      <c r="Z335">
        <v>0.71331018518518519</v>
      </c>
      <c r="AB335">
        <v>1</v>
      </c>
      <c r="AD335">
        <v>3.0522506800000002</v>
      </c>
      <c r="AE335">
        <v>6.6777223700255455</v>
      </c>
      <c r="AF335">
        <v>3.6254716900255453</v>
      </c>
      <c r="AG335">
        <v>0.27639916737256415</v>
      </c>
    </row>
    <row r="336" spans="1:58" x14ac:dyDescent="0.2">
      <c r="A336">
        <v>35</v>
      </c>
      <c r="B336">
        <v>13</v>
      </c>
      <c r="C336" t="s">
        <v>92</v>
      </c>
      <c r="D336" t="s">
        <v>27</v>
      </c>
      <c r="G336">
        <v>0.5</v>
      </c>
      <c r="H336">
        <v>0.5</v>
      </c>
      <c r="I336">
        <v>1446</v>
      </c>
      <c r="J336">
        <v>9587</v>
      </c>
      <c r="L336">
        <v>4125</v>
      </c>
      <c r="M336">
        <v>1.524</v>
      </c>
      <c r="N336">
        <v>8.4009999999999998</v>
      </c>
      <c r="O336">
        <v>6.8760000000000003</v>
      </c>
      <c r="Q336">
        <v>0.315</v>
      </c>
      <c r="R336">
        <v>1</v>
      </c>
      <c r="S336">
        <v>0</v>
      </c>
      <c r="T336">
        <v>0</v>
      </c>
      <c r="V336">
        <v>0</v>
      </c>
      <c r="Y336" s="9">
        <v>44235</v>
      </c>
      <c r="Z336">
        <v>0.71909722222222217</v>
      </c>
      <c r="AB336">
        <v>1</v>
      </c>
      <c r="AD336">
        <v>3.00290992</v>
      </c>
      <c r="AE336">
        <v>6.7104113423621339</v>
      </c>
      <c r="AF336">
        <v>3.7075014223621339</v>
      </c>
      <c r="AG336">
        <v>0.2769518522271513</v>
      </c>
      <c r="AJ336">
        <v>1.8912269142592077</v>
      </c>
      <c r="AO336">
        <v>0.70728806005182476</v>
      </c>
      <c r="AT336">
        <v>0.24151926888105749</v>
      </c>
      <c r="AY336">
        <v>0.22475718913263132</v>
      </c>
      <c r="BC336">
        <v>2.97478</v>
      </c>
      <c r="BD336">
        <v>6.6867640006718361</v>
      </c>
      <c r="BE336">
        <v>3.7119840006718361</v>
      </c>
      <c r="BF336">
        <v>0.27664096699644602</v>
      </c>
    </row>
    <row r="337" spans="1:58" x14ac:dyDescent="0.2">
      <c r="A337">
        <v>36</v>
      </c>
      <c r="B337">
        <v>13</v>
      </c>
      <c r="C337" t="s">
        <v>92</v>
      </c>
      <c r="D337" t="s">
        <v>27</v>
      </c>
      <c r="G337">
        <v>0.5</v>
      </c>
      <c r="H337">
        <v>0.5</v>
      </c>
      <c r="I337">
        <v>1422</v>
      </c>
      <c r="J337">
        <v>9519</v>
      </c>
      <c r="L337">
        <v>4116</v>
      </c>
      <c r="M337">
        <v>1.506</v>
      </c>
      <c r="N337">
        <v>8.343</v>
      </c>
      <c r="O337">
        <v>6.8369999999999997</v>
      </c>
      <c r="Q337">
        <v>0.314</v>
      </c>
      <c r="R337">
        <v>1</v>
      </c>
      <c r="S337">
        <v>0</v>
      </c>
      <c r="T337">
        <v>0</v>
      </c>
      <c r="V337">
        <v>0</v>
      </c>
      <c r="Y337" s="9">
        <v>44235</v>
      </c>
      <c r="Z337">
        <v>0.72518518518518515</v>
      </c>
      <c r="AB337">
        <v>1</v>
      </c>
      <c r="AD337">
        <v>2.9466500799999999</v>
      </c>
      <c r="AE337">
        <v>6.6631166589815383</v>
      </c>
      <c r="AF337">
        <v>3.7164665789815383</v>
      </c>
      <c r="AG337">
        <v>0.27633008176574075</v>
      </c>
    </row>
    <row r="338" spans="1:58" x14ac:dyDescent="0.2">
      <c r="A338">
        <v>78</v>
      </c>
      <c r="B338">
        <v>24</v>
      </c>
      <c r="C338" t="s">
        <v>81</v>
      </c>
      <c r="D338" t="s">
        <v>27</v>
      </c>
      <c r="G338">
        <v>0.5</v>
      </c>
      <c r="H338">
        <v>0.5</v>
      </c>
      <c r="I338">
        <v>1311</v>
      </c>
      <c r="J338">
        <v>10306</v>
      </c>
      <c r="L338">
        <v>7997</v>
      </c>
      <c r="M338">
        <v>1.421</v>
      </c>
      <c r="N338">
        <v>9.01</v>
      </c>
      <c r="O338">
        <v>7.5890000000000004</v>
      </c>
      <c r="Q338">
        <v>0.72</v>
      </c>
      <c r="R338">
        <v>1</v>
      </c>
      <c r="S338">
        <v>0</v>
      </c>
      <c r="T338">
        <v>0</v>
      </c>
      <c r="V338">
        <v>0</v>
      </c>
      <c r="Y338" s="9">
        <v>44237</v>
      </c>
      <c r="Z338">
        <v>0.17810185185185187</v>
      </c>
      <c r="AB338">
        <v>1</v>
      </c>
      <c r="AD338">
        <v>5.6997471539139033</v>
      </c>
      <c r="AE338">
        <v>7.2104830681069672</v>
      </c>
      <c r="AF338">
        <v>1.5107359141930639</v>
      </c>
      <c r="AG338">
        <v>0.54445132184733191</v>
      </c>
    </row>
    <row r="339" spans="1:58" x14ac:dyDescent="0.2">
      <c r="A339">
        <v>79</v>
      </c>
      <c r="B339">
        <v>24</v>
      </c>
      <c r="C339" t="s">
        <v>81</v>
      </c>
      <c r="D339" t="s">
        <v>27</v>
      </c>
      <c r="G339">
        <v>0.5</v>
      </c>
      <c r="H339">
        <v>0.5</v>
      </c>
      <c r="I339">
        <v>1519</v>
      </c>
      <c r="J339">
        <v>10277</v>
      </c>
      <c r="L339">
        <v>8058</v>
      </c>
      <c r="M339">
        <v>1.58</v>
      </c>
      <c r="N339">
        <v>8.9849999999999994</v>
      </c>
      <c r="O339">
        <v>7.4050000000000002</v>
      </c>
      <c r="Q339">
        <v>0.72699999999999998</v>
      </c>
      <c r="R339">
        <v>1</v>
      </c>
      <c r="S339">
        <v>0</v>
      </c>
      <c r="T339">
        <v>0</v>
      </c>
      <c r="V339">
        <v>0</v>
      </c>
      <c r="Y339" s="9">
        <v>44237</v>
      </c>
      <c r="Z339">
        <v>0.18390046296296295</v>
      </c>
      <c r="AB339">
        <v>1</v>
      </c>
      <c r="AD339">
        <v>6.6070556714043471</v>
      </c>
      <c r="AE339">
        <v>7.1903132766652424</v>
      </c>
      <c r="AF339">
        <v>0.58325760526089532</v>
      </c>
      <c r="AG339">
        <v>0.54866554386355904</v>
      </c>
      <c r="AJ339">
        <v>0.264434131355687</v>
      </c>
      <c r="AO339">
        <v>7.8197340522320484</v>
      </c>
      <c r="AT339">
        <v>162.91613135196849</v>
      </c>
      <c r="AY339">
        <v>10.663382697038086</v>
      </c>
      <c r="BC339">
        <v>6.5983315510438612</v>
      </c>
      <c r="BD339">
        <v>6.9197598673262437</v>
      </c>
      <c r="BE339">
        <v>0.32142831628238211</v>
      </c>
      <c r="BF339">
        <v>0.52089312992055481</v>
      </c>
    </row>
    <row r="340" spans="1:58" x14ac:dyDescent="0.2">
      <c r="A340">
        <v>80</v>
      </c>
      <c r="B340">
        <v>24</v>
      </c>
      <c r="C340" t="s">
        <v>81</v>
      </c>
      <c r="D340" t="s">
        <v>27</v>
      </c>
      <c r="G340">
        <v>0.5</v>
      </c>
      <c r="H340">
        <v>0.5</v>
      </c>
      <c r="I340">
        <v>1515</v>
      </c>
      <c r="J340">
        <v>9499</v>
      </c>
      <c r="L340">
        <v>7254</v>
      </c>
      <c r="M340">
        <v>1.577</v>
      </c>
      <c r="N340">
        <v>8.3260000000000005</v>
      </c>
      <c r="O340">
        <v>6.7489999999999997</v>
      </c>
      <c r="Q340">
        <v>0.64300000000000002</v>
      </c>
      <c r="R340">
        <v>1</v>
      </c>
      <c r="S340">
        <v>0</v>
      </c>
      <c r="T340">
        <v>0</v>
      </c>
      <c r="V340">
        <v>0</v>
      </c>
      <c r="Y340" s="9">
        <v>44237</v>
      </c>
      <c r="Z340">
        <v>0.1900347222222222</v>
      </c>
      <c r="AB340">
        <v>1</v>
      </c>
      <c r="AD340">
        <v>6.5896074306833761</v>
      </c>
      <c r="AE340">
        <v>6.649206457987245</v>
      </c>
      <c r="AF340">
        <v>5.9599027303868901E-2</v>
      </c>
      <c r="AG340">
        <v>0.49312071597755047</v>
      </c>
    </row>
    <row r="341" spans="1:58" x14ac:dyDescent="0.2">
      <c r="A341">
        <v>22</v>
      </c>
      <c r="B341">
        <v>9</v>
      </c>
      <c r="C341" t="s">
        <v>132</v>
      </c>
      <c r="D341" t="s">
        <v>27</v>
      </c>
      <c r="G341">
        <v>0.5</v>
      </c>
      <c r="H341">
        <v>0.5</v>
      </c>
      <c r="I341">
        <v>1803</v>
      </c>
      <c r="J341">
        <v>11240</v>
      </c>
      <c r="L341">
        <v>12346</v>
      </c>
      <c r="M341">
        <v>1.798</v>
      </c>
      <c r="N341">
        <v>9.8010000000000002</v>
      </c>
      <c r="O341">
        <v>8.0030000000000001</v>
      </c>
      <c r="Q341">
        <v>1.175</v>
      </c>
      <c r="R341">
        <v>1</v>
      </c>
      <c r="S341">
        <v>0</v>
      </c>
      <c r="T341">
        <v>0</v>
      </c>
      <c r="V341">
        <v>0</v>
      </c>
      <c r="Y341" s="9">
        <v>44238</v>
      </c>
      <c r="Z341">
        <v>0.65376157407407409</v>
      </c>
      <c r="AB341">
        <v>1</v>
      </c>
      <c r="AD341">
        <v>5.4964854000000001</v>
      </c>
      <c r="AE341">
        <v>8.6398214131882654</v>
      </c>
      <c r="AF341">
        <v>3.1433360131882653</v>
      </c>
      <c r="AG341">
        <v>0.91627258141019607</v>
      </c>
    </row>
    <row r="342" spans="1:58" x14ac:dyDescent="0.2">
      <c r="A342">
        <v>23</v>
      </c>
      <c r="B342">
        <v>9</v>
      </c>
      <c r="C342" t="s">
        <v>132</v>
      </c>
      <c r="D342" t="s">
        <v>27</v>
      </c>
      <c r="G342">
        <v>0.5</v>
      </c>
      <c r="H342">
        <v>0.5</v>
      </c>
      <c r="I342">
        <v>1660</v>
      </c>
      <c r="J342">
        <v>11077</v>
      </c>
      <c r="L342">
        <v>12354</v>
      </c>
      <c r="M342">
        <v>1.6879999999999999</v>
      </c>
      <c r="N342">
        <v>9.6630000000000003</v>
      </c>
      <c r="O342">
        <v>7.9749999999999996</v>
      </c>
      <c r="Q342">
        <v>1.1759999999999999</v>
      </c>
      <c r="R342">
        <v>1</v>
      </c>
      <c r="S342">
        <v>0</v>
      </c>
      <c r="T342">
        <v>0</v>
      </c>
      <c r="V342">
        <v>0</v>
      </c>
      <c r="Y342" s="9">
        <v>44238</v>
      </c>
      <c r="Z342">
        <v>0.65969907407407413</v>
      </c>
      <c r="AB342">
        <v>1</v>
      </c>
      <c r="AD342">
        <v>4.9133599999999991</v>
      </c>
      <c r="AE342">
        <v>8.5169341468693851</v>
      </c>
      <c r="AF342">
        <v>3.603574146869386</v>
      </c>
      <c r="AG342">
        <v>0.91684983581326096</v>
      </c>
      <c r="AJ342">
        <v>4.6993366006864159</v>
      </c>
      <c r="AO342">
        <v>3.7606451505774534</v>
      </c>
      <c r="AT342">
        <v>2.4945542181904963</v>
      </c>
      <c r="AY342">
        <v>6.8705282566978898</v>
      </c>
      <c r="BC342">
        <v>4.8005626999999986</v>
      </c>
      <c r="BD342">
        <v>8.3597439933265232</v>
      </c>
      <c r="BE342">
        <v>3.5591812933265241</v>
      </c>
      <c r="BF342">
        <v>0.88639966605158604</v>
      </c>
    </row>
    <row r="343" spans="1:58" x14ac:dyDescent="0.2">
      <c r="A343">
        <v>24</v>
      </c>
      <c r="B343">
        <v>9</v>
      </c>
      <c r="C343" t="s">
        <v>132</v>
      </c>
      <c r="D343" t="s">
        <v>27</v>
      </c>
      <c r="G343">
        <v>0.5</v>
      </c>
      <c r="H343">
        <v>0.5</v>
      </c>
      <c r="I343">
        <v>1603</v>
      </c>
      <c r="J343">
        <v>10660</v>
      </c>
      <c r="L343">
        <v>11510</v>
      </c>
      <c r="M343">
        <v>1.645</v>
      </c>
      <c r="N343">
        <v>9.3089999999999993</v>
      </c>
      <c r="O343">
        <v>7.665</v>
      </c>
      <c r="Q343">
        <v>1.0880000000000001</v>
      </c>
      <c r="R343">
        <v>1</v>
      </c>
      <c r="S343">
        <v>0</v>
      </c>
      <c r="T343">
        <v>0</v>
      </c>
      <c r="V343">
        <v>0</v>
      </c>
      <c r="Y343" s="9">
        <v>44238</v>
      </c>
      <c r="Z343">
        <v>0.66601851851851845</v>
      </c>
      <c r="AB343">
        <v>1</v>
      </c>
      <c r="AD343">
        <v>4.6877653999999991</v>
      </c>
      <c r="AE343">
        <v>8.2025538397836613</v>
      </c>
      <c r="AF343">
        <v>3.5147884397836622</v>
      </c>
      <c r="AG343">
        <v>0.85594949628991102</v>
      </c>
    </row>
    <row r="344" spans="1:58" x14ac:dyDescent="0.2">
      <c r="A344">
        <v>84</v>
      </c>
      <c r="B344">
        <v>26</v>
      </c>
      <c r="C344" t="s">
        <v>147</v>
      </c>
      <c r="D344" t="s">
        <v>27</v>
      </c>
      <c r="G344">
        <v>0.5</v>
      </c>
      <c r="H344">
        <v>0.5</v>
      </c>
      <c r="I344">
        <v>1838</v>
      </c>
      <c r="J344">
        <v>10330</v>
      </c>
      <c r="L344">
        <v>14882</v>
      </c>
      <c r="M344">
        <v>1.825</v>
      </c>
      <c r="N344">
        <v>9.0299999999999994</v>
      </c>
      <c r="O344">
        <v>7.2050000000000001</v>
      </c>
      <c r="Q344">
        <v>1.4410000000000001</v>
      </c>
      <c r="R344">
        <v>1</v>
      </c>
      <c r="S344">
        <v>0</v>
      </c>
      <c r="T344">
        <v>0</v>
      </c>
      <c r="V344">
        <v>0</v>
      </c>
      <c r="Y344" s="9">
        <v>44239</v>
      </c>
      <c r="Z344">
        <v>0.11261574074074072</v>
      </c>
      <c r="AB344">
        <v>1</v>
      </c>
      <c r="AD344">
        <v>5.6429464000000005</v>
      </c>
      <c r="AE344">
        <v>7.9537636687086257</v>
      </c>
      <c r="AF344">
        <v>2.3108172687086252</v>
      </c>
      <c r="AG344">
        <v>1.0992622271817782</v>
      </c>
    </row>
    <row r="345" spans="1:58" x14ac:dyDescent="0.2">
      <c r="A345">
        <v>85</v>
      </c>
      <c r="B345">
        <v>26</v>
      </c>
      <c r="C345" t="s">
        <v>147</v>
      </c>
      <c r="D345" t="s">
        <v>27</v>
      </c>
      <c r="G345">
        <v>0.5</v>
      </c>
      <c r="H345">
        <v>0.5</v>
      </c>
      <c r="I345">
        <v>1988</v>
      </c>
      <c r="J345">
        <v>10242</v>
      </c>
      <c r="L345">
        <v>14900</v>
      </c>
      <c r="M345">
        <v>1.94</v>
      </c>
      <c r="N345">
        <v>8.9550000000000001</v>
      </c>
      <c r="O345">
        <v>7.0149999999999997</v>
      </c>
      <c r="Q345">
        <v>1.4419999999999999</v>
      </c>
      <c r="R345">
        <v>1</v>
      </c>
      <c r="S345">
        <v>0</v>
      </c>
      <c r="T345">
        <v>0</v>
      </c>
      <c r="V345">
        <v>0</v>
      </c>
      <c r="Y345" s="9">
        <v>44239</v>
      </c>
      <c r="Z345">
        <v>0.11827546296296297</v>
      </c>
      <c r="AB345">
        <v>1</v>
      </c>
      <c r="AD345">
        <v>6.2872863999999993</v>
      </c>
      <c r="AE345">
        <v>7.8874196230886184</v>
      </c>
      <c r="AF345">
        <v>1.6001332230886192</v>
      </c>
      <c r="AG345">
        <v>1.1005610495886742</v>
      </c>
      <c r="AJ345">
        <v>3.5192146376673681</v>
      </c>
      <c r="AO345">
        <v>6.6465702992899853</v>
      </c>
      <c r="AT345">
        <v>59.376708336599762</v>
      </c>
      <c r="AY345">
        <v>10.415693921026609</v>
      </c>
      <c r="BC345">
        <v>6.3998995000000001</v>
      </c>
      <c r="BD345">
        <v>7.6337290395530157</v>
      </c>
      <c r="BE345">
        <v>1.2338295395530161</v>
      </c>
      <c r="BF345">
        <v>1.0460826652994217</v>
      </c>
    </row>
    <row r="346" spans="1:58" x14ac:dyDescent="0.2">
      <c r="A346">
        <v>86</v>
      </c>
      <c r="B346">
        <v>26</v>
      </c>
      <c r="C346" t="s">
        <v>147</v>
      </c>
      <c r="D346" t="s">
        <v>27</v>
      </c>
      <c r="G346">
        <v>0.5</v>
      </c>
      <c r="H346">
        <v>0.5</v>
      </c>
      <c r="I346">
        <v>2039</v>
      </c>
      <c r="J346">
        <v>9569</v>
      </c>
      <c r="L346">
        <v>13390</v>
      </c>
      <c r="M346">
        <v>1.9790000000000001</v>
      </c>
      <c r="N346">
        <v>8.3849999999999998</v>
      </c>
      <c r="O346">
        <v>6.4059999999999997</v>
      </c>
      <c r="Q346">
        <v>1.284</v>
      </c>
      <c r="R346">
        <v>1</v>
      </c>
      <c r="S346">
        <v>0</v>
      </c>
      <c r="T346">
        <v>0</v>
      </c>
      <c r="V346">
        <v>0</v>
      </c>
      <c r="Y346" s="9">
        <v>44239</v>
      </c>
      <c r="Z346">
        <v>0.12434027777777779</v>
      </c>
      <c r="AB346">
        <v>1</v>
      </c>
      <c r="AD346">
        <v>6.5125126</v>
      </c>
      <c r="AE346">
        <v>7.380038456017413</v>
      </c>
      <c r="AF346">
        <v>0.86752585601741306</v>
      </c>
      <c r="AG346">
        <v>0.99160428101016918</v>
      </c>
    </row>
    <row r="347" spans="1:58" x14ac:dyDescent="0.2">
      <c r="A347">
        <v>81</v>
      </c>
      <c r="B347">
        <v>25</v>
      </c>
      <c r="C347" t="s">
        <v>102</v>
      </c>
      <c r="D347" t="s">
        <v>27</v>
      </c>
      <c r="G347">
        <v>0.5</v>
      </c>
      <c r="H347">
        <v>0.5</v>
      </c>
      <c r="I347">
        <v>1433</v>
      </c>
      <c r="J347">
        <v>5006</v>
      </c>
      <c r="L347">
        <v>792</v>
      </c>
      <c r="M347">
        <v>1.514</v>
      </c>
      <c r="N347">
        <v>4.5199999999999996</v>
      </c>
      <c r="O347">
        <v>3.0059999999999998</v>
      </c>
      <c r="Q347">
        <v>0</v>
      </c>
      <c r="R347">
        <v>1</v>
      </c>
      <c r="S347">
        <v>0</v>
      </c>
      <c r="T347">
        <v>0</v>
      </c>
      <c r="V347">
        <v>0</v>
      </c>
      <c r="Y347" s="9">
        <v>44236</v>
      </c>
      <c r="Z347">
        <v>4.6400462962962963E-2</v>
      </c>
      <c r="AB347">
        <v>1</v>
      </c>
      <c r="AD347">
        <v>2.9724186800000001</v>
      </c>
      <c r="AE347">
        <v>3.5242798046193222</v>
      </c>
      <c r="AF347">
        <v>0.55186112461932213</v>
      </c>
      <c r="AG347">
        <v>4.6689524684779882E-2</v>
      </c>
    </row>
    <row r="348" spans="1:58" x14ac:dyDescent="0.2">
      <c r="A348">
        <v>82</v>
      </c>
      <c r="B348">
        <v>25</v>
      </c>
      <c r="C348" t="s">
        <v>102</v>
      </c>
      <c r="D348" t="s">
        <v>27</v>
      </c>
      <c r="G348">
        <v>0.5</v>
      </c>
      <c r="H348">
        <v>0.5</v>
      </c>
      <c r="I348">
        <v>1433</v>
      </c>
      <c r="J348">
        <v>4913</v>
      </c>
      <c r="L348">
        <v>810</v>
      </c>
      <c r="M348">
        <v>1.514</v>
      </c>
      <c r="N348">
        <v>4.4409999999999998</v>
      </c>
      <c r="O348">
        <v>2.9260000000000002</v>
      </c>
      <c r="Q348">
        <v>0</v>
      </c>
      <c r="R348">
        <v>1</v>
      </c>
      <c r="S348">
        <v>0</v>
      </c>
      <c r="T348">
        <v>0</v>
      </c>
      <c r="V348">
        <v>0</v>
      </c>
      <c r="Y348" s="9">
        <v>44236</v>
      </c>
      <c r="Z348">
        <v>5.1782407407407409E-2</v>
      </c>
      <c r="AB348">
        <v>1</v>
      </c>
      <c r="AD348">
        <v>2.9724186800000001</v>
      </c>
      <c r="AE348">
        <v>3.4595973699958593</v>
      </c>
      <c r="AF348">
        <v>0.48717868999585923</v>
      </c>
      <c r="AG348">
        <v>4.7933065607600973E-2</v>
      </c>
      <c r="AJ348">
        <v>2.8041597684933808</v>
      </c>
      <c r="AO348">
        <v>0.40288567156748811</v>
      </c>
      <c r="AT348">
        <v>22.478743344491772</v>
      </c>
      <c r="AY348">
        <v>10.945221732548447</v>
      </c>
      <c r="BC348">
        <v>3.0146870000000003</v>
      </c>
      <c r="BD348">
        <v>3.4526422694987131</v>
      </c>
      <c r="BE348">
        <v>0.43795526949871277</v>
      </c>
      <c r="BF348">
        <v>4.5445983761958797E-2</v>
      </c>
    </row>
    <row r="349" spans="1:58" x14ac:dyDescent="0.2">
      <c r="A349">
        <v>83</v>
      </c>
      <c r="B349">
        <v>25</v>
      </c>
      <c r="C349" t="s">
        <v>102</v>
      </c>
      <c r="D349" t="s">
        <v>27</v>
      </c>
      <c r="G349">
        <v>0.5</v>
      </c>
      <c r="H349">
        <v>0.5</v>
      </c>
      <c r="I349">
        <v>1469</v>
      </c>
      <c r="J349">
        <v>4893</v>
      </c>
      <c r="L349">
        <v>738</v>
      </c>
      <c r="M349">
        <v>1.542</v>
      </c>
      <c r="N349">
        <v>4.4240000000000004</v>
      </c>
      <c r="O349">
        <v>2.8820000000000001</v>
      </c>
      <c r="Q349">
        <v>0</v>
      </c>
      <c r="R349">
        <v>1</v>
      </c>
      <c r="S349">
        <v>0</v>
      </c>
      <c r="T349">
        <v>0</v>
      </c>
      <c r="V349">
        <v>0</v>
      </c>
      <c r="Y349" s="9">
        <v>44236</v>
      </c>
      <c r="Z349">
        <v>5.7673611111111113E-2</v>
      </c>
      <c r="AB349">
        <v>1</v>
      </c>
      <c r="AD349">
        <v>3.0569553200000001</v>
      </c>
      <c r="AE349">
        <v>3.4456871690015665</v>
      </c>
      <c r="AF349">
        <v>0.38873184900156632</v>
      </c>
      <c r="AG349">
        <v>4.2958901916316621E-2</v>
      </c>
    </row>
    <row r="350" spans="1:58" x14ac:dyDescent="0.2">
      <c r="A350">
        <v>87</v>
      </c>
      <c r="B350">
        <v>27</v>
      </c>
      <c r="C350" t="s">
        <v>104</v>
      </c>
      <c r="D350" t="s">
        <v>27</v>
      </c>
      <c r="G350">
        <v>0.5</v>
      </c>
      <c r="H350">
        <v>0.5</v>
      </c>
      <c r="I350">
        <v>1521</v>
      </c>
      <c r="J350">
        <v>7275</v>
      </c>
      <c r="L350">
        <v>2756</v>
      </c>
      <c r="M350">
        <v>1.5820000000000001</v>
      </c>
      <c r="N350">
        <v>6.4420000000000002</v>
      </c>
      <c r="O350">
        <v>4.8600000000000003</v>
      </c>
      <c r="Q350">
        <v>0.17199999999999999</v>
      </c>
      <c r="R350">
        <v>1</v>
      </c>
      <c r="S350">
        <v>0</v>
      </c>
      <c r="T350">
        <v>0</v>
      </c>
      <c r="V350">
        <v>0</v>
      </c>
      <c r="Y350" s="9">
        <v>44236</v>
      </c>
      <c r="Z350">
        <v>8.9606481481481481E-2</v>
      </c>
      <c r="AB350">
        <v>1</v>
      </c>
      <c r="AD350">
        <v>3.1796129200000003</v>
      </c>
      <c r="AE350">
        <v>5.1023921074218626</v>
      </c>
      <c r="AF350">
        <v>1.9227791874218623</v>
      </c>
      <c r="AG350">
        <v>0.18237365648592524</v>
      </c>
    </row>
    <row r="351" spans="1:58" x14ac:dyDescent="0.2">
      <c r="A351">
        <v>88</v>
      </c>
      <c r="B351">
        <v>27</v>
      </c>
      <c r="C351" t="s">
        <v>104</v>
      </c>
      <c r="D351" t="s">
        <v>27</v>
      </c>
      <c r="G351">
        <v>0.5</v>
      </c>
      <c r="H351">
        <v>0.5</v>
      </c>
      <c r="I351">
        <v>1496</v>
      </c>
      <c r="J351">
        <v>7246</v>
      </c>
      <c r="L351">
        <v>2792</v>
      </c>
      <c r="M351">
        <v>1.5620000000000001</v>
      </c>
      <c r="N351">
        <v>6.4169999999999998</v>
      </c>
      <c r="O351">
        <v>4.8550000000000004</v>
      </c>
      <c r="Q351">
        <v>0.17599999999999999</v>
      </c>
      <c r="R351">
        <v>1</v>
      </c>
      <c r="S351">
        <v>0</v>
      </c>
      <c r="T351">
        <v>0</v>
      </c>
      <c r="V351">
        <v>0</v>
      </c>
      <c r="Y351" s="9">
        <v>44236</v>
      </c>
      <c r="Z351">
        <v>9.5034722222222215E-2</v>
      </c>
      <c r="AB351">
        <v>1</v>
      </c>
      <c r="AD351">
        <v>3.1205619199999997</v>
      </c>
      <c r="AE351">
        <v>5.0822223159801379</v>
      </c>
      <c r="AF351">
        <v>1.9616603959801382</v>
      </c>
      <c r="AG351">
        <v>0.18486073833156741</v>
      </c>
      <c r="AJ351">
        <v>0.97859444005878771</v>
      </c>
      <c r="AO351">
        <v>0.30152734027463224</v>
      </c>
      <c r="AT351">
        <v>2.3721994305090761</v>
      </c>
      <c r="AY351">
        <v>1.2030883423555976</v>
      </c>
      <c r="BC351">
        <v>3.1359058199999996</v>
      </c>
      <c r="BD351">
        <v>5.0745717054332768</v>
      </c>
      <c r="BE351">
        <v>1.9386658854332772</v>
      </c>
      <c r="BF351">
        <v>0.18375536862239311</v>
      </c>
    </row>
    <row r="352" spans="1:58" x14ac:dyDescent="0.2">
      <c r="A352">
        <v>89</v>
      </c>
      <c r="B352">
        <v>27</v>
      </c>
      <c r="C352" t="s">
        <v>104</v>
      </c>
      <c r="D352" t="s">
        <v>27</v>
      </c>
      <c r="G352">
        <v>0.5</v>
      </c>
      <c r="H352">
        <v>0.5</v>
      </c>
      <c r="I352">
        <v>1509</v>
      </c>
      <c r="J352">
        <v>7224</v>
      </c>
      <c r="L352">
        <v>2760</v>
      </c>
      <c r="M352">
        <v>1.5720000000000001</v>
      </c>
      <c r="N352">
        <v>6.399</v>
      </c>
      <c r="O352">
        <v>4.8259999999999996</v>
      </c>
      <c r="Q352">
        <v>0.17299999999999999</v>
      </c>
      <c r="R352">
        <v>1</v>
      </c>
      <c r="S352">
        <v>0</v>
      </c>
      <c r="T352">
        <v>0</v>
      </c>
      <c r="V352">
        <v>0</v>
      </c>
      <c r="Y352" s="9">
        <v>44236</v>
      </c>
      <c r="Z352">
        <v>0.10098379629629629</v>
      </c>
      <c r="AB352">
        <v>1</v>
      </c>
      <c r="AD352">
        <v>3.1512497199999996</v>
      </c>
      <c r="AE352">
        <v>5.0669210948864158</v>
      </c>
      <c r="AF352">
        <v>1.9156713748864163</v>
      </c>
      <c r="AG352">
        <v>0.18264999891321884</v>
      </c>
    </row>
    <row r="353" spans="1:58" x14ac:dyDescent="0.2">
      <c r="A353">
        <v>72</v>
      </c>
      <c r="B353">
        <v>22</v>
      </c>
      <c r="C353" t="s">
        <v>99</v>
      </c>
      <c r="D353" t="s">
        <v>27</v>
      </c>
      <c r="G353">
        <v>0.5</v>
      </c>
      <c r="H353">
        <v>0.5</v>
      </c>
      <c r="I353">
        <v>1835</v>
      </c>
      <c r="J353">
        <v>6955</v>
      </c>
      <c r="L353">
        <v>3881</v>
      </c>
      <c r="M353">
        <v>1.823</v>
      </c>
      <c r="N353">
        <v>6.17</v>
      </c>
      <c r="O353">
        <v>4.3479999999999999</v>
      </c>
      <c r="Q353">
        <v>0.28999999999999998</v>
      </c>
      <c r="R353">
        <v>1</v>
      </c>
      <c r="S353">
        <v>0</v>
      </c>
      <c r="T353">
        <v>0</v>
      </c>
      <c r="V353">
        <v>0</v>
      </c>
      <c r="Y353" s="9">
        <v>44235</v>
      </c>
      <c r="Z353">
        <v>0.98232638888888879</v>
      </c>
      <c r="AB353">
        <v>1</v>
      </c>
      <c r="AD353">
        <v>3.9340669999999993</v>
      </c>
      <c r="AE353">
        <v>4.8798288915131751</v>
      </c>
      <c r="AF353">
        <v>0.9457618915131758</v>
      </c>
      <c r="AG353">
        <v>0.26009496416224326</v>
      </c>
    </row>
    <row r="354" spans="1:58" x14ac:dyDescent="0.2">
      <c r="A354">
        <v>73</v>
      </c>
      <c r="B354">
        <v>22</v>
      </c>
      <c r="C354" t="s">
        <v>99</v>
      </c>
      <c r="D354" t="s">
        <v>27</v>
      </c>
      <c r="G354">
        <v>0.5</v>
      </c>
      <c r="H354">
        <v>0.5</v>
      </c>
      <c r="I354">
        <v>1884</v>
      </c>
      <c r="J354">
        <v>6911</v>
      </c>
      <c r="L354">
        <v>3891</v>
      </c>
      <c r="M354">
        <v>1.861</v>
      </c>
      <c r="N354">
        <v>6.133</v>
      </c>
      <c r="O354">
        <v>4.2729999999999997</v>
      </c>
      <c r="Q354">
        <v>0.29099999999999998</v>
      </c>
      <c r="R354">
        <v>1</v>
      </c>
      <c r="S354">
        <v>0</v>
      </c>
      <c r="T354">
        <v>0</v>
      </c>
      <c r="V354">
        <v>0</v>
      </c>
      <c r="Y354" s="9">
        <v>44235</v>
      </c>
      <c r="Z354">
        <v>0.98785879629629625</v>
      </c>
      <c r="AB354">
        <v>1</v>
      </c>
      <c r="AD354">
        <v>4.0539347199999991</v>
      </c>
      <c r="AE354">
        <v>4.8492264493257302</v>
      </c>
      <c r="AF354">
        <v>0.79529172932573111</v>
      </c>
      <c r="AG354">
        <v>0.26078582023047714</v>
      </c>
      <c r="AJ354">
        <v>0.60335425775948037</v>
      </c>
      <c r="AO354">
        <v>7.1687800008242153E-2</v>
      </c>
      <c r="AT354">
        <v>2.6831069826533622</v>
      </c>
      <c r="AY354">
        <v>1.3419917938618171</v>
      </c>
      <c r="BC354">
        <v>4.0662015199999999</v>
      </c>
      <c r="BD354">
        <v>4.8509652244500163</v>
      </c>
      <c r="BE354">
        <v>0.78476370445001731</v>
      </c>
      <c r="BF354">
        <v>0.26254750320447373</v>
      </c>
    </row>
    <row r="355" spans="1:58" x14ac:dyDescent="0.2">
      <c r="A355">
        <v>74</v>
      </c>
      <c r="B355">
        <v>22</v>
      </c>
      <c r="C355" t="s">
        <v>99</v>
      </c>
      <c r="D355" t="s">
        <v>27</v>
      </c>
      <c r="G355">
        <v>0.5</v>
      </c>
      <c r="H355">
        <v>0.5</v>
      </c>
      <c r="I355">
        <v>1894</v>
      </c>
      <c r="J355">
        <v>6916</v>
      </c>
      <c r="L355">
        <v>3942</v>
      </c>
      <c r="M355">
        <v>1.8680000000000001</v>
      </c>
      <c r="N355">
        <v>6.1379999999999999</v>
      </c>
      <c r="O355">
        <v>4.2699999999999996</v>
      </c>
      <c r="Q355">
        <v>0.29599999999999999</v>
      </c>
      <c r="R355">
        <v>1</v>
      </c>
      <c r="S355">
        <v>0</v>
      </c>
      <c r="T355">
        <v>0</v>
      </c>
      <c r="V355">
        <v>0</v>
      </c>
      <c r="Y355" s="9">
        <v>44235</v>
      </c>
      <c r="Z355">
        <v>0.99380787037037033</v>
      </c>
      <c r="AB355">
        <v>1</v>
      </c>
      <c r="AD355">
        <v>4.0784683199999998</v>
      </c>
      <c r="AE355">
        <v>4.8527039995743033</v>
      </c>
      <c r="AF355">
        <v>0.7742356795743035</v>
      </c>
      <c r="AG355">
        <v>0.26430918617847027</v>
      </c>
    </row>
    <row r="356" spans="1:58" x14ac:dyDescent="0.2">
      <c r="A356">
        <v>87</v>
      </c>
      <c r="B356">
        <v>27</v>
      </c>
      <c r="C356" t="s">
        <v>84</v>
      </c>
      <c r="D356" t="s">
        <v>27</v>
      </c>
      <c r="G356">
        <v>0.5</v>
      </c>
      <c r="H356">
        <v>0.5</v>
      </c>
      <c r="I356">
        <v>1565</v>
      </c>
      <c r="J356">
        <v>8854</v>
      </c>
      <c r="L356">
        <v>7508</v>
      </c>
      <c r="M356">
        <v>1.615</v>
      </c>
      <c r="N356">
        <v>7.7789999999999999</v>
      </c>
      <c r="O356">
        <v>6.1639999999999997</v>
      </c>
      <c r="Q356">
        <v>0.66900000000000004</v>
      </c>
      <c r="R356">
        <v>1</v>
      </c>
      <c r="S356">
        <v>0</v>
      </c>
      <c r="T356">
        <v>0</v>
      </c>
      <c r="V356">
        <v>0</v>
      </c>
      <c r="Y356" s="9">
        <v>44237</v>
      </c>
      <c r="Z356">
        <v>0.24469907407407407</v>
      </c>
      <c r="AB356">
        <v>1</v>
      </c>
      <c r="AD356">
        <v>6.8077104396955024</v>
      </c>
      <c r="AE356">
        <v>6.2006024759212961</v>
      </c>
      <c r="AF356">
        <v>-0.60710796377420628</v>
      </c>
      <c r="AG356">
        <v>0.51066846011069245</v>
      </c>
    </row>
    <row r="357" spans="1:58" x14ac:dyDescent="0.2">
      <c r="A357">
        <v>88</v>
      </c>
      <c r="B357">
        <v>27</v>
      </c>
      <c r="C357" t="s">
        <v>84</v>
      </c>
      <c r="D357" t="s">
        <v>27</v>
      </c>
      <c r="G357">
        <v>0.5</v>
      </c>
      <c r="H357">
        <v>0.5</v>
      </c>
      <c r="I357">
        <v>1627</v>
      </c>
      <c r="J357">
        <v>8890</v>
      </c>
      <c r="L357">
        <v>7716</v>
      </c>
      <c r="M357">
        <v>1.663</v>
      </c>
      <c r="N357">
        <v>7.81</v>
      </c>
      <c r="O357">
        <v>6.1459999999999999</v>
      </c>
      <c r="Q357">
        <v>0.69099999999999995</v>
      </c>
      <c r="R357">
        <v>1</v>
      </c>
      <c r="S357">
        <v>0</v>
      </c>
      <c r="T357">
        <v>0</v>
      </c>
      <c r="V357">
        <v>0</v>
      </c>
      <c r="Y357" s="9">
        <v>44237</v>
      </c>
      <c r="Z357">
        <v>0.25038194444444445</v>
      </c>
      <c r="AB357">
        <v>1</v>
      </c>
      <c r="AD357">
        <v>7.0781581708705383</v>
      </c>
      <c r="AE357">
        <v>6.2256408377110235</v>
      </c>
      <c r="AF357">
        <v>-0.85251733315951483</v>
      </c>
      <c r="AG357">
        <v>0.52503826632995831</v>
      </c>
      <c r="AJ357">
        <v>1.9288634721937896</v>
      </c>
      <c r="AO357">
        <v>0.60509710515549964</v>
      </c>
      <c r="AT357">
        <v>12.152326291975974</v>
      </c>
      <c r="AY357">
        <v>1.1380446430359734</v>
      </c>
      <c r="BC357">
        <v>7.0105462380767793</v>
      </c>
      <c r="BD357">
        <v>6.2068620663687275</v>
      </c>
      <c r="BE357">
        <v>-0.8036841717080514</v>
      </c>
      <c r="BF357">
        <v>0.52206758523655239</v>
      </c>
    </row>
    <row r="358" spans="1:58" x14ac:dyDescent="0.2">
      <c r="A358">
        <v>89</v>
      </c>
      <c r="B358">
        <v>27</v>
      </c>
      <c r="C358" t="s">
        <v>84</v>
      </c>
      <c r="D358" t="s">
        <v>27</v>
      </c>
      <c r="G358">
        <v>0.5</v>
      </c>
      <c r="H358">
        <v>0.5</v>
      </c>
      <c r="I358">
        <v>1596</v>
      </c>
      <c r="J358">
        <v>8836</v>
      </c>
      <c r="L358">
        <v>7630</v>
      </c>
      <c r="M358">
        <v>1.639</v>
      </c>
      <c r="N358">
        <v>7.7640000000000002</v>
      </c>
      <c r="O358">
        <v>6.125</v>
      </c>
      <c r="Q358">
        <v>0.68200000000000005</v>
      </c>
      <c r="R358">
        <v>1</v>
      </c>
      <c r="S358">
        <v>0</v>
      </c>
      <c r="T358">
        <v>0</v>
      </c>
      <c r="V358">
        <v>0</v>
      </c>
      <c r="Y358" s="9">
        <v>44237</v>
      </c>
      <c r="Z358">
        <v>0.25640046296296298</v>
      </c>
      <c r="AB358">
        <v>1</v>
      </c>
      <c r="AD358">
        <v>6.9429343052830195</v>
      </c>
      <c r="AE358">
        <v>6.1880832950264315</v>
      </c>
      <c r="AF358">
        <v>-0.75485101025658796</v>
      </c>
      <c r="AG358">
        <v>0.51909690414314646</v>
      </c>
    </row>
    <row r="359" spans="1:58" x14ac:dyDescent="0.2">
      <c r="A359">
        <v>28</v>
      </c>
      <c r="B359">
        <v>11</v>
      </c>
      <c r="C359" t="s">
        <v>90</v>
      </c>
      <c r="D359" t="s">
        <v>27</v>
      </c>
      <c r="G359">
        <v>0.5</v>
      </c>
      <c r="H359">
        <v>0.5</v>
      </c>
      <c r="I359">
        <v>1813</v>
      </c>
      <c r="J359">
        <v>9479</v>
      </c>
      <c r="L359">
        <v>9710</v>
      </c>
      <c r="M359">
        <v>1.8049999999999999</v>
      </c>
      <c r="N359">
        <v>8.3089999999999993</v>
      </c>
      <c r="O359">
        <v>6.5039999999999996</v>
      </c>
      <c r="Q359">
        <v>0.89900000000000002</v>
      </c>
      <c r="R359">
        <v>1</v>
      </c>
      <c r="S359">
        <v>0</v>
      </c>
      <c r="T359">
        <v>0</v>
      </c>
      <c r="V359">
        <v>0</v>
      </c>
      <c r="Y359" s="9">
        <v>44235</v>
      </c>
      <c r="Z359">
        <v>0.66918981481481488</v>
      </c>
      <c r="AB359">
        <v>1</v>
      </c>
      <c r="AD359">
        <v>3.8804362800000005</v>
      </c>
      <c r="AE359">
        <v>6.6352962569929517</v>
      </c>
      <c r="AF359">
        <v>2.7548599769929512</v>
      </c>
      <c r="AG359">
        <v>0.66279496633580548</v>
      </c>
    </row>
    <row r="360" spans="1:58" x14ac:dyDescent="0.2">
      <c r="A360">
        <v>29</v>
      </c>
      <c r="B360">
        <v>11</v>
      </c>
      <c r="C360" t="s">
        <v>90</v>
      </c>
      <c r="D360" t="s">
        <v>27</v>
      </c>
      <c r="G360">
        <v>0.5</v>
      </c>
      <c r="H360">
        <v>0.5</v>
      </c>
      <c r="I360">
        <v>2032</v>
      </c>
      <c r="J360">
        <v>9491</v>
      </c>
      <c r="L360">
        <v>9871</v>
      </c>
      <c r="M360">
        <v>1.974</v>
      </c>
      <c r="N360">
        <v>8.3190000000000008</v>
      </c>
      <c r="O360">
        <v>6.3449999999999998</v>
      </c>
      <c r="Q360">
        <v>0.91600000000000004</v>
      </c>
      <c r="R360">
        <v>1</v>
      </c>
      <c r="S360">
        <v>0</v>
      </c>
      <c r="T360">
        <v>0</v>
      </c>
      <c r="V360">
        <v>0</v>
      </c>
      <c r="Y360" s="9">
        <v>44235</v>
      </c>
      <c r="Z360">
        <v>0.67481481481481476</v>
      </c>
      <c r="AB360">
        <v>1</v>
      </c>
      <c r="AD360">
        <v>4.4194828799999994</v>
      </c>
      <c r="AE360">
        <v>6.6436423775895275</v>
      </c>
      <c r="AF360">
        <v>2.224159497589528</v>
      </c>
      <c r="AG360">
        <v>0.67391774903437185</v>
      </c>
      <c r="AJ360">
        <v>1.3434136826933833</v>
      </c>
      <c r="AO360">
        <v>0.33556387311638464</v>
      </c>
      <c r="AT360">
        <v>3.7574130893503561</v>
      </c>
      <c r="AY360">
        <v>0.18435404996741203</v>
      </c>
      <c r="BC360">
        <v>4.4493695999999989</v>
      </c>
      <c r="BD360">
        <v>6.6325142167940925</v>
      </c>
      <c r="BE360">
        <v>2.1831446167940936</v>
      </c>
      <c r="BF360">
        <v>0.67453951949578239</v>
      </c>
    </row>
    <row r="361" spans="1:58" x14ac:dyDescent="0.2">
      <c r="A361">
        <v>30</v>
      </c>
      <c r="B361">
        <v>11</v>
      </c>
      <c r="C361" t="s">
        <v>90</v>
      </c>
      <c r="D361" t="s">
        <v>27</v>
      </c>
      <c r="G361">
        <v>0.5</v>
      </c>
      <c r="H361">
        <v>0.5</v>
      </c>
      <c r="I361">
        <v>2056</v>
      </c>
      <c r="J361">
        <v>9459</v>
      </c>
      <c r="L361">
        <v>9889</v>
      </c>
      <c r="M361">
        <v>1.9930000000000001</v>
      </c>
      <c r="N361">
        <v>8.2919999999999998</v>
      </c>
      <c r="O361">
        <v>6.2990000000000004</v>
      </c>
      <c r="Q361">
        <v>0.91800000000000004</v>
      </c>
      <c r="R361">
        <v>1</v>
      </c>
      <c r="S361">
        <v>0</v>
      </c>
      <c r="T361">
        <v>0</v>
      </c>
      <c r="V361">
        <v>0</v>
      </c>
      <c r="Y361" s="9">
        <v>44235</v>
      </c>
      <c r="Z361">
        <v>0.68086805555555552</v>
      </c>
      <c r="AB361">
        <v>1</v>
      </c>
      <c r="AD361">
        <v>4.4792563199999993</v>
      </c>
      <c r="AE361">
        <v>6.6213860559986584</v>
      </c>
      <c r="AF361">
        <v>2.1421297359986591</v>
      </c>
      <c r="AG361">
        <v>0.67516128995719304</v>
      </c>
    </row>
    <row r="362" spans="1:58" x14ac:dyDescent="0.2">
      <c r="A362">
        <v>28</v>
      </c>
      <c r="B362">
        <v>11</v>
      </c>
      <c r="C362" t="s">
        <v>70</v>
      </c>
      <c r="D362" t="s">
        <v>27</v>
      </c>
      <c r="G362">
        <v>0.5</v>
      </c>
      <c r="H362">
        <v>0.5</v>
      </c>
      <c r="I362">
        <v>1545</v>
      </c>
      <c r="J362">
        <v>12302</v>
      </c>
      <c r="L362">
        <v>19332</v>
      </c>
      <c r="M362">
        <v>1.6</v>
      </c>
      <c r="N362">
        <v>10.7</v>
      </c>
      <c r="O362">
        <v>9.1</v>
      </c>
      <c r="Q362">
        <v>1.9059999999999999</v>
      </c>
      <c r="R362">
        <v>1</v>
      </c>
      <c r="S362">
        <v>0</v>
      </c>
      <c r="T362">
        <v>0</v>
      </c>
      <c r="V362">
        <v>0</v>
      </c>
      <c r="Y362" s="9">
        <v>44236</v>
      </c>
      <c r="Z362">
        <v>0.81015046296296289</v>
      </c>
      <c r="AB362">
        <v>1</v>
      </c>
      <c r="AD362">
        <v>6.7204692360906524</v>
      </c>
      <c r="AE362">
        <v>8.5987211273374076</v>
      </c>
      <c r="AF362">
        <v>1.8782518912467552</v>
      </c>
      <c r="AG362">
        <v>1.3275366751905002</v>
      </c>
    </row>
    <row r="363" spans="1:58" x14ac:dyDescent="0.2">
      <c r="A363">
        <v>29</v>
      </c>
      <c r="B363">
        <v>11</v>
      </c>
      <c r="C363" t="s">
        <v>70</v>
      </c>
      <c r="D363" t="s">
        <v>27</v>
      </c>
      <c r="G363">
        <v>0.5</v>
      </c>
      <c r="H363">
        <v>0.5</v>
      </c>
      <c r="I363">
        <v>1500</v>
      </c>
      <c r="J363">
        <v>12276</v>
      </c>
      <c r="L363">
        <v>19659</v>
      </c>
      <c r="M363">
        <v>1.5660000000000001</v>
      </c>
      <c r="N363">
        <v>10.679</v>
      </c>
      <c r="O363">
        <v>9.1129999999999995</v>
      </c>
      <c r="Q363">
        <v>1.94</v>
      </c>
      <c r="R363">
        <v>1</v>
      </c>
      <c r="S363">
        <v>0</v>
      </c>
      <c r="T363">
        <v>0</v>
      </c>
      <c r="V363">
        <v>0</v>
      </c>
      <c r="Y363" s="9">
        <v>44236</v>
      </c>
      <c r="Z363">
        <v>0.81600694444444455</v>
      </c>
      <c r="AB363">
        <v>1</v>
      </c>
      <c r="AD363">
        <v>6.5241765279797388</v>
      </c>
      <c r="AE363">
        <v>8.5806378660448281</v>
      </c>
      <c r="AF363">
        <v>2.0564613380650894</v>
      </c>
      <c r="AG363">
        <v>1.35012766862175</v>
      </c>
      <c r="AJ363">
        <v>2.1823029279081636</v>
      </c>
      <c r="AO363">
        <v>0.97742255998960026</v>
      </c>
      <c r="AT363">
        <v>11.705489780824793</v>
      </c>
      <c r="AY363">
        <v>0.81692121062456191</v>
      </c>
      <c r="BC363">
        <v>6.5961505209537403</v>
      </c>
      <c r="BD363">
        <v>8.5389072630619491</v>
      </c>
      <c r="BE363">
        <v>1.9427567421082088</v>
      </c>
      <c r="BF363">
        <v>1.3446353628792904</v>
      </c>
    </row>
    <row r="364" spans="1:58" x14ac:dyDescent="0.2">
      <c r="A364">
        <v>30</v>
      </c>
      <c r="B364">
        <v>11</v>
      </c>
      <c r="C364" t="s">
        <v>70</v>
      </c>
      <c r="D364" t="s">
        <v>27</v>
      </c>
      <c r="G364">
        <v>0.5</v>
      </c>
      <c r="H364">
        <v>0.5</v>
      </c>
      <c r="I364">
        <v>1533</v>
      </c>
      <c r="J364">
        <v>12156</v>
      </c>
      <c r="L364">
        <v>19500</v>
      </c>
      <c r="M364">
        <v>1.591</v>
      </c>
      <c r="N364">
        <v>10.577</v>
      </c>
      <c r="O364">
        <v>8.9860000000000007</v>
      </c>
      <c r="Q364">
        <v>1.923</v>
      </c>
      <c r="R364">
        <v>1</v>
      </c>
      <c r="S364">
        <v>0</v>
      </c>
      <c r="T364">
        <v>0</v>
      </c>
      <c r="V364">
        <v>0</v>
      </c>
      <c r="Y364" s="9">
        <v>44236</v>
      </c>
      <c r="Z364">
        <v>0.82218750000000007</v>
      </c>
      <c r="AB364">
        <v>1</v>
      </c>
      <c r="AD364">
        <v>6.6681245139277419</v>
      </c>
      <c r="AE364">
        <v>8.4971766600790701</v>
      </c>
      <c r="AF364">
        <v>1.8290521461513283</v>
      </c>
      <c r="AG364">
        <v>1.3391430571368306</v>
      </c>
    </row>
    <row r="365" spans="1:58" x14ac:dyDescent="0.2">
      <c r="A365">
        <v>38</v>
      </c>
      <c r="B365">
        <v>15</v>
      </c>
      <c r="C365" t="s">
        <v>182</v>
      </c>
      <c r="D365" t="s">
        <v>27</v>
      </c>
      <c r="G365">
        <v>0.5</v>
      </c>
      <c r="H365">
        <v>0.5</v>
      </c>
      <c r="I365">
        <v>1104</v>
      </c>
      <c r="J365">
        <v>9372</v>
      </c>
      <c r="L365">
        <v>10502</v>
      </c>
      <c r="M365">
        <v>1.262</v>
      </c>
      <c r="N365">
        <v>8.2189999999999994</v>
      </c>
      <c r="O365">
        <v>6.9569999999999999</v>
      </c>
      <c r="Q365">
        <v>0.98199999999999998</v>
      </c>
      <c r="R365">
        <v>1</v>
      </c>
      <c r="S365">
        <v>0</v>
      </c>
      <c r="T365">
        <v>0</v>
      </c>
      <c r="V365">
        <v>0</v>
      </c>
      <c r="Y365" s="9">
        <v>44231</v>
      </c>
      <c r="Z365">
        <v>0.75100694444444438</v>
      </c>
      <c r="AB365">
        <v>1</v>
      </c>
      <c r="AD365">
        <v>2.2142579200000001</v>
      </c>
      <c r="AE365">
        <v>7.9589039596991986</v>
      </c>
      <c r="AF365">
        <v>5.7446460396991981</v>
      </c>
      <c r="AG365">
        <v>0.88679895081732263</v>
      </c>
    </row>
    <row r="366" spans="1:58" x14ac:dyDescent="0.2">
      <c r="A366">
        <v>39</v>
      </c>
      <c r="B366">
        <v>15</v>
      </c>
      <c r="C366" t="s">
        <v>182</v>
      </c>
      <c r="D366" t="s">
        <v>27</v>
      </c>
      <c r="G366">
        <v>0.5</v>
      </c>
      <c r="H366">
        <v>0.5</v>
      </c>
      <c r="I366">
        <v>2242</v>
      </c>
      <c r="J366">
        <v>9633</v>
      </c>
      <c r="L366">
        <v>10895</v>
      </c>
      <c r="M366">
        <v>2.1349999999999998</v>
      </c>
      <c r="N366">
        <v>8.4390000000000001</v>
      </c>
      <c r="O366">
        <v>6.3040000000000003</v>
      </c>
      <c r="Q366">
        <v>1.024</v>
      </c>
      <c r="R366">
        <v>1</v>
      </c>
      <c r="S366">
        <v>0</v>
      </c>
      <c r="T366">
        <v>0</v>
      </c>
      <c r="V366">
        <v>0</v>
      </c>
      <c r="Y366" s="9">
        <v>44231</v>
      </c>
      <c r="Z366">
        <v>0.75673611111111105</v>
      </c>
      <c r="AB366">
        <v>1</v>
      </c>
      <c r="AD366">
        <v>4.9471876799999999</v>
      </c>
      <c r="AE366">
        <v>8.1832589046930977</v>
      </c>
      <c r="AF366">
        <v>3.2360712246930978</v>
      </c>
      <c r="AG366">
        <v>0.91954904600057208</v>
      </c>
      <c r="AJ366">
        <v>3.0900475331826356</v>
      </c>
      <c r="AO366">
        <v>0.16821082523413033</v>
      </c>
      <c r="AT366">
        <v>5.3631526461418968</v>
      </c>
      <c r="AY366">
        <v>0.2904191674595355</v>
      </c>
      <c r="BC366">
        <v>5.0248223799999998</v>
      </c>
      <c r="BD366">
        <v>8.176382124769912</v>
      </c>
      <c r="BE366">
        <v>3.1515597447699126</v>
      </c>
      <c r="BF366">
        <v>0.91821570879209369</v>
      </c>
    </row>
    <row r="367" spans="1:58" x14ac:dyDescent="0.2">
      <c r="A367">
        <v>40</v>
      </c>
      <c r="B367">
        <v>15</v>
      </c>
      <c r="C367" t="s">
        <v>182</v>
      </c>
      <c r="D367" t="s">
        <v>27</v>
      </c>
      <c r="G367">
        <v>0.5</v>
      </c>
      <c r="H367">
        <v>0.5</v>
      </c>
      <c r="I367">
        <v>2303</v>
      </c>
      <c r="J367">
        <v>9617</v>
      </c>
      <c r="L367">
        <v>10863</v>
      </c>
      <c r="M367">
        <v>2.1819999999999999</v>
      </c>
      <c r="N367">
        <v>8.4260000000000002</v>
      </c>
      <c r="O367">
        <v>6.2439999999999998</v>
      </c>
      <c r="Q367">
        <v>1.02</v>
      </c>
      <c r="R367">
        <v>1</v>
      </c>
      <c r="S367">
        <v>0</v>
      </c>
      <c r="T367">
        <v>0</v>
      </c>
      <c r="V367">
        <v>0</v>
      </c>
      <c r="Y367" s="9">
        <v>44231</v>
      </c>
      <c r="Z367">
        <v>0.76291666666666658</v>
      </c>
      <c r="AB367">
        <v>1</v>
      </c>
      <c r="AD367">
        <v>5.1024570799999989</v>
      </c>
      <c r="AE367">
        <v>8.1695053448467263</v>
      </c>
      <c r="AF367">
        <v>3.0670482648467274</v>
      </c>
      <c r="AG367">
        <v>0.91688237158361541</v>
      </c>
    </row>
    <row r="368" spans="1:58" x14ac:dyDescent="0.2">
      <c r="A368">
        <v>38</v>
      </c>
      <c r="B368">
        <v>15</v>
      </c>
      <c r="C368" t="s">
        <v>182</v>
      </c>
      <c r="D368" t="s">
        <v>27</v>
      </c>
      <c r="G368">
        <v>0.5</v>
      </c>
      <c r="H368">
        <v>0.5</v>
      </c>
      <c r="I368">
        <v>2759</v>
      </c>
      <c r="J368">
        <v>14075</v>
      </c>
      <c r="L368">
        <v>16924</v>
      </c>
      <c r="M368">
        <v>2.5310000000000001</v>
      </c>
      <c r="N368">
        <v>12.202999999999999</v>
      </c>
      <c r="O368">
        <v>9.6720000000000006</v>
      </c>
      <c r="Q368">
        <v>1.6539999999999999</v>
      </c>
      <c r="R368">
        <v>1</v>
      </c>
      <c r="S368">
        <v>0</v>
      </c>
      <c r="T368">
        <v>0</v>
      </c>
      <c r="V368">
        <v>0</v>
      </c>
      <c r="Y368" s="9">
        <v>44221</v>
      </c>
      <c r="Z368">
        <v>0.84711805555555564</v>
      </c>
      <c r="AB368">
        <v>3</v>
      </c>
      <c r="AC368" t="s">
        <v>187</v>
      </c>
      <c r="AD368">
        <v>6.8681745799999998</v>
      </c>
      <c r="AE368">
        <v>7.1327922861625117</v>
      </c>
      <c r="AF368">
        <v>0.2646177061625119</v>
      </c>
      <c r="AG368">
        <v>0.82125722726895134</v>
      </c>
    </row>
    <row r="369" spans="1:58" x14ac:dyDescent="0.2">
      <c r="A369">
        <v>39</v>
      </c>
      <c r="B369">
        <v>15</v>
      </c>
      <c r="C369" t="s">
        <v>182</v>
      </c>
      <c r="D369" t="s">
        <v>27</v>
      </c>
      <c r="G369">
        <v>0.5</v>
      </c>
      <c r="H369">
        <v>0.5</v>
      </c>
      <c r="I369">
        <v>3301</v>
      </c>
      <c r="J369">
        <v>14006</v>
      </c>
      <c r="L369">
        <v>17214</v>
      </c>
      <c r="M369">
        <v>2.9470000000000001</v>
      </c>
      <c r="N369">
        <v>12.145</v>
      </c>
      <c r="O369">
        <v>9.1969999999999992</v>
      </c>
      <c r="Q369">
        <v>1.6839999999999999</v>
      </c>
      <c r="R369">
        <v>1</v>
      </c>
      <c r="S369">
        <v>0</v>
      </c>
      <c r="T369">
        <v>0</v>
      </c>
      <c r="V369">
        <v>0</v>
      </c>
      <c r="Y369" s="9">
        <v>44221</v>
      </c>
      <c r="Z369">
        <v>0.85413194444444451</v>
      </c>
      <c r="AB369">
        <v>3</v>
      </c>
      <c r="AC369" t="s">
        <v>187</v>
      </c>
      <c r="AD369">
        <v>8.5433881800000009</v>
      </c>
      <c r="AE369">
        <v>7.0966166652866525</v>
      </c>
      <c r="AF369">
        <v>-1.4467715147133484</v>
      </c>
      <c r="AG369">
        <v>0.83494788387177432</v>
      </c>
      <c r="AJ369">
        <v>2.5154363534772943</v>
      </c>
      <c r="AO369">
        <v>0.35524462292367098</v>
      </c>
      <c r="AT369">
        <v>15.483379703153483</v>
      </c>
      <c r="AY369">
        <v>0.90619266658449071</v>
      </c>
      <c r="BC369">
        <v>8.6522085800000017</v>
      </c>
      <c r="BD369">
        <v>7.084033840634179</v>
      </c>
      <c r="BE369">
        <v>-1.5681747393658223</v>
      </c>
      <c r="BF369">
        <v>0.83874822130807514</v>
      </c>
    </row>
    <row r="370" spans="1:58" x14ac:dyDescent="0.2">
      <c r="A370">
        <v>40</v>
      </c>
      <c r="B370">
        <v>15</v>
      </c>
      <c r="C370" t="s">
        <v>182</v>
      </c>
      <c r="D370" t="s">
        <v>27</v>
      </c>
      <c r="G370">
        <v>0.5</v>
      </c>
      <c r="H370">
        <v>0.5</v>
      </c>
      <c r="I370">
        <v>3369</v>
      </c>
      <c r="J370">
        <v>13958</v>
      </c>
      <c r="L370">
        <v>17375</v>
      </c>
      <c r="M370">
        <v>2.9990000000000001</v>
      </c>
      <c r="N370">
        <v>12.103</v>
      </c>
      <c r="O370">
        <v>9.1039999999999992</v>
      </c>
      <c r="Q370">
        <v>1.7010000000000001</v>
      </c>
      <c r="R370">
        <v>1</v>
      </c>
      <c r="S370">
        <v>0</v>
      </c>
      <c r="T370">
        <v>0</v>
      </c>
      <c r="V370">
        <v>0</v>
      </c>
      <c r="Y370" s="9">
        <v>44221</v>
      </c>
      <c r="Z370">
        <v>0.86143518518518514</v>
      </c>
      <c r="AB370">
        <v>3</v>
      </c>
      <c r="AC370" t="s">
        <v>187</v>
      </c>
      <c r="AD370">
        <v>8.7610289800000025</v>
      </c>
      <c r="AE370">
        <v>7.0714510159817063</v>
      </c>
      <c r="AF370">
        <v>-1.6895779640182962</v>
      </c>
      <c r="AG370">
        <v>0.84254855874437595</v>
      </c>
    </row>
    <row r="371" spans="1:58" x14ac:dyDescent="0.2">
      <c r="A371">
        <v>42</v>
      </c>
      <c r="B371">
        <v>14</v>
      </c>
      <c r="C371" t="s">
        <v>162</v>
      </c>
      <c r="D371" t="s">
        <v>27</v>
      </c>
      <c r="G371">
        <v>0.5</v>
      </c>
      <c r="H371">
        <v>0.5</v>
      </c>
      <c r="I371">
        <v>886</v>
      </c>
      <c r="J371">
        <v>4617</v>
      </c>
      <c r="L371">
        <v>5159</v>
      </c>
      <c r="M371">
        <v>1.095</v>
      </c>
      <c r="N371">
        <v>4.1900000000000004</v>
      </c>
      <c r="O371">
        <v>3.0950000000000002</v>
      </c>
      <c r="Q371">
        <v>0.42399999999999999</v>
      </c>
      <c r="R371">
        <v>1</v>
      </c>
      <c r="S371">
        <v>0</v>
      </c>
      <c r="T371">
        <v>0</v>
      </c>
      <c r="V371">
        <v>0</v>
      </c>
      <c r="Y371" s="9">
        <v>44243</v>
      </c>
      <c r="Z371">
        <v>0.81349537037037034</v>
      </c>
      <c r="AB371">
        <v>1</v>
      </c>
      <c r="AD371">
        <v>2.9730438576091838</v>
      </c>
      <c r="AE371">
        <v>3.885677047208127</v>
      </c>
      <c r="AF371">
        <v>0.91263318959894324</v>
      </c>
      <c r="AG371">
        <v>0.44212233434316789</v>
      </c>
    </row>
    <row r="372" spans="1:58" x14ac:dyDescent="0.2">
      <c r="A372">
        <v>43</v>
      </c>
      <c r="B372">
        <v>14</v>
      </c>
      <c r="C372" t="s">
        <v>162</v>
      </c>
      <c r="D372" t="s">
        <v>27</v>
      </c>
      <c r="G372">
        <v>0.5</v>
      </c>
      <c r="H372">
        <v>0.5</v>
      </c>
      <c r="I372">
        <v>918</v>
      </c>
      <c r="J372">
        <v>4615</v>
      </c>
      <c r="L372">
        <v>5160</v>
      </c>
      <c r="M372">
        <v>1.119</v>
      </c>
      <c r="N372">
        <v>4.1890000000000001</v>
      </c>
      <c r="O372">
        <v>3.069</v>
      </c>
      <c r="Q372">
        <v>0.42399999999999999</v>
      </c>
      <c r="R372">
        <v>1</v>
      </c>
      <c r="S372">
        <v>0</v>
      </c>
      <c r="T372">
        <v>0</v>
      </c>
      <c r="V372">
        <v>0</v>
      </c>
      <c r="Y372" s="9">
        <v>44243</v>
      </c>
      <c r="Z372">
        <v>0.81895833333333334</v>
      </c>
      <c r="AB372">
        <v>1</v>
      </c>
      <c r="AD372">
        <v>3.0859465496135461</v>
      </c>
      <c r="AE372">
        <v>3.8839510359533835</v>
      </c>
      <c r="AF372">
        <v>0.79800448633983745</v>
      </c>
      <c r="AG372">
        <v>0.44220486933875697</v>
      </c>
      <c r="AJ372">
        <v>0.80353596472266897</v>
      </c>
      <c r="AO372">
        <v>0.60173925499390513</v>
      </c>
      <c r="AT372">
        <v>0.17482250126109217</v>
      </c>
      <c r="AY372">
        <v>0.26164378827415752</v>
      </c>
      <c r="BC372">
        <v>3.0735978176755689</v>
      </c>
      <c r="BD372">
        <v>3.8723004599838671</v>
      </c>
      <c r="BE372">
        <v>0.79870264230829835</v>
      </c>
      <c r="BF372">
        <v>0.44162712436963347</v>
      </c>
    </row>
    <row r="373" spans="1:58" x14ac:dyDescent="0.2">
      <c r="A373">
        <v>44</v>
      </c>
      <c r="B373">
        <v>14</v>
      </c>
      <c r="C373" t="s">
        <v>162</v>
      </c>
      <c r="D373" t="s">
        <v>27</v>
      </c>
      <c r="G373">
        <v>0.5</v>
      </c>
      <c r="H373">
        <v>0.5</v>
      </c>
      <c r="I373">
        <v>911</v>
      </c>
      <c r="J373">
        <v>4588</v>
      </c>
      <c r="L373">
        <v>5146</v>
      </c>
      <c r="M373">
        <v>1.1140000000000001</v>
      </c>
      <c r="N373">
        <v>4.165</v>
      </c>
      <c r="O373">
        <v>3.052</v>
      </c>
      <c r="Q373">
        <v>0.42199999999999999</v>
      </c>
      <c r="R373">
        <v>1</v>
      </c>
      <c r="S373">
        <v>0</v>
      </c>
      <c r="T373">
        <v>0</v>
      </c>
      <c r="V373">
        <v>0</v>
      </c>
      <c r="Y373" s="9">
        <v>44243</v>
      </c>
      <c r="Z373">
        <v>0.82483796296296286</v>
      </c>
      <c r="AB373">
        <v>1</v>
      </c>
      <c r="AD373">
        <v>3.0612490857375918</v>
      </c>
      <c r="AE373">
        <v>3.8606498840143511</v>
      </c>
      <c r="AF373">
        <v>0.79940079827675925</v>
      </c>
      <c r="AG373">
        <v>0.44104937940051003</v>
      </c>
    </row>
    <row r="374" spans="1:58" x14ac:dyDescent="0.2">
      <c r="A374">
        <v>29</v>
      </c>
      <c r="B374">
        <v>12</v>
      </c>
      <c r="C374" t="s">
        <v>179</v>
      </c>
      <c r="D374" t="s">
        <v>27</v>
      </c>
      <c r="G374">
        <v>0.5</v>
      </c>
      <c r="H374">
        <v>0.5</v>
      </c>
      <c r="I374">
        <v>1375</v>
      </c>
      <c r="J374">
        <v>20114</v>
      </c>
      <c r="L374">
        <v>2864</v>
      </c>
      <c r="M374">
        <v>1.47</v>
      </c>
      <c r="N374">
        <v>17.318999999999999</v>
      </c>
      <c r="O374">
        <v>15.849</v>
      </c>
      <c r="Q374">
        <v>0.184</v>
      </c>
      <c r="R374">
        <v>1</v>
      </c>
      <c r="S374">
        <v>0</v>
      </c>
      <c r="T374">
        <v>0</v>
      </c>
      <c r="V374">
        <v>0</v>
      </c>
      <c r="Y374" s="9">
        <v>44231</v>
      </c>
      <c r="Z374">
        <v>0.68383101851851846</v>
      </c>
      <c r="AB374">
        <v>1</v>
      </c>
      <c r="AD374">
        <v>2.836875</v>
      </c>
      <c r="AE374">
        <v>17.19270020155534</v>
      </c>
      <c r="AF374">
        <v>14.355825201555341</v>
      </c>
      <c r="AG374">
        <v>0.25029710091997076</v>
      </c>
    </row>
    <row r="375" spans="1:58" x14ac:dyDescent="0.2">
      <c r="A375">
        <v>30</v>
      </c>
      <c r="B375">
        <v>12</v>
      </c>
      <c r="C375" t="s">
        <v>179</v>
      </c>
      <c r="D375" t="s">
        <v>27</v>
      </c>
      <c r="G375">
        <v>0.5</v>
      </c>
      <c r="H375">
        <v>0.5</v>
      </c>
      <c r="I375">
        <v>1354</v>
      </c>
      <c r="J375">
        <v>20051</v>
      </c>
      <c r="L375">
        <v>2865</v>
      </c>
      <c r="M375">
        <v>1.454</v>
      </c>
      <c r="N375">
        <v>17.265999999999998</v>
      </c>
      <c r="O375">
        <v>15.811999999999999</v>
      </c>
      <c r="Q375">
        <v>0.184</v>
      </c>
      <c r="R375">
        <v>1</v>
      </c>
      <c r="S375">
        <v>0</v>
      </c>
      <c r="T375">
        <v>0</v>
      </c>
      <c r="V375">
        <v>0</v>
      </c>
      <c r="Y375" s="9">
        <v>44231</v>
      </c>
      <c r="Z375">
        <v>0.68982638888888881</v>
      </c>
      <c r="AB375">
        <v>1</v>
      </c>
      <c r="AD375">
        <v>2.7879979199999996</v>
      </c>
      <c r="AE375">
        <v>17.138545559660262</v>
      </c>
      <c r="AF375">
        <v>14.350547639660263</v>
      </c>
      <c r="AG375">
        <v>0.25038043449550057</v>
      </c>
      <c r="AJ375">
        <v>1.2440577150901715</v>
      </c>
      <c r="AO375">
        <v>0.24045839835745325</v>
      </c>
      <c r="AT375">
        <v>4.4304029297100797E-2</v>
      </c>
      <c r="AY375">
        <v>0.60089002195088692</v>
      </c>
      <c r="BC375">
        <v>2.8054486199999999</v>
      </c>
      <c r="BD375">
        <v>17.159175899429815</v>
      </c>
      <c r="BE375">
        <v>14.353727279429815</v>
      </c>
      <c r="BF375">
        <v>0.24963043231573151</v>
      </c>
    </row>
    <row r="376" spans="1:58" x14ac:dyDescent="0.2">
      <c r="A376">
        <v>31</v>
      </c>
      <c r="B376">
        <v>12</v>
      </c>
      <c r="C376" t="s">
        <v>179</v>
      </c>
      <c r="D376" t="s">
        <v>27</v>
      </c>
      <c r="G376">
        <v>0.5</v>
      </c>
      <c r="H376">
        <v>0.5</v>
      </c>
      <c r="I376">
        <v>1369</v>
      </c>
      <c r="J376">
        <v>20099</v>
      </c>
      <c r="L376">
        <v>2847</v>
      </c>
      <c r="M376">
        <v>1.4650000000000001</v>
      </c>
      <c r="N376">
        <v>17.306000000000001</v>
      </c>
      <c r="O376">
        <v>15.840999999999999</v>
      </c>
      <c r="Q376">
        <v>0.182</v>
      </c>
      <c r="R376">
        <v>1</v>
      </c>
      <c r="S376">
        <v>0</v>
      </c>
      <c r="T376">
        <v>0</v>
      </c>
      <c r="V376">
        <v>0</v>
      </c>
      <c r="Y376" s="9">
        <v>44231</v>
      </c>
      <c r="Z376">
        <v>0.69625000000000004</v>
      </c>
      <c r="AB376">
        <v>1</v>
      </c>
      <c r="AD376">
        <v>2.8228993200000003</v>
      </c>
      <c r="AE376">
        <v>17.179806239199369</v>
      </c>
      <c r="AF376">
        <v>14.356906919199368</v>
      </c>
      <c r="AG376">
        <v>0.24888043013596248</v>
      </c>
    </row>
    <row r="377" spans="1:58" x14ac:dyDescent="0.2">
      <c r="A377">
        <v>29</v>
      </c>
      <c r="B377">
        <v>12</v>
      </c>
      <c r="C377" t="s">
        <v>179</v>
      </c>
      <c r="D377" t="s">
        <v>27</v>
      </c>
      <c r="G377">
        <v>0.5</v>
      </c>
      <c r="H377">
        <v>0.5</v>
      </c>
      <c r="I377">
        <v>2115</v>
      </c>
      <c r="J377">
        <v>29154</v>
      </c>
      <c r="L377">
        <v>4023</v>
      </c>
      <c r="M377">
        <v>2.0379999999999998</v>
      </c>
      <c r="N377">
        <v>24.977</v>
      </c>
      <c r="O377">
        <v>22.94</v>
      </c>
      <c r="Q377">
        <v>0.30499999999999999</v>
      </c>
      <c r="R377">
        <v>1</v>
      </c>
      <c r="S377">
        <v>0</v>
      </c>
      <c r="T377">
        <v>0</v>
      </c>
      <c r="V377">
        <v>0</v>
      </c>
      <c r="Y377" s="9">
        <v>44221</v>
      </c>
      <c r="Z377">
        <v>0.76652777777777781</v>
      </c>
      <c r="AB377">
        <v>3</v>
      </c>
      <c r="AC377" t="s">
        <v>187</v>
      </c>
      <c r="AD377">
        <v>5.0151804999999987</v>
      </c>
      <c r="AE377">
        <v>15.038476158439089</v>
      </c>
      <c r="AF377">
        <v>10.023295658439089</v>
      </c>
      <c r="AG377">
        <v>0.21221184508612601</v>
      </c>
    </row>
    <row r="378" spans="1:58" x14ac:dyDescent="0.2">
      <c r="A378">
        <v>30</v>
      </c>
      <c r="B378">
        <v>12</v>
      </c>
      <c r="C378" t="s">
        <v>179</v>
      </c>
      <c r="D378" t="s">
        <v>27</v>
      </c>
      <c r="G378">
        <v>0.5</v>
      </c>
      <c r="H378">
        <v>0.5</v>
      </c>
      <c r="I378">
        <v>2099</v>
      </c>
      <c r="J378">
        <v>29127</v>
      </c>
      <c r="L378">
        <v>3960</v>
      </c>
      <c r="M378">
        <v>2.0249999999999999</v>
      </c>
      <c r="N378">
        <v>24.954999999999998</v>
      </c>
      <c r="O378">
        <v>22.93</v>
      </c>
      <c r="Q378">
        <v>0.29799999999999999</v>
      </c>
      <c r="R378">
        <v>1</v>
      </c>
      <c r="S378">
        <v>0</v>
      </c>
      <c r="T378">
        <v>0</v>
      </c>
      <c r="V378">
        <v>0</v>
      </c>
      <c r="Y378" s="9">
        <v>44221</v>
      </c>
      <c r="Z378">
        <v>0.77385416666666673</v>
      </c>
      <c r="AB378">
        <v>3</v>
      </c>
      <c r="AC378" t="s">
        <v>187</v>
      </c>
      <c r="AD378">
        <v>4.9710441799999989</v>
      </c>
      <c r="AE378">
        <v>15.024320480705056</v>
      </c>
      <c r="AF378">
        <v>10.053276300705058</v>
      </c>
      <c r="AG378">
        <v>0.20923766796206447</v>
      </c>
      <c r="AJ378">
        <v>1.7072297330310182</v>
      </c>
      <c r="AO378">
        <v>0.10823524987071337</v>
      </c>
      <c r="AT378">
        <v>1.0182669589182132</v>
      </c>
      <c r="AY378">
        <v>1.0888943299451541</v>
      </c>
      <c r="BC378">
        <v>5.0138430899999999</v>
      </c>
      <c r="BD378">
        <v>15.016194073117001</v>
      </c>
      <c r="BE378">
        <v>10.002350983117001</v>
      </c>
      <c r="BF378">
        <v>0.20810464810527912</v>
      </c>
    </row>
    <row r="379" spans="1:58" x14ac:dyDescent="0.2">
      <c r="A379">
        <v>31</v>
      </c>
      <c r="B379">
        <v>12</v>
      </c>
      <c r="C379" t="s">
        <v>179</v>
      </c>
      <c r="D379" t="s">
        <v>27</v>
      </c>
      <c r="G379">
        <v>0.5</v>
      </c>
      <c r="H379">
        <v>0.5</v>
      </c>
      <c r="I379">
        <v>2130</v>
      </c>
      <c r="J379">
        <v>29096</v>
      </c>
      <c r="L379">
        <v>3912</v>
      </c>
      <c r="M379">
        <v>2.0489999999999999</v>
      </c>
      <c r="N379">
        <v>24.928000000000001</v>
      </c>
      <c r="O379">
        <v>22.879000000000001</v>
      </c>
      <c r="Q379">
        <v>0.29299999999999998</v>
      </c>
      <c r="R379">
        <v>1</v>
      </c>
      <c r="S379">
        <v>0</v>
      </c>
      <c r="T379">
        <v>0</v>
      </c>
      <c r="V379">
        <v>0</v>
      </c>
      <c r="Y379" s="9">
        <v>44221</v>
      </c>
      <c r="Z379">
        <v>0.78148148148148155</v>
      </c>
      <c r="AB379">
        <v>3</v>
      </c>
      <c r="AC379" t="s">
        <v>187</v>
      </c>
      <c r="AD379">
        <v>5.0566420000000001</v>
      </c>
      <c r="AE379">
        <v>15.008067665528946</v>
      </c>
      <c r="AF379">
        <v>9.9514256655289461</v>
      </c>
      <c r="AG379">
        <v>0.20697162824849377</v>
      </c>
    </row>
    <row r="380" spans="1:58" x14ac:dyDescent="0.2">
      <c r="A380">
        <v>33</v>
      </c>
      <c r="B380">
        <v>11</v>
      </c>
      <c r="C380" t="s">
        <v>159</v>
      </c>
      <c r="D380" t="s">
        <v>27</v>
      </c>
      <c r="G380">
        <v>0.5</v>
      </c>
      <c r="H380">
        <v>0.5</v>
      </c>
      <c r="I380">
        <v>481</v>
      </c>
      <c r="J380">
        <v>9280</v>
      </c>
      <c r="L380">
        <v>1383</v>
      </c>
      <c r="M380">
        <v>0.78400000000000003</v>
      </c>
      <c r="N380">
        <v>8.14</v>
      </c>
      <c r="O380">
        <v>7.3570000000000002</v>
      </c>
      <c r="Q380">
        <v>2.9000000000000001E-2</v>
      </c>
      <c r="R380">
        <v>1</v>
      </c>
      <c r="S380">
        <v>0</v>
      </c>
      <c r="T380">
        <v>0</v>
      </c>
      <c r="V380">
        <v>0</v>
      </c>
      <c r="Y380" s="9">
        <v>44243</v>
      </c>
      <c r="Z380">
        <v>0.74810185185185185</v>
      </c>
      <c r="AB380">
        <v>1</v>
      </c>
      <c r="AD380">
        <v>1.544119161928974</v>
      </c>
      <c r="AE380">
        <v>7.9098722876417025</v>
      </c>
      <c r="AF380">
        <v>6.3657531257127289</v>
      </c>
      <c r="AG380">
        <v>0.13047019099885684</v>
      </c>
    </row>
    <row r="381" spans="1:58" x14ac:dyDescent="0.2">
      <c r="A381">
        <v>34</v>
      </c>
      <c r="B381">
        <v>11</v>
      </c>
      <c r="C381" t="s">
        <v>159</v>
      </c>
      <c r="D381" t="s">
        <v>27</v>
      </c>
      <c r="G381">
        <v>0.5</v>
      </c>
      <c r="H381">
        <v>0.5</v>
      </c>
      <c r="I381">
        <v>569</v>
      </c>
      <c r="J381">
        <v>9271</v>
      </c>
      <c r="L381">
        <v>1332</v>
      </c>
      <c r="M381">
        <v>0.85099999999999998</v>
      </c>
      <c r="N381">
        <v>8.1319999999999997</v>
      </c>
      <c r="O381">
        <v>7.2809999999999997</v>
      </c>
      <c r="Q381">
        <v>2.3E-2</v>
      </c>
      <c r="R381">
        <v>1</v>
      </c>
      <c r="S381">
        <v>0</v>
      </c>
      <c r="T381">
        <v>0</v>
      </c>
      <c r="V381">
        <v>0</v>
      </c>
      <c r="Y381" s="9">
        <v>44243</v>
      </c>
      <c r="Z381">
        <v>0.75375000000000003</v>
      </c>
      <c r="AB381">
        <v>1</v>
      </c>
      <c r="AD381">
        <v>1.8546015649409704</v>
      </c>
      <c r="AE381">
        <v>7.9021052369953573</v>
      </c>
      <c r="AF381">
        <v>6.0475036720543871</v>
      </c>
      <c r="AG381">
        <v>0.12626090622381453</v>
      </c>
      <c r="AJ381">
        <v>1.1479967629129109</v>
      </c>
      <c r="AO381">
        <v>0.42502210674979019</v>
      </c>
      <c r="AT381">
        <v>0.90250574679642048</v>
      </c>
      <c r="AY381">
        <v>0.97574537138038031</v>
      </c>
      <c r="BC381">
        <v>1.8440169375655611</v>
      </c>
      <c r="BD381">
        <v>7.9189338467291019</v>
      </c>
      <c r="BE381">
        <v>6.0749169091635409</v>
      </c>
      <c r="BF381">
        <v>0.12687991869073253</v>
      </c>
    </row>
    <row r="382" spans="1:58" x14ac:dyDescent="0.2">
      <c r="A382">
        <v>35</v>
      </c>
      <c r="B382">
        <v>11</v>
      </c>
      <c r="C382" t="s">
        <v>159</v>
      </c>
      <c r="D382" t="s">
        <v>27</v>
      </c>
      <c r="G382">
        <v>0.5</v>
      </c>
      <c r="H382">
        <v>0.5</v>
      </c>
      <c r="I382">
        <v>563</v>
      </c>
      <c r="J382">
        <v>9310</v>
      </c>
      <c r="L382">
        <v>1347</v>
      </c>
      <c r="M382">
        <v>0.84699999999999998</v>
      </c>
      <c r="N382">
        <v>8.1660000000000004</v>
      </c>
      <c r="O382">
        <v>7.3179999999999996</v>
      </c>
      <c r="Q382">
        <v>2.5000000000000001E-2</v>
      </c>
      <c r="R382">
        <v>1</v>
      </c>
      <c r="S382">
        <v>0</v>
      </c>
      <c r="T382">
        <v>0</v>
      </c>
      <c r="V382">
        <v>0</v>
      </c>
      <c r="Y382" s="9">
        <v>44243</v>
      </c>
      <c r="Z382">
        <v>0.75995370370370363</v>
      </c>
      <c r="AB382">
        <v>1</v>
      </c>
      <c r="AD382">
        <v>1.833432310190152</v>
      </c>
      <c r="AE382">
        <v>7.9357624564628475</v>
      </c>
      <c r="AF382">
        <v>6.1023301462726955</v>
      </c>
      <c r="AG382">
        <v>0.12749893115765054</v>
      </c>
    </row>
    <row r="383" spans="1:58" x14ac:dyDescent="0.2">
      <c r="A383">
        <v>17</v>
      </c>
      <c r="B383">
        <v>1</v>
      </c>
      <c r="C383" t="s">
        <v>30</v>
      </c>
      <c r="D383" t="s">
        <v>27</v>
      </c>
      <c r="G383">
        <v>0.5</v>
      </c>
      <c r="H383">
        <v>0.5</v>
      </c>
      <c r="I383">
        <v>2396</v>
      </c>
      <c r="J383">
        <v>13759</v>
      </c>
      <c r="L383">
        <v>10465</v>
      </c>
      <c r="M383">
        <v>2.2530000000000001</v>
      </c>
      <c r="N383">
        <v>11.935</v>
      </c>
      <c r="O383">
        <v>9.6829999999999998</v>
      </c>
      <c r="Q383">
        <v>0.97799999999999998</v>
      </c>
      <c r="R383">
        <v>1</v>
      </c>
      <c r="S383">
        <v>0</v>
      </c>
      <c r="T383">
        <v>0</v>
      </c>
      <c r="V383">
        <v>0</v>
      </c>
      <c r="Y383" s="9">
        <v>44231</v>
      </c>
      <c r="Z383">
        <v>0.59303240740740748</v>
      </c>
      <c r="AB383">
        <v>1</v>
      </c>
      <c r="AD383">
        <v>5.3408979199999989</v>
      </c>
      <c r="AE383">
        <v>11.729958150075561</v>
      </c>
      <c r="AF383">
        <v>6.3890602300755619</v>
      </c>
      <c r="AG383">
        <v>0.88371560852271647</v>
      </c>
    </row>
    <row r="384" spans="1:58" x14ac:dyDescent="0.2">
      <c r="A384">
        <v>18</v>
      </c>
      <c r="B384">
        <v>1</v>
      </c>
      <c r="C384" t="s">
        <v>30</v>
      </c>
      <c r="D384" t="s">
        <v>27</v>
      </c>
      <c r="G384">
        <v>0.5</v>
      </c>
      <c r="H384">
        <v>0.5</v>
      </c>
      <c r="I384">
        <v>3303</v>
      </c>
      <c r="J384">
        <v>13726</v>
      </c>
      <c r="L384">
        <v>10487</v>
      </c>
      <c r="M384">
        <v>2.9489999999999998</v>
      </c>
      <c r="N384">
        <v>11.907</v>
      </c>
      <c r="O384">
        <v>8.9580000000000002</v>
      </c>
      <c r="Q384">
        <v>0.98099999999999998</v>
      </c>
      <c r="R384">
        <v>1</v>
      </c>
      <c r="S384">
        <v>0</v>
      </c>
      <c r="T384">
        <v>0</v>
      </c>
      <c r="V384">
        <v>0</v>
      </c>
      <c r="Y384" s="9">
        <v>44231</v>
      </c>
      <c r="Z384">
        <v>0.59908564814814813</v>
      </c>
      <c r="AB384">
        <v>1</v>
      </c>
      <c r="AD384">
        <v>7.7751770799999997</v>
      </c>
      <c r="AE384">
        <v>11.701591432892425</v>
      </c>
      <c r="AF384">
        <v>3.9264143528924249</v>
      </c>
      <c r="AG384">
        <v>0.88554894718437416</v>
      </c>
      <c r="AJ384">
        <v>2.137567961525435</v>
      </c>
      <c r="AO384">
        <v>0.87059986731936967</v>
      </c>
      <c r="AT384">
        <v>7.1057221897888168</v>
      </c>
      <c r="AY384">
        <v>0.24496972381509496</v>
      </c>
      <c r="BC384">
        <v>7.8591746799999989</v>
      </c>
      <c r="BD384">
        <v>11.650875180958938</v>
      </c>
      <c r="BE384">
        <v>3.7917005009589384</v>
      </c>
      <c r="BF384">
        <v>0.88446561070248553</v>
      </c>
    </row>
    <row r="385" spans="1:58" x14ac:dyDescent="0.2">
      <c r="A385">
        <v>19</v>
      </c>
      <c r="B385">
        <v>1</v>
      </c>
      <c r="C385" t="s">
        <v>30</v>
      </c>
      <c r="D385" t="s">
        <v>27</v>
      </c>
      <c r="G385">
        <v>0.5</v>
      </c>
      <c r="H385">
        <v>0.5</v>
      </c>
      <c r="I385">
        <v>3363</v>
      </c>
      <c r="J385">
        <v>13608</v>
      </c>
      <c r="L385">
        <v>10461</v>
      </c>
      <c r="M385">
        <v>2.9950000000000001</v>
      </c>
      <c r="N385">
        <v>11.807</v>
      </c>
      <c r="O385">
        <v>8.8119999999999994</v>
      </c>
      <c r="Q385">
        <v>0.97799999999999998</v>
      </c>
      <c r="R385">
        <v>1</v>
      </c>
      <c r="S385">
        <v>0</v>
      </c>
      <c r="T385">
        <v>0</v>
      </c>
      <c r="V385">
        <v>0</v>
      </c>
      <c r="Y385" s="9">
        <v>44231</v>
      </c>
      <c r="Z385">
        <v>0.60553240740740744</v>
      </c>
      <c r="AB385">
        <v>1</v>
      </c>
      <c r="AD385">
        <v>7.9431722799999989</v>
      </c>
      <c r="AE385">
        <v>11.600158929025451</v>
      </c>
      <c r="AF385">
        <v>3.6569866490254519</v>
      </c>
      <c r="AG385">
        <v>0.88338227422059679</v>
      </c>
    </row>
    <row r="386" spans="1:58" x14ac:dyDescent="0.2">
      <c r="A386">
        <v>60</v>
      </c>
      <c r="B386">
        <v>1</v>
      </c>
      <c r="C386" t="s">
        <v>30</v>
      </c>
      <c r="D386" t="s">
        <v>27</v>
      </c>
      <c r="G386">
        <v>0.5</v>
      </c>
      <c r="H386">
        <v>0.5</v>
      </c>
      <c r="I386">
        <v>2836</v>
      </c>
      <c r="J386">
        <v>12079</v>
      </c>
      <c r="L386">
        <v>9880</v>
      </c>
      <c r="M386">
        <v>2.59</v>
      </c>
      <c r="N386">
        <v>10.510999999999999</v>
      </c>
      <c r="O386">
        <v>7.9210000000000003</v>
      </c>
      <c r="Q386">
        <v>0.91700000000000004</v>
      </c>
      <c r="R386">
        <v>1</v>
      </c>
      <c r="S386">
        <v>0</v>
      </c>
      <c r="T386">
        <v>0</v>
      </c>
      <c r="V386">
        <v>0</v>
      </c>
      <c r="Y386" s="9">
        <v>44231</v>
      </c>
      <c r="Z386">
        <v>0.90665509259259258</v>
      </c>
      <c r="AB386">
        <v>1</v>
      </c>
      <c r="AD386">
        <v>6.4971475199999995</v>
      </c>
      <c r="AE386">
        <v>10.285834366206791</v>
      </c>
      <c r="AF386">
        <v>3.7886868462067911</v>
      </c>
      <c r="AG386">
        <v>0.83496546683772677</v>
      </c>
    </row>
    <row r="387" spans="1:58" x14ac:dyDescent="0.2">
      <c r="A387">
        <v>61</v>
      </c>
      <c r="B387">
        <v>1</v>
      </c>
      <c r="C387" t="s">
        <v>30</v>
      </c>
      <c r="D387" t="s">
        <v>27</v>
      </c>
      <c r="G387">
        <v>0.5</v>
      </c>
      <c r="H387">
        <v>0.5</v>
      </c>
      <c r="I387">
        <v>4036</v>
      </c>
      <c r="J387">
        <v>11983</v>
      </c>
      <c r="L387">
        <v>9930</v>
      </c>
      <c r="M387">
        <v>3.5110000000000001</v>
      </c>
      <c r="N387">
        <v>10.430999999999999</v>
      </c>
      <c r="O387">
        <v>6.9189999999999996</v>
      </c>
      <c r="Q387">
        <v>0.92300000000000004</v>
      </c>
      <c r="R387">
        <v>1</v>
      </c>
      <c r="S387">
        <v>0</v>
      </c>
      <c r="T387">
        <v>0</v>
      </c>
      <c r="V387">
        <v>0</v>
      </c>
      <c r="Y387" s="9">
        <v>44231</v>
      </c>
      <c r="Z387">
        <v>0.91236111111111118</v>
      </c>
      <c r="AB387">
        <v>1</v>
      </c>
      <c r="AD387">
        <v>9.886715520000001</v>
      </c>
      <c r="AE387">
        <v>10.203313007128576</v>
      </c>
      <c r="AF387">
        <v>0.31659748712857549</v>
      </c>
      <c r="AG387">
        <v>0.83913214561422167</v>
      </c>
      <c r="AJ387">
        <v>4.9818874403899072</v>
      </c>
      <c r="AO387">
        <v>0.67625409229217537</v>
      </c>
      <c r="AT387">
        <v>1935.5758203711434</v>
      </c>
      <c r="AY387">
        <v>0.21824191987909819</v>
      </c>
      <c r="BC387">
        <v>10.13927926</v>
      </c>
      <c r="BD387">
        <v>10.168929107512653</v>
      </c>
      <c r="BE387">
        <v>2.9649847512653871E-2</v>
      </c>
      <c r="BF387">
        <v>0.84004881494505046</v>
      </c>
    </row>
    <row r="388" spans="1:58" x14ac:dyDescent="0.2">
      <c r="A388">
        <v>62</v>
      </c>
      <c r="B388">
        <v>1</v>
      </c>
      <c r="C388" t="s">
        <v>30</v>
      </c>
      <c r="D388" t="s">
        <v>27</v>
      </c>
      <c r="G388">
        <v>0.5</v>
      </c>
      <c r="H388">
        <v>0.5</v>
      </c>
      <c r="I388">
        <v>4205</v>
      </c>
      <c r="J388">
        <v>11903</v>
      </c>
      <c r="L388">
        <v>9952</v>
      </c>
      <c r="M388">
        <v>3.641</v>
      </c>
      <c r="N388">
        <v>10.363</v>
      </c>
      <c r="O388">
        <v>6.7220000000000004</v>
      </c>
      <c r="Q388">
        <v>0.92500000000000004</v>
      </c>
      <c r="R388">
        <v>1</v>
      </c>
      <c r="S388">
        <v>0</v>
      </c>
      <c r="T388">
        <v>0</v>
      </c>
      <c r="V388">
        <v>0</v>
      </c>
      <c r="Y388" s="9">
        <v>44231</v>
      </c>
      <c r="Z388">
        <v>0.91848379629629628</v>
      </c>
      <c r="AB388">
        <v>1</v>
      </c>
      <c r="AD388">
        <v>10.391843</v>
      </c>
      <c r="AE388">
        <v>10.134545207896732</v>
      </c>
      <c r="AF388">
        <v>-0.25729779210326775</v>
      </c>
      <c r="AG388">
        <v>0.84096548427587936</v>
      </c>
    </row>
    <row r="389" spans="1:58" x14ac:dyDescent="0.2">
      <c r="A389">
        <v>17</v>
      </c>
      <c r="B389">
        <v>1</v>
      </c>
      <c r="C389" t="s">
        <v>30</v>
      </c>
      <c r="D389" t="s">
        <v>27</v>
      </c>
      <c r="G389">
        <v>0.5</v>
      </c>
      <c r="H389">
        <v>0.5</v>
      </c>
      <c r="I389">
        <v>2722</v>
      </c>
      <c r="J389">
        <v>21803</v>
      </c>
      <c r="L389">
        <v>17086</v>
      </c>
      <c r="M389">
        <v>2.5030000000000001</v>
      </c>
      <c r="N389">
        <v>18.75</v>
      </c>
      <c r="O389">
        <v>16.247</v>
      </c>
      <c r="Q389">
        <v>1.671</v>
      </c>
      <c r="R389">
        <v>1</v>
      </c>
      <c r="S389">
        <v>0</v>
      </c>
      <c r="T389">
        <v>0</v>
      </c>
      <c r="V389">
        <v>0</v>
      </c>
      <c r="Y389" s="9">
        <v>44221</v>
      </c>
      <c r="Z389">
        <v>0.65589120370370368</v>
      </c>
      <c r="AB389">
        <v>3</v>
      </c>
      <c r="AC389" t="s">
        <v>187</v>
      </c>
      <c r="AD389">
        <v>6.7576711200000004</v>
      </c>
      <c r="AE389">
        <v>11.184461824258763</v>
      </c>
      <c r="AF389">
        <v>4.4267907042587629</v>
      </c>
      <c r="AG389">
        <v>0.82890511130225242</v>
      </c>
    </row>
    <row r="390" spans="1:58" x14ac:dyDescent="0.2">
      <c r="A390">
        <v>18</v>
      </c>
      <c r="B390">
        <v>1</v>
      </c>
      <c r="C390" t="s">
        <v>30</v>
      </c>
      <c r="D390" t="s">
        <v>27</v>
      </c>
      <c r="G390">
        <v>0.5</v>
      </c>
      <c r="H390">
        <v>0.5</v>
      </c>
      <c r="I390">
        <v>3814</v>
      </c>
      <c r="J390">
        <v>21204</v>
      </c>
      <c r="L390">
        <v>16767</v>
      </c>
      <c r="M390">
        <v>3.3410000000000002</v>
      </c>
      <c r="N390">
        <v>18.242999999999999</v>
      </c>
      <c r="O390">
        <v>14.901999999999999</v>
      </c>
      <c r="Q390">
        <v>1.6379999999999999</v>
      </c>
      <c r="R390">
        <v>1</v>
      </c>
      <c r="S390">
        <v>0</v>
      </c>
      <c r="T390">
        <v>0</v>
      </c>
      <c r="V390">
        <v>0</v>
      </c>
      <c r="Y390" s="9">
        <v>44221</v>
      </c>
      <c r="Z390">
        <v>0.66351851851851851</v>
      </c>
      <c r="AB390">
        <v>3</v>
      </c>
      <c r="AC390" t="s">
        <v>187</v>
      </c>
      <c r="AD390">
        <v>10.226387280000001</v>
      </c>
      <c r="AE390">
        <v>10.870415492307462</v>
      </c>
      <c r="AF390">
        <v>0.64402821230746099</v>
      </c>
      <c r="AG390">
        <v>0.81384538903914716</v>
      </c>
      <c r="AJ390">
        <v>10.311009531983791</v>
      </c>
      <c r="AO390">
        <v>1.0326113170357436</v>
      </c>
      <c r="AT390">
        <v>3786.35817851712</v>
      </c>
      <c r="AY390">
        <v>0.77448773403154325</v>
      </c>
      <c r="BC390">
        <v>10.782267600000001</v>
      </c>
      <c r="BD390">
        <v>10.814579207912114</v>
      </c>
      <c r="BE390">
        <v>3.2311607912113516E-2</v>
      </c>
      <c r="BF390">
        <v>0.8107059798526377</v>
      </c>
    </row>
    <row r="391" spans="1:58" x14ac:dyDescent="0.2">
      <c r="A391">
        <v>19</v>
      </c>
      <c r="B391">
        <v>1</v>
      </c>
      <c r="C391" t="s">
        <v>30</v>
      </c>
      <c r="D391" t="s">
        <v>27</v>
      </c>
      <c r="G391">
        <v>0.5</v>
      </c>
      <c r="H391">
        <v>0.5</v>
      </c>
      <c r="I391">
        <v>4138</v>
      </c>
      <c r="J391">
        <v>20991</v>
      </c>
      <c r="L391">
        <v>16634</v>
      </c>
      <c r="M391">
        <v>3.589</v>
      </c>
      <c r="N391">
        <v>18.062000000000001</v>
      </c>
      <c r="O391">
        <v>14.473000000000001</v>
      </c>
      <c r="Q391">
        <v>1.6240000000000001</v>
      </c>
      <c r="R391">
        <v>1</v>
      </c>
      <c r="S391">
        <v>0</v>
      </c>
      <c r="T391">
        <v>0</v>
      </c>
      <c r="V391">
        <v>0</v>
      </c>
      <c r="Y391" s="9">
        <v>44221</v>
      </c>
      <c r="Z391">
        <v>0.67144675925925934</v>
      </c>
      <c r="AB391">
        <v>3</v>
      </c>
      <c r="AC391" t="s">
        <v>187</v>
      </c>
      <c r="AD391">
        <v>11.338147920000001</v>
      </c>
      <c r="AE391">
        <v>10.758742923516767</v>
      </c>
      <c r="AF391">
        <v>-0.57940499648323396</v>
      </c>
      <c r="AG391">
        <v>0.80756657066612825</v>
      </c>
    </row>
    <row r="392" spans="1:58" x14ac:dyDescent="0.2">
      <c r="A392">
        <v>60</v>
      </c>
      <c r="B392">
        <v>1</v>
      </c>
      <c r="C392" t="s">
        <v>30</v>
      </c>
      <c r="D392" t="s">
        <v>27</v>
      </c>
      <c r="G392">
        <v>0.5</v>
      </c>
      <c r="H392">
        <v>0.5</v>
      </c>
      <c r="I392">
        <v>4253</v>
      </c>
      <c r="J392">
        <v>19446</v>
      </c>
      <c r="L392">
        <v>15819</v>
      </c>
      <c r="M392">
        <v>3.677</v>
      </c>
      <c r="N392">
        <v>16.753</v>
      </c>
      <c r="O392">
        <v>13.076000000000001</v>
      </c>
      <c r="Q392">
        <v>1.538</v>
      </c>
      <c r="R392">
        <v>1</v>
      </c>
      <c r="S392">
        <v>0</v>
      </c>
      <c r="T392">
        <v>0</v>
      </c>
      <c r="V392">
        <v>0</v>
      </c>
      <c r="Y392" s="9">
        <v>44222</v>
      </c>
      <c r="Z392">
        <v>3.4953703703703702E-2</v>
      </c>
      <c r="AB392">
        <v>3</v>
      </c>
      <c r="AC392" t="s">
        <v>187</v>
      </c>
      <c r="AD392">
        <v>11.741841620000001</v>
      </c>
      <c r="AE392">
        <v>9.9487235865138288</v>
      </c>
      <c r="AF392">
        <v>-1.7931180334861718</v>
      </c>
      <c r="AG392">
        <v>0.76909110469612585</v>
      </c>
    </row>
    <row r="393" spans="1:58" x14ac:dyDescent="0.2">
      <c r="A393">
        <v>61</v>
      </c>
      <c r="B393">
        <v>1</v>
      </c>
      <c r="C393" t="s">
        <v>30</v>
      </c>
      <c r="D393" t="s">
        <v>27</v>
      </c>
      <c r="G393">
        <v>0.5</v>
      </c>
      <c r="H393">
        <v>0.5</v>
      </c>
      <c r="I393">
        <v>5965</v>
      </c>
      <c r="J393">
        <v>19120</v>
      </c>
      <c r="L393">
        <v>16027</v>
      </c>
      <c r="M393">
        <v>4.9909999999999997</v>
      </c>
      <c r="N393">
        <v>16.477</v>
      </c>
      <c r="O393">
        <v>11.484999999999999</v>
      </c>
      <c r="Q393">
        <v>1.56</v>
      </c>
      <c r="R393">
        <v>1</v>
      </c>
      <c r="S393">
        <v>0</v>
      </c>
      <c r="T393">
        <v>0</v>
      </c>
      <c r="V393">
        <v>0</v>
      </c>
      <c r="Y393" s="9">
        <v>44222</v>
      </c>
      <c r="Z393">
        <v>4.1701388888888885E-2</v>
      </c>
      <c r="AB393">
        <v>3</v>
      </c>
      <c r="AC393" t="s">
        <v>187</v>
      </c>
      <c r="AD393">
        <v>18.3146205</v>
      </c>
      <c r="AE393">
        <v>9.7778068849844058</v>
      </c>
      <c r="AF393">
        <v>-8.5368136150155944</v>
      </c>
      <c r="AG393">
        <v>0.77891061012159879</v>
      </c>
      <c r="AJ393">
        <v>10.724510482387327</v>
      </c>
      <c r="AO393">
        <v>0.70489545917019403</v>
      </c>
      <c r="AT393">
        <v>22.314006315972517</v>
      </c>
      <c r="AY393">
        <v>2.4240747607894519E-2</v>
      </c>
      <c r="BC393">
        <v>19.352342499999999</v>
      </c>
      <c r="BD393">
        <v>9.7434662593703649</v>
      </c>
      <c r="BE393">
        <v>-9.608876240629634</v>
      </c>
      <c r="BF393">
        <v>0.77900502844299768</v>
      </c>
    </row>
    <row r="394" spans="1:58" x14ac:dyDescent="0.2">
      <c r="A394">
        <v>62</v>
      </c>
      <c r="B394">
        <v>1</v>
      </c>
      <c r="C394" t="s">
        <v>30</v>
      </c>
      <c r="D394" t="s">
        <v>27</v>
      </c>
      <c r="G394">
        <v>0.5</v>
      </c>
      <c r="H394">
        <v>0.5</v>
      </c>
      <c r="I394">
        <v>6455</v>
      </c>
      <c r="J394">
        <v>18989</v>
      </c>
      <c r="L394">
        <v>16031</v>
      </c>
      <c r="M394">
        <v>5.367</v>
      </c>
      <c r="N394">
        <v>16.366</v>
      </c>
      <c r="O394">
        <v>10.999000000000001</v>
      </c>
      <c r="Q394">
        <v>1.5609999999999999</v>
      </c>
      <c r="R394">
        <v>1</v>
      </c>
      <c r="S394">
        <v>0</v>
      </c>
      <c r="T394">
        <v>0</v>
      </c>
      <c r="V394">
        <v>0</v>
      </c>
      <c r="Y394" s="9">
        <v>44222</v>
      </c>
      <c r="Z394">
        <v>4.8877314814814811E-2</v>
      </c>
      <c r="AB394">
        <v>3</v>
      </c>
      <c r="AC394" t="s">
        <v>187</v>
      </c>
      <c r="AD394">
        <v>20.390064499999998</v>
      </c>
      <c r="AE394">
        <v>9.7091256337563241</v>
      </c>
      <c r="AF394">
        <v>-10.680938866243674</v>
      </c>
      <c r="AG394">
        <v>0.77909944676439646</v>
      </c>
    </row>
    <row r="395" spans="1:58" x14ac:dyDescent="0.2">
      <c r="A395">
        <v>18</v>
      </c>
      <c r="B395">
        <v>1</v>
      </c>
      <c r="C395" t="s">
        <v>30</v>
      </c>
      <c r="D395" t="s">
        <v>27</v>
      </c>
      <c r="G395">
        <v>0.5</v>
      </c>
      <c r="H395">
        <v>0.5</v>
      </c>
      <c r="I395">
        <v>2629</v>
      </c>
      <c r="J395">
        <v>13138</v>
      </c>
      <c r="L395">
        <v>10449</v>
      </c>
      <c r="M395">
        <v>2.4319999999999999</v>
      </c>
      <c r="N395">
        <v>11.409000000000001</v>
      </c>
      <c r="O395">
        <v>8.9770000000000003</v>
      </c>
      <c r="Q395">
        <v>0.97699999999999998</v>
      </c>
      <c r="R395">
        <v>1</v>
      </c>
      <c r="S395">
        <v>0</v>
      </c>
      <c r="T395">
        <v>0</v>
      </c>
      <c r="V395">
        <v>0</v>
      </c>
      <c r="Y395" s="9">
        <v>44235</v>
      </c>
      <c r="Z395">
        <v>0.59856481481481483</v>
      </c>
      <c r="AB395">
        <v>1</v>
      </c>
      <c r="AD395">
        <v>5.9473969199999992</v>
      </c>
      <c r="AE395">
        <v>9.1801675288988562</v>
      </c>
      <c r="AF395">
        <v>3.232770608898857</v>
      </c>
      <c r="AG395">
        <v>0.71384922977829357</v>
      </c>
    </row>
    <row r="396" spans="1:58" x14ac:dyDescent="0.2">
      <c r="A396">
        <v>19</v>
      </c>
      <c r="B396">
        <v>1</v>
      </c>
      <c r="C396" t="s">
        <v>30</v>
      </c>
      <c r="D396" t="s">
        <v>27</v>
      </c>
      <c r="G396">
        <v>0.5</v>
      </c>
      <c r="H396">
        <v>0.5</v>
      </c>
      <c r="I396">
        <v>3538</v>
      </c>
      <c r="J396">
        <v>13194</v>
      </c>
      <c r="L396">
        <v>10459</v>
      </c>
      <c r="M396">
        <v>3.129</v>
      </c>
      <c r="N396">
        <v>11.456</v>
      </c>
      <c r="O396">
        <v>8.327</v>
      </c>
      <c r="Q396">
        <v>0.97799999999999998</v>
      </c>
      <c r="R396">
        <v>1</v>
      </c>
      <c r="S396">
        <v>0</v>
      </c>
      <c r="T396">
        <v>0</v>
      </c>
      <c r="V396">
        <v>0</v>
      </c>
      <c r="Y396" s="9">
        <v>44235</v>
      </c>
      <c r="Z396">
        <v>0.60445601851851849</v>
      </c>
      <c r="AB396">
        <v>1</v>
      </c>
      <c r="AD396">
        <v>8.4380932800000004</v>
      </c>
      <c r="AE396">
        <v>9.219116091682876</v>
      </c>
      <c r="AF396">
        <v>0.78102281168287568</v>
      </c>
      <c r="AG396">
        <v>0.7145400858465274</v>
      </c>
      <c r="AJ396">
        <v>2.806353792282144</v>
      </c>
      <c r="AO396">
        <v>0.44610157440235948</v>
      </c>
      <c r="AT396">
        <v>43.909995193253302</v>
      </c>
      <c r="AY396">
        <v>0.27999517594533507</v>
      </c>
      <c r="BC396">
        <v>8.5581796800000003</v>
      </c>
      <c r="BD396">
        <v>9.1985985452162957</v>
      </c>
      <c r="BE396">
        <v>0.64041886521629454</v>
      </c>
      <c r="BF396">
        <v>0.71554182714546655</v>
      </c>
    </row>
    <row r="397" spans="1:58" x14ac:dyDescent="0.2">
      <c r="A397">
        <v>20</v>
      </c>
      <c r="B397">
        <v>1</v>
      </c>
      <c r="C397" t="s">
        <v>30</v>
      </c>
      <c r="D397" t="s">
        <v>27</v>
      </c>
      <c r="G397">
        <v>0.5</v>
      </c>
      <c r="H397">
        <v>0.5</v>
      </c>
      <c r="I397">
        <v>3622</v>
      </c>
      <c r="J397">
        <v>13135</v>
      </c>
      <c r="L397">
        <v>10488</v>
      </c>
      <c r="M397">
        <v>3.194</v>
      </c>
      <c r="N397">
        <v>11.406000000000001</v>
      </c>
      <c r="O397">
        <v>8.2119999999999997</v>
      </c>
      <c r="Q397">
        <v>0.98099999999999998</v>
      </c>
      <c r="R397">
        <v>1</v>
      </c>
      <c r="S397">
        <v>0</v>
      </c>
      <c r="T397">
        <v>0</v>
      </c>
      <c r="V397">
        <v>0</v>
      </c>
      <c r="Y397" s="9">
        <v>44235</v>
      </c>
      <c r="Z397">
        <v>0.61072916666666666</v>
      </c>
      <c r="AB397">
        <v>1</v>
      </c>
      <c r="AD397">
        <v>8.6782660800000002</v>
      </c>
      <c r="AE397">
        <v>9.1780809987497136</v>
      </c>
      <c r="AF397">
        <v>0.4998149187497134</v>
      </c>
      <c r="AG397">
        <v>0.71654356844440581</v>
      </c>
    </row>
    <row r="398" spans="1:58" x14ac:dyDescent="0.2">
      <c r="A398">
        <v>62</v>
      </c>
      <c r="B398">
        <v>1</v>
      </c>
      <c r="C398" t="s">
        <v>30</v>
      </c>
      <c r="D398" t="s">
        <v>27</v>
      </c>
      <c r="G398">
        <v>0.5</v>
      </c>
      <c r="H398">
        <v>0.5</v>
      </c>
      <c r="I398">
        <v>2662</v>
      </c>
      <c r="J398">
        <v>11359</v>
      </c>
      <c r="L398">
        <v>9720</v>
      </c>
      <c r="M398">
        <v>2.4569999999999999</v>
      </c>
      <c r="N398">
        <v>9.9019999999999992</v>
      </c>
      <c r="O398">
        <v>7.4450000000000003</v>
      </c>
      <c r="Q398">
        <v>0.90100000000000002</v>
      </c>
      <c r="R398">
        <v>1</v>
      </c>
      <c r="S398">
        <v>0</v>
      </c>
      <c r="T398">
        <v>0</v>
      </c>
      <c r="V398">
        <v>0</v>
      </c>
      <c r="Y398" s="9">
        <v>44235</v>
      </c>
      <c r="Z398">
        <v>0.91311342592592604</v>
      </c>
      <c r="AB398">
        <v>1</v>
      </c>
      <c r="AD398">
        <v>6.0343492799999989</v>
      </c>
      <c r="AE398">
        <v>7.9428551504564933</v>
      </c>
      <c r="AF398">
        <v>1.9085058704564943</v>
      </c>
      <c r="AG398">
        <v>0.66348582240403942</v>
      </c>
    </row>
    <row r="399" spans="1:58" x14ac:dyDescent="0.2">
      <c r="A399">
        <v>63</v>
      </c>
      <c r="B399">
        <v>1</v>
      </c>
      <c r="C399" t="s">
        <v>30</v>
      </c>
      <c r="D399" t="s">
        <v>27</v>
      </c>
      <c r="G399">
        <v>0.5</v>
      </c>
      <c r="H399">
        <v>0.5</v>
      </c>
      <c r="I399">
        <v>3723</v>
      </c>
      <c r="J399">
        <v>11329</v>
      </c>
      <c r="L399">
        <v>9743</v>
      </c>
      <c r="M399">
        <v>3.2709999999999999</v>
      </c>
      <c r="N399">
        <v>9.8759999999999994</v>
      </c>
      <c r="O399">
        <v>6.6050000000000004</v>
      </c>
      <c r="Q399">
        <v>0.90300000000000002</v>
      </c>
      <c r="R399">
        <v>1</v>
      </c>
      <c r="S399">
        <v>0</v>
      </c>
      <c r="T399">
        <v>0</v>
      </c>
      <c r="V399">
        <v>0</v>
      </c>
      <c r="Y399" s="9">
        <v>44235</v>
      </c>
      <c r="Z399">
        <v>0.91879629629629633</v>
      </c>
      <c r="AB399">
        <v>1</v>
      </c>
      <c r="AD399">
        <v>8.9692874799999984</v>
      </c>
      <c r="AE399">
        <v>7.9219898489650538</v>
      </c>
      <c r="AF399">
        <v>-1.0472976310349447</v>
      </c>
      <c r="AG399">
        <v>0.66507479136097747</v>
      </c>
      <c r="AJ399">
        <v>7.1591213488822758</v>
      </c>
      <c r="AO399">
        <v>1.0058952996906587</v>
      </c>
      <c r="AT399">
        <v>52.485190956964473</v>
      </c>
      <c r="AY399">
        <v>0.81353205854748711</v>
      </c>
      <c r="BC399">
        <v>9.3022677999999992</v>
      </c>
      <c r="BD399">
        <v>7.8823457761313183</v>
      </c>
      <c r="BE399">
        <v>-1.4199220238686805</v>
      </c>
      <c r="BF399">
        <v>0.66238045269486512</v>
      </c>
    </row>
    <row r="400" spans="1:58" x14ac:dyDescent="0.2">
      <c r="A400">
        <v>64</v>
      </c>
      <c r="B400">
        <v>1</v>
      </c>
      <c r="C400" t="s">
        <v>30</v>
      </c>
      <c r="D400" t="s">
        <v>27</v>
      </c>
      <c r="G400">
        <v>0.5</v>
      </c>
      <c r="H400">
        <v>0.5</v>
      </c>
      <c r="I400">
        <v>3951</v>
      </c>
      <c r="J400">
        <v>11215</v>
      </c>
      <c r="L400">
        <v>9665</v>
      </c>
      <c r="M400">
        <v>3.4460000000000002</v>
      </c>
      <c r="N400">
        <v>9.7799999999999994</v>
      </c>
      <c r="O400">
        <v>6.3339999999999996</v>
      </c>
      <c r="Q400">
        <v>0.89500000000000002</v>
      </c>
      <c r="R400">
        <v>1</v>
      </c>
      <c r="S400">
        <v>0</v>
      </c>
      <c r="T400">
        <v>0</v>
      </c>
      <c r="V400">
        <v>0</v>
      </c>
      <c r="Y400" s="9">
        <v>44235</v>
      </c>
      <c r="Z400">
        <v>0.92489583333333336</v>
      </c>
      <c r="AB400">
        <v>1</v>
      </c>
      <c r="AD400">
        <v>9.63524812</v>
      </c>
      <c r="AE400">
        <v>7.8427017032975836</v>
      </c>
      <c r="AF400">
        <v>-1.7925464167024163</v>
      </c>
      <c r="AG400">
        <v>0.65968611402875277</v>
      </c>
    </row>
    <row r="401" spans="1:58" x14ac:dyDescent="0.2">
      <c r="A401">
        <v>19</v>
      </c>
      <c r="B401">
        <v>1</v>
      </c>
      <c r="C401" t="s">
        <v>30</v>
      </c>
      <c r="D401" t="s">
        <v>27</v>
      </c>
      <c r="G401">
        <v>0.5</v>
      </c>
      <c r="H401">
        <v>0.5</v>
      </c>
      <c r="I401">
        <v>2383</v>
      </c>
      <c r="J401">
        <v>14590</v>
      </c>
      <c r="L401">
        <v>12055</v>
      </c>
      <c r="M401">
        <v>2.2429999999999999</v>
      </c>
      <c r="N401">
        <v>12.638999999999999</v>
      </c>
      <c r="O401">
        <v>10.396000000000001</v>
      </c>
      <c r="Q401">
        <v>1.145</v>
      </c>
      <c r="R401">
        <v>1</v>
      </c>
      <c r="S401">
        <v>0</v>
      </c>
      <c r="T401">
        <v>0</v>
      </c>
      <c r="V401">
        <v>0</v>
      </c>
      <c r="Y401" s="9">
        <v>44236</v>
      </c>
      <c r="Z401">
        <v>0.74262731481481481</v>
      </c>
      <c r="AB401">
        <v>1</v>
      </c>
      <c r="AD401">
        <v>10.375875667133879</v>
      </c>
      <c r="AE401">
        <v>10.190048121084528</v>
      </c>
      <c r="AF401">
        <v>-0.18582754604935126</v>
      </c>
      <c r="AG401">
        <v>0.82480071433666391</v>
      </c>
      <c r="AJ401">
        <v>0.54503588901557742</v>
      </c>
      <c r="AO401">
        <v>0.37469290177980635</v>
      </c>
      <c r="AT401">
        <v>9.4608112311191235</v>
      </c>
      <c r="AY401">
        <v>0.6976360299937473</v>
      </c>
      <c r="BC401">
        <v>10.404229058305456</v>
      </c>
      <c r="BD401">
        <v>10.209174647451681</v>
      </c>
      <c r="BE401">
        <v>-0.19505441085377484</v>
      </c>
      <c r="BF401">
        <v>0.82193366165349313</v>
      </c>
    </row>
    <row r="402" spans="1:58" x14ac:dyDescent="0.2">
      <c r="A402">
        <v>20</v>
      </c>
      <c r="B402">
        <v>1</v>
      </c>
      <c r="C402" t="s">
        <v>30</v>
      </c>
      <c r="D402" t="s">
        <v>27</v>
      </c>
      <c r="G402">
        <v>0.5</v>
      </c>
      <c r="H402">
        <v>0.5</v>
      </c>
      <c r="I402">
        <v>2396</v>
      </c>
      <c r="J402">
        <v>14645</v>
      </c>
      <c r="L402">
        <v>11972</v>
      </c>
      <c r="M402">
        <v>2.2530000000000001</v>
      </c>
      <c r="N402">
        <v>12.685</v>
      </c>
      <c r="O402">
        <v>10.432</v>
      </c>
      <c r="Q402">
        <v>1.1359999999999999</v>
      </c>
      <c r="R402">
        <v>1</v>
      </c>
      <c r="S402">
        <v>0</v>
      </c>
      <c r="T402">
        <v>0</v>
      </c>
      <c r="V402">
        <v>0</v>
      </c>
      <c r="Y402" s="9">
        <v>44236</v>
      </c>
      <c r="Z402">
        <v>0.74898148148148147</v>
      </c>
      <c r="AB402">
        <v>1</v>
      </c>
      <c r="AD402">
        <v>10.432582449477032</v>
      </c>
      <c r="AE402">
        <v>10.228301173818833</v>
      </c>
      <c r="AF402">
        <v>-0.20428127565819842</v>
      </c>
      <c r="AG402">
        <v>0.81906660897032224</v>
      </c>
    </row>
    <row r="403" spans="1:58" x14ac:dyDescent="0.2">
      <c r="A403">
        <v>62</v>
      </c>
      <c r="B403">
        <v>1</v>
      </c>
      <c r="C403" t="s">
        <v>30</v>
      </c>
      <c r="D403" t="s">
        <v>27</v>
      </c>
      <c r="G403">
        <v>0.5</v>
      </c>
      <c r="H403">
        <v>0.5</v>
      </c>
      <c r="I403">
        <v>1858</v>
      </c>
      <c r="J403">
        <v>13491</v>
      </c>
      <c r="L403">
        <v>11316</v>
      </c>
      <c r="M403">
        <v>1.84</v>
      </c>
      <c r="N403">
        <v>11.708</v>
      </c>
      <c r="O403">
        <v>9.8670000000000009</v>
      </c>
      <c r="Q403">
        <v>1.0669999999999999</v>
      </c>
      <c r="R403">
        <v>1</v>
      </c>
      <c r="S403">
        <v>0</v>
      </c>
      <c r="T403">
        <v>0</v>
      </c>
      <c r="V403">
        <v>0</v>
      </c>
      <c r="Y403" s="9">
        <v>44237</v>
      </c>
      <c r="Z403">
        <v>6.1712962962962963E-2</v>
      </c>
      <c r="AB403">
        <v>1</v>
      </c>
      <c r="AD403">
        <v>8.0857940725065607</v>
      </c>
      <c r="AE403">
        <v>9.4256825764481285</v>
      </c>
      <c r="AF403">
        <v>1.3398885039415678</v>
      </c>
      <c r="AG403">
        <v>0.77374645089417593</v>
      </c>
    </row>
    <row r="404" spans="1:58" x14ac:dyDescent="0.2">
      <c r="A404">
        <v>63</v>
      </c>
      <c r="B404">
        <v>1</v>
      </c>
      <c r="C404" t="s">
        <v>30</v>
      </c>
      <c r="D404" t="s">
        <v>27</v>
      </c>
      <c r="G404">
        <v>0.5</v>
      </c>
      <c r="H404">
        <v>0.5</v>
      </c>
      <c r="I404">
        <v>2596</v>
      </c>
      <c r="J404">
        <v>13431</v>
      </c>
      <c r="L404">
        <v>11314</v>
      </c>
      <c r="M404">
        <v>2.4060000000000001</v>
      </c>
      <c r="N404">
        <v>11.657999999999999</v>
      </c>
      <c r="O404">
        <v>9.2509999999999994</v>
      </c>
      <c r="Q404">
        <v>1.0669999999999999</v>
      </c>
      <c r="R404">
        <v>1</v>
      </c>
      <c r="S404">
        <v>0</v>
      </c>
      <c r="T404">
        <v>0</v>
      </c>
      <c r="V404">
        <v>0</v>
      </c>
      <c r="Y404" s="9">
        <v>44237</v>
      </c>
      <c r="Z404">
        <v>6.7592592592592593E-2</v>
      </c>
      <c r="AB404">
        <v>1</v>
      </c>
      <c r="AD404">
        <v>11.304994485525535</v>
      </c>
      <c r="AE404">
        <v>9.3839519734652495</v>
      </c>
      <c r="AF404">
        <v>-1.9210425120602856</v>
      </c>
      <c r="AG404">
        <v>0.77360827968052914</v>
      </c>
      <c r="AJ404">
        <v>0.26973246804061229</v>
      </c>
      <c r="AO404">
        <v>0.25907335084310412</v>
      </c>
      <c r="AT404">
        <v>0.3217840179116524</v>
      </c>
      <c r="AY404">
        <v>0.72074821346036755</v>
      </c>
      <c r="BC404">
        <v>11.320261696156384</v>
      </c>
      <c r="BD404">
        <v>9.3961233993352558</v>
      </c>
      <c r="BE404">
        <v>-1.9241382968211296</v>
      </c>
      <c r="BF404">
        <v>0.77640624675687664</v>
      </c>
    </row>
    <row r="405" spans="1:58" x14ac:dyDescent="0.2">
      <c r="A405">
        <v>64</v>
      </c>
      <c r="B405">
        <v>1</v>
      </c>
      <c r="C405" t="s">
        <v>30</v>
      </c>
      <c r="D405" t="s">
        <v>27</v>
      </c>
      <c r="G405">
        <v>0.5</v>
      </c>
      <c r="H405">
        <v>0.5</v>
      </c>
      <c r="I405">
        <v>2603</v>
      </c>
      <c r="J405">
        <v>13466</v>
      </c>
      <c r="L405">
        <v>11395</v>
      </c>
      <c r="M405">
        <v>2.4119999999999999</v>
      </c>
      <c r="N405">
        <v>11.686</v>
      </c>
      <c r="O405">
        <v>9.2750000000000004</v>
      </c>
      <c r="Q405">
        <v>1.0760000000000001</v>
      </c>
      <c r="R405">
        <v>1</v>
      </c>
      <c r="S405">
        <v>0</v>
      </c>
      <c r="T405">
        <v>0</v>
      </c>
      <c r="V405">
        <v>0</v>
      </c>
      <c r="Y405" s="9">
        <v>44237</v>
      </c>
      <c r="Z405">
        <v>7.3981481481481481E-2</v>
      </c>
      <c r="AB405">
        <v>1</v>
      </c>
      <c r="AD405">
        <v>11.335528906787234</v>
      </c>
      <c r="AE405">
        <v>9.4082948252052603</v>
      </c>
      <c r="AF405">
        <v>-1.9272340815819735</v>
      </c>
      <c r="AG405">
        <v>0.77920421383322402</v>
      </c>
    </row>
    <row r="406" spans="1:58" x14ac:dyDescent="0.2">
      <c r="A406">
        <v>109</v>
      </c>
      <c r="B406">
        <v>1</v>
      </c>
      <c r="C406" t="s">
        <v>30</v>
      </c>
      <c r="D406" t="s">
        <v>27</v>
      </c>
      <c r="G406">
        <v>0.5</v>
      </c>
      <c r="H406">
        <v>0.5</v>
      </c>
      <c r="I406">
        <v>2167</v>
      </c>
      <c r="J406">
        <v>12542</v>
      </c>
      <c r="L406">
        <v>10430</v>
      </c>
      <c r="M406">
        <v>2.077</v>
      </c>
      <c r="N406">
        <v>10.904</v>
      </c>
      <c r="O406">
        <v>8.827</v>
      </c>
      <c r="Q406">
        <v>0.97499999999999998</v>
      </c>
      <c r="R406">
        <v>1</v>
      </c>
      <c r="S406">
        <v>0</v>
      </c>
      <c r="T406">
        <v>0</v>
      </c>
      <c r="V406">
        <v>0</v>
      </c>
      <c r="Y406" s="9">
        <v>44237</v>
      </c>
      <c r="Z406">
        <v>0.40269675925925924</v>
      </c>
      <c r="AB406">
        <v>1</v>
      </c>
      <c r="AD406">
        <v>9.4336706682014952</v>
      </c>
      <c r="AE406">
        <v>8.7656435392689254</v>
      </c>
      <c r="AF406">
        <v>-0.66802712893256988</v>
      </c>
      <c r="AG406">
        <v>0.71253660324864898</v>
      </c>
    </row>
    <row r="407" spans="1:58" x14ac:dyDescent="0.2">
      <c r="A407">
        <v>110</v>
      </c>
      <c r="B407">
        <v>1</v>
      </c>
      <c r="C407" t="s">
        <v>30</v>
      </c>
      <c r="D407" t="s">
        <v>27</v>
      </c>
      <c r="G407">
        <v>0.5</v>
      </c>
      <c r="H407">
        <v>0.5</v>
      </c>
      <c r="I407">
        <v>3140</v>
      </c>
      <c r="J407">
        <v>12453</v>
      </c>
      <c r="L407">
        <v>10415</v>
      </c>
      <c r="M407">
        <v>2.8239999999999998</v>
      </c>
      <c r="N407">
        <v>10.827999999999999</v>
      </c>
      <c r="O407">
        <v>8.0050000000000008</v>
      </c>
      <c r="Q407">
        <v>0.97299999999999998</v>
      </c>
      <c r="R407">
        <v>1</v>
      </c>
      <c r="S407">
        <v>0</v>
      </c>
      <c r="T407">
        <v>0</v>
      </c>
      <c r="V407">
        <v>0</v>
      </c>
      <c r="Y407" s="9">
        <v>44237</v>
      </c>
      <c r="Z407">
        <v>0.40840277777777773</v>
      </c>
      <c r="AB407">
        <v>1</v>
      </c>
      <c r="AD407">
        <v>13.677955223577461</v>
      </c>
      <c r="AE407">
        <v>8.7037431448443208</v>
      </c>
      <c r="AF407">
        <v>-4.9742120787331405</v>
      </c>
      <c r="AG407">
        <v>0.71150031914629819</v>
      </c>
      <c r="AJ407">
        <v>6.0012422549531195</v>
      </c>
      <c r="AO407">
        <v>2.5246420716847853</v>
      </c>
      <c r="AT407">
        <v>19.31113971746462</v>
      </c>
      <c r="AY407">
        <v>0.31023319809575184</v>
      </c>
      <c r="BC407">
        <v>14.101075061060985</v>
      </c>
      <c r="BD407">
        <v>8.5952435770888371</v>
      </c>
      <c r="BE407">
        <v>-5.5058314839721492</v>
      </c>
      <c r="BF407">
        <v>0.71260568885547249</v>
      </c>
    </row>
    <row r="408" spans="1:58" x14ac:dyDescent="0.2">
      <c r="A408">
        <v>111</v>
      </c>
      <c r="B408">
        <v>1</v>
      </c>
      <c r="C408" t="s">
        <v>30</v>
      </c>
      <c r="D408" t="s">
        <v>27</v>
      </c>
      <c r="G408">
        <v>0.5</v>
      </c>
      <c r="H408">
        <v>0.5</v>
      </c>
      <c r="I408">
        <v>3334</v>
      </c>
      <c r="J408">
        <v>12141</v>
      </c>
      <c r="L408">
        <v>10447</v>
      </c>
      <c r="M408">
        <v>2.9729999999999999</v>
      </c>
      <c r="N408">
        <v>10.564</v>
      </c>
      <c r="O408">
        <v>7.5919999999999996</v>
      </c>
      <c r="Q408">
        <v>0.97699999999999998</v>
      </c>
      <c r="R408">
        <v>1</v>
      </c>
      <c r="S408">
        <v>0</v>
      </c>
      <c r="T408">
        <v>0</v>
      </c>
      <c r="V408">
        <v>0</v>
      </c>
      <c r="Y408" s="9">
        <v>44237</v>
      </c>
      <c r="Z408">
        <v>0.41462962962962963</v>
      </c>
      <c r="AB408">
        <v>1</v>
      </c>
      <c r="AD408">
        <v>14.52419489854451</v>
      </c>
      <c r="AE408">
        <v>8.4867440093333517</v>
      </c>
      <c r="AF408">
        <v>-6.0374508892111578</v>
      </c>
      <c r="AG408">
        <v>0.71371105856464678</v>
      </c>
    </row>
    <row r="409" spans="1:58" x14ac:dyDescent="0.2">
      <c r="A409">
        <v>19</v>
      </c>
      <c r="B409">
        <v>1</v>
      </c>
      <c r="C409" t="s">
        <v>30</v>
      </c>
      <c r="D409" t="s">
        <v>27</v>
      </c>
      <c r="G409">
        <v>0.5</v>
      </c>
      <c r="H409">
        <v>0.5</v>
      </c>
      <c r="I409">
        <v>2413</v>
      </c>
      <c r="J409">
        <v>14822</v>
      </c>
      <c r="L409">
        <v>11832</v>
      </c>
      <c r="M409">
        <v>2.266</v>
      </c>
      <c r="N409">
        <v>12.835000000000001</v>
      </c>
      <c r="O409">
        <v>10.569000000000001</v>
      </c>
      <c r="Q409">
        <v>1.121</v>
      </c>
      <c r="R409">
        <v>1</v>
      </c>
      <c r="S409">
        <v>0</v>
      </c>
      <c r="T409">
        <v>0</v>
      </c>
      <c r="V409">
        <v>0</v>
      </c>
      <c r="Y409" s="9">
        <v>44237</v>
      </c>
      <c r="Z409">
        <v>0.6527546296296296</v>
      </c>
      <c r="AB409">
        <v>1</v>
      </c>
      <c r="AD409">
        <v>9.8325869791188936</v>
      </c>
      <c r="AE409">
        <v>10.940349003498497</v>
      </c>
      <c r="AF409">
        <v>1.1077620243796034</v>
      </c>
      <c r="AG409">
        <v>0.90009217866555946</v>
      </c>
      <c r="AJ409">
        <v>1.5914376924437741</v>
      </c>
      <c r="AO409">
        <v>1.7060608176840337</v>
      </c>
      <c r="AT409">
        <v>36.610393526789593</v>
      </c>
      <c r="AY409">
        <v>0.32669249011222423</v>
      </c>
      <c r="BC409">
        <v>9.9114542888297805</v>
      </c>
      <c r="BD409">
        <v>10.847813852640893</v>
      </c>
      <c r="BE409">
        <v>0.93635956381111374</v>
      </c>
      <c r="BF409">
        <v>0.89862430959866857</v>
      </c>
    </row>
    <row r="410" spans="1:58" x14ac:dyDescent="0.2">
      <c r="A410">
        <v>20</v>
      </c>
      <c r="B410">
        <v>1</v>
      </c>
      <c r="C410" t="s">
        <v>30</v>
      </c>
      <c r="D410" t="s">
        <v>27</v>
      </c>
      <c r="G410">
        <v>0.5</v>
      </c>
      <c r="H410">
        <v>0.5</v>
      </c>
      <c r="I410">
        <v>2450</v>
      </c>
      <c r="J410">
        <v>14568</v>
      </c>
      <c r="L410">
        <v>11792</v>
      </c>
      <c r="M410">
        <v>2.2949999999999999</v>
      </c>
      <c r="N410">
        <v>12.62</v>
      </c>
      <c r="O410">
        <v>10.324999999999999</v>
      </c>
      <c r="Q410">
        <v>1.117</v>
      </c>
      <c r="R410">
        <v>1</v>
      </c>
      <c r="S410">
        <v>0</v>
      </c>
      <c r="T410">
        <v>0</v>
      </c>
      <c r="V410">
        <v>0</v>
      </c>
      <c r="Y410" s="9">
        <v>44237</v>
      </c>
      <c r="Z410">
        <v>0.65916666666666668</v>
      </c>
      <c r="AB410">
        <v>1</v>
      </c>
      <c r="AD410">
        <v>9.9903215985406657</v>
      </c>
      <c r="AE410">
        <v>10.75527870178329</v>
      </c>
      <c r="AF410">
        <v>0.76495710324262411</v>
      </c>
      <c r="AG410">
        <v>0.89715644053177779</v>
      </c>
    </row>
    <row r="411" spans="1:58" x14ac:dyDescent="0.2">
      <c r="A411">
        <v>62</v>
      </c>
      <c r="B411">
        <v>1</v>
      </c>
      <c r="C411" t="s">
        <v>30</v>
      </c>
      <c r="D411" t="s">
        <v>27</v>
      </c>
      <c r="G411">
        <v>0.5</v>
      </c>
      <c r="H411">
        <v>0.5</v>
      </c>
      <c r="I411">
        <v>1978</v>
      </c>
      <c r="J411">
        <v>12690</v>
      </c>
      <c r="L411">
        <v>10474</v>
      </c>
      <c r="M411">
        <v>1.9319999999999999</v>
      </c>
      <c r="N411">
        <v>11.03</v>
      </c>
      <c r="O411">
        <v>9.0969999999999995</v>
      </c>
      <c r="Q411">
        <v>0.97899999999999998</v>
      </c>
      <c r="R411">
        <v>1</v>
      </c>
      <c r="S411">
        <v>0</v>
      </c>
      <c r="T411">
        <v>0</v>
      </c>
      <c r="V411">
        <v>0</v>
      </c>
      <c r="Y411" s="9">
        <v>44237</v>
      </c>
      <c r="Z411">
        <v>0.96836805555555561</v>
      </c>
      <c r="AB411">
        <v>1</v>
      </c>
      <c r="AD411">
        <v>7.9781394264575489</v>
      </c>
      <c r="AE411">
        <v>9.3869242662669148</v>
      </c>
      <c r="AF411">
        <v>1.4087848398093659</v>
      </c>
      <c r="AG411">
        <v>0.80042386902366836</v>
      </c>
    </row>
    <row r="412" spans="1:58" x14ac:dyDescent="0.2">
      <c r="A412">
        <v>63</v>
      </c>
      <c r="B412">
        <v>1</v>
      </c>
      <c r="C412" t="s">
        <v>30</v>
      </c>
      <c r="D412" t="s">
        <v>27</v>
      </c>
      <c r="G412">
        <v>0.5</v>
      </c>
      <c r="H412">
        <v>0.5</v>
      </c>
      <c r="I412">
        <v>2885</v>
      </c>
      <c r="J412">
        <v>12598</v>
      </c>
      <c r="L412">
        <v>10464</v>
      </c>
      <c r="M412">
        <v>2.629</v>
      </c>
      <c r="N412">
        <v>10.951000000000001</v>
      </c>
      <c r="O412">
        <v>8.3230000000000004</v>
      </c>
      <c r="Q412">
        <v>0.97799999999999998</v>
      </c>
      <c r="R412">
        <v>1</v>
      </c>
      <c r="S412">
        <v>0</v>
      </c>
      <c r="T412">
        <v>0</v>
      </c>
      <c r="V412">
        <v>0</v>
      </c>
      <c r="Y412" s="9">
        <v>44237</v>
      </c>
      <c r="Z412">
        <v>0.97420138888888896</v>
      </c>
      <c r="AB412">
        <v>1</v>
      </c>
      <c r="AD412">
        <v>11.844769151202014</v>
      </c>
      <c r="AE412">
        <v>9.3198909286377845</v>
      </c>
      <c r="AF412">
        <v>-2.5248782225642294</v>
      </c>
      <c r="AG412">
        <v>0.79968993449022274</v>
      </c>
      <c r="AJ412">
        <v>5.2909278122202315</v>
      </c>
      <c r="AO412">
        <v>1.7666872415257404</v>
      </c>
      <c r="AT412">
        <v>27.556130640427163</v>
      </c>
      <c r="AY412">
        <v>0.78316255351141562</v>
      </c>
      <c r="BC412">
        <v>12.166633036778869</v>
      </c>
      <c r="BD412">
        <v>9.2382851263066694</v>
      </c>
      <c r="BE412">
        <v>-2.9283479104721986</v>
      </c>
      <c r="BF412">
        <v>0.79657071272307967</v>
      </c>
    </row>
    <row r="413" spans="1:58" x14ac:dyDescent="0.2">
      <c r="A413">
        <v>64</v>
      </c>
      <c r="B413">
        <v>1</v>
      </c>
      <c r="C413" t="s">
        <v>30</v>
      </c>
      <c r="D413" t="s">
        <v>27</v>
      </c>
      <c r="G413">
        <v>0.5</v>
      </c>
      <c r="H413">
        <v>0.5</v>
      </c>
      <c r="I413">
        <v>3036</v>
      </c>
      <c r="J413">
        <v>12374</v>
      </c>
      <c r="L413">
        <v>10379</v>
      </c>
      <c r="M413">
        <v>2.7440000000000002</v>
      </c>
      <c r="N413">
        <v>10.762</v>
      </c>
      <c r="O413">
        <v>8.0180000000000007</v>
      </c>
      <c r="Q413">
        <v>0.96899999999999997</v>
      </c>
      <c r="R413">
        <v>1</v>
      </c>
      <c r="S413">
        <v>0</v>
      </c>
      <c r="T413">
        <v>0</v>
      </c>
      <c r="V413">
        <v>0</v>
      </c>
      <c r="Y413" s="9">
        <v>44237</v>
      </c>
      <c r="Z413">
        <v>0.98040509259259256</v>
      </c>
      <c r="AB413">
        <v>1</v>
      </c>
      <c r="AD413">
        <v>12.488496922355722</v>
      </c>
      <c r="AE413">
        <v>9.1566793239755544</v>
      </c>
      <c r="AF413">
        <v>-3.3318175983801677</v>
      </c>
      <c r="AG413">
        <v>0.79345149095593659</v>
      </c>
    </row>
    <row r="414" spans="1:58" x14ac:dyDescent="0.2">
      <c r="A414">
        <v>109</v>
      </c>
      <c r="B414">
        <v>1</v>
      </c>
      <c r="C414" t="s">
        <v>30</v>
      </c>
      <c r="D414" t="s">
        <v>27</v>
      </c>
      <c r="G414">
        <v>0.5</v>
      </c>
      <c r="H414">
        <v>0.5</v>
      </c>
      <c r="I414">
        <v>2150</v>
      </c>
      <c r="J414">
        <v>12334</v>
      </c>
      <c r="L414">
        <v>10006</v>
      </c>
      <c r="M414">
        <v>2.0640000000000001</v>
      </c>
      <c r="N414">
        <v>10.728</v>
      </c>
      <c r="O414">
        <v>8.6639999999999997</v>
      </c>
      <c r="Q414">
        <v>0.93</v>
      </c>
      <c r="R414">
        <v>1</v>
      </c>
      <c r="S414">
        <v>0</v>
      </c>
      <c r="T414">
        <v>0</v>
      </c>
      <c r="V414">
        <v>0</v>
      </c>
      <c r="Y414" s="9">
        <v>44238</v>
      </c>
      <c r="Z414">
        <v>0.30535879629629631</v>
      </c>
      <c r="AB414">
        <v>1</v>
      </c>
      <c r="AD414">
        <v>8.7113922518776672</v>
      </c>
      <c r="AE414">
        <v>9.1275343945715832</v>
      </c>
      <c r="AF414">
        <v>0.41614214269391603</v>
      </c>
      <c r="AG414">
        <v>0.76607573285842145</v>
      </c>
    </row>
    <row r="415" spans="1:58" x14ac:dyDescent="0.2">
      <c r="A415">
        <v>110</v>
      </c>
      <c r="B415">
        <v>1</v>
      </c>
      <c r="C415" t="s">
        <v>30</v>
      </c>
      <c r="D415" t="s">
        <v>27</v>
      </c>
      <c r="G415">
        <v>0.5</v>
      </c>
      <c r="H415">
        <v>0.5</v>
      </c>
      <c r="I415">
        <v>3160</v>
      </c>
      <c r="J415">
        <v>12135</v>
      </c>
      <c r="L415">
        <v>9970</v>
      </c>
      <c r="M415">
        <v>2.84</v>
      </c>
      <c r="N415">
        <v>10.56</v>
      </c>
      <c r="O415">
        <v>7.72</v>
      </c>
      <c r="Q415">
        <v>0.92700000000000005</v>
      </c>
      <c r="R415">
        <v>1</v>
      </c>
      <c r="S415">
        <v>0</v>
      </c>
      <c r="T415">
        <v>0</v>
      </c>
      <c r="V415">
        <v>0</v>
      </c>
      <c r="Y415" s="9">
        <v>44238</v>
      </c>
      <c r="Z415">
        <v>0.31119212962962967</v>
      </c>
      <c r="AB415">
        <v>1</v>
      </c>
      <c r="AD415">
        <v>13.01712105230976</v>
      </c>
      <c r="AE415">
        <v>8.9825383707868358</v>
      </c>
      <c r="AF415">
        <v>-4.0345826815229238</v>
      </c>
      <c r="AG415">
        <v>0.76343356853801791</v>
      </c>
      <c r="AJ415">
        <v>5.1994585811181189</v>
      </c>
      <c r="AO415">
        <v>9.3571441412883303</v>
      </c>
      <c r="AT415">
        <v>31.312403644181966</v>
      </c>
      <c r="AY415">
        <v>4.5222489468090687</v>
      </c>
      <c r="BC415">
        <v>13.364563524819875</v>
      </c>
      <c r="BD415">
        <v>8.5810669682471534</v>
      </c>
      <c r="BE415">
        <v>-4.7834965565727217</v>
      </c>
      <c r="BF415">
        <v>0.74655307426877271</v>
      </c>
    </row>
    <row r="416" spans="1:58" x14ac:dyDescent="0.2">
      <c r="A416">
        <v>111</v>
      </c>
      <c r="B416">
        <v>1</v>
      </c>
      <c r="C416" t="s">
        <v>30</v>
      </c>
      <c r="D416" t="s">
        <v>27</v>
      </c>
      <c r="G416">
        <v>0.5</v>
      </c>
      <c r="H416">
        <v>0.5</v>
      </c>
      <c r="I416">
        <v>3323</v>
      </c>
      <c r="J416">
        <v>11033</v>
      </c>
      <c r="L416">
        <v>9510</v>
      </c>
      <c r="M416">
        <v>2.964</v>
      </c>
      <c r="N416">
        <v>9.6259999999999994</v>
      </c>
      <c r="O416">
        <v>6.6619999999999999</v>
      </c>
      <c r="Q416">
        <v>0.879</v>
      </c>
      <c r="R416">
        <v>1</v>
      </c>
      <c r="S416">
        <v>0</v>
      </c>
      <c r="T416">
        <v>0</v>
      </c>
      <c r="V416">
        <v>0</v>
      </c>
      <c r="Y416" s="9">
        <v>44238</v>
      </c>
      <c r="Z416">
        <v>0.31736111111111115</v>
      </c>
      <c r="AB416">
        <v>1</v>
      </c>
      <c r="AD416">
        <v>13.712005997329989</v>
      </c>
      <c r="AE416">
        <v>8.1795955657074693</v>
      </c>
      <c r="AF416">
        <v>-5.5324104316225196</v>
      </c>
      <c r="AG416">
        <v>0.72967257999952762</v>
      </c>
    </row>
    <row r="417" spans="1:58" x14ac:dyDescent="0.2">
      <c r="A417">
        <v>18</v>
      </c>
      <c r="B417">
        <v>1</v>
      </c>
      <c r="C417" t="s">
        <v>30</v>
      </c>
      <c r="D417" t="s">
        <v>27</v>
      </c>
      <c r="G417">
        <v>0.5</v>
      </c>
      <c r="H417">
        <v>0.5</v>
      </c>
      <c r="I417">
        <v>1890</v>
      </c>
      <c r="J417">
        <v>14078</v>
      </c>
      <c r="L417">
        <v>11063</v>
      </c>
      <c r="M417">
        <v>1.865</v>
      </c>
      <c r="N417">
        <v>12.205</v>
      </c>
      <c r="O417">
        <v>10.340999999999999</v>
      </c>
      <c r="Q417">
        <v>1.0409999999999999</v>
      </c>
      <c r="R417">
        <v>1</v>
      </c>
      <c r="S417">
        <v>0</v>
      </c>
      <c r="T417">
        <v>0</v>
      </c>
      <c r="V417">
        <v>0</v>
      </c>
      <c r="Y417" s="9">
        <v>44238</v>
      </c>
      <c r="Z417">
        <v>0.62612268518518521</v>
      </c>
      <c r="AB417">
        <v>1</v>
      </c>
      <c r="AD417">
        <v>5.8632599999999995</v>
      </c>
      <c r="AE417">
        <v>10.779416884433553</v>
      </c>
      <c r="AF417">
        <v>4.9161568844335539</v>
      </c>
      <c r="AG417">
        <v>0.82369540651865836</v>
      </c>
    </row>
    <row r="418" spans="1:58" x14ac:dyDescent="0.2">
      <c r="A418">
        <v>19</v>
      </c>
      <c r="B418">
        <v>1</v>
      </c>
      <c r="C418" t="s">
        <v>30</v>
      </c>
      <c r="D418" t="s">
        <v>27</v>
      </c>
      <c r="G418">
        <v>0.5</v>
      </c>
      <c r="H418">
        <v>0.5</v>
      </c>
      <c r="I418">
        <v>2413</v>
      </c>
      <c r="J418">
        <v>14640</v>
      </c>
      <c r="L418">
        <v>11377</v>
      </c>
      <c r="M418">
        <v>2.266</v>
      </c>
      <c r="N418">
        <v>12.680999999999999</v>
      </c>
      <c r="O418">
        <v>10.414999999999999</v>
      </c>
      <c r="Q418">
        <v>1.0740000000000001</v>
      </c>
      <c r="R418">
        <v>1</v>
      </c>
      <c r="S418">
        <v>0</v>
      </c>
      <c r="T418">
        <v>0</v>
      </c>
      <c r="V418">
        <v>0</v>
      </c>
      <c r="Y418" s="9">
        <v>44238</v>
      </c>
      <c r="Z418">
        <v>0.6320486111111111</v>
      </c>
      <c r="AB418">
        <v>1</v>
      </c>
      <c r="AD418">
        <v>8.2595413999999998</v>
      </c>
      <c r="AE418">
        <v>11.203114084870428</v>
      </c>
      <c r="AF418">
        <v>2.9435726848704284</v>
      </c>
      <c r="AG418">
        <v>0.84635264183895664</v>
      </c>
      <c r="AJ418">
        <v>5.2517052798604817</v>
      </c>
      <c r="AO418">
        <v>5.26278605577766</v>
      </c>
      <c r="AT418">
        <v>41.910858454132367</v>
      </c>
      <c r="AY418">
        <v>3.5576832036580277</v>
      </c>
      <c r="BC418">
        <v>8.4822734000000004</v>
      </c>
      <c r="BD418">
        <v>10.915874523720163</v>
      </c>
      <c r="BE418">
        <v>2.4336011237201625</v>
      </c>
      <c r="BF418">
        <v>0.83156049776041785</v>
      </c>
    </row>
    <row r="419" spans="1:58" x14ac:dyDescent="0.2">
      <c r="A419">
        <v>20</v>
      </c>
      <c r="B419">
        <v>1</v>
      </c>
      <c r="C419" t="s">
        <v>30</v>
      </c>
      <c r="D419" t="s">
        <v>27</v>
      </c>
      <c r="G419">
        <v>0.5</v>
      </c>
      <c r="H419">
        <v>0.5</v>
      </c>
      <c r="I419">
        <v>2503</v>
      </c>
      <c r="J419">
        <v>13878</v>
      </c>
      <c r="L419">
        <v>10967</v>
      </c>
      <c r="M419">
        <v>2.335</v>
      </c>
      <c r="N419">
        <v>12.035</v>
      </c>
      <c r="O419">
        <v>9.6999999999999993</v>
      </c>
      <c r="Q419">
        <v>1.0309999999999999</v>
      </c>
      <c r="R419">
        <v>1</v>
      </c>
      <c r="S419">
        <v>0</v>
      </c>
      <c r="T419">
        <v>0</v>
      </c>
      <c r="V419">
        <v>0</v>
      </c>
      <c r="Y419" s="9">
        <v>44238</v>
      </c>
      <c r="Z419">
        <v>0.63851851851851849</v>
      </c>
      <c r="AB419">
        <v>1</v>
      </c>
      <c r="AD419">
        <v>8.705005400000001</v>
      </c>
      <c r="AE419">
        <v>10.628634962569897</v>
      </c>
      <c r="AF419">
        <v>1.9236295625698965</v>
      </c>
      <c r="AG419">
        <v>0.81676835368187917</v>
      </c>
    </row>
    <row r="420" spans="1:58" x14ac:dyDescent="0.2">
      <c r="A420">
        <v>62</v>
      </c>
      <c r="B420">
        <v>1</v>
      </c>
      <c r="C420" t="s">
        <v>30</v>
      </c>
      <c r="D420" t="s">
        <v>27</v>
      </c>
      <c r="G420">
        <v>0.5</v>
      </c>
      <c r="H420">
        <v>0.5</v>
      </c>
      <c r="I420">
        <v>1943</v>
      </c>
      <c r="J420">
        <v>13118</v>
      </c>
      <c r="L420">
        <v>10381</v>
      </c>
      <c r="M420">
        <v>1.9059999999999999</v>
      </c>
      <c r="N420">
        <v>11.391999999999999</v>
      </c>
      <c r="O420">
        <v>9.4860000000000007</v>
      </c>
      <c r="Q420">
        <v>0.97</v>
      </c>
      <c r="R420">
        <v>1</v>
      </c>
      <c r="S420">
        <v>0</v>
      </c>
      <c r="T420">
        <v>0</v>
      </c>
      <c r="V420">
        <v>0</v>
      </c>
      <c r="Y420" s="9">
        <v>44238</v>
      </c>
      <c r="Z420">
        <v>0.95082175925925927</v>
      </c>
      <c r="AB420">
        <v>1</v>
      </c>
      <c r="AD420">
        <v>6.0911493999999999</v>
      </c>
      <c r="AE420">
        <v>10.055663659488001</v>
      </c>
      <c r="AF420">
        <v>3.9645142594880012</v>
      </c>
      <c r="AG420">
        <v>0.77448446865737308</v>
      </c>
    </row>
    <row r="421" spans="1:58" x14ac:dyDescent="0.2">
      <c r="A421">
        <v>63</v>
      </c>
      <c r="B421">
        <v>1</v>
      </c>
      <c r="C421" t="s">
        <v>30</v>
      </c>
      <c r="D421" t="s">
        <v>27</v>
      </c>
      <c r="G421">
        <v>0.5</v>
      </c>
      <c r="H421">
        <v>0.5</v>
      </c>
      <c r="I421">
        <v>2786</v>
      </c>
      <c r="J421">
        <v>12963</v>
      </c>
      <c r="L421">
        <v>10477</v>
      </c>
      <c r="M421">
        <v>2.552</v>
      </c>
      <c r="N421">
        <v>11.260999999999999</v>
      </c>
      <c r="O421">
        <v>8.7089999999999996</v>
      </c>
      <c r="Q421">
        <v>0.98</v>
      </c>
      <c r="R421">
        <v>1</v>
      </c>
      <c r="S421">
        <v>0</v>
      </c>
      <c r="T421">
        <v>0</v>
      </c>
      <c r="V421">
        <v>0</v>
      </c>
      <c r="Y421" s="9">
        <v>44238</v>
      </c>
      <c r="Z421">
        <v>0.95665509259259263</v>
      </c>
      <c r="AB421">
        <v>1</v>
      </c>
      <c r="AD421">
        <v>10.169077600000001</v>
      </c>
      <c r="AE421">
        <v>9.9388076700436674</v>
      </c>
      <c r="AF421">
        <v>-0.230269929956334</v>
      </c>
      <c r="AG421">
        <v>0.78141152149415238</v>
      </c>
      <c r="AJ421">
        <v>3.4336015989623627</v>
      </c>
      <c r="AO421">
        <v>0.85320183076105582</v>
      </c>
      <c r="AT421">
        <v>97.685381124292746</v>
      </c>
      <c r="AY421">
        <v>0.52773605658644795</v>
      </c>
      <c r="BC421">
        <v>10.346710000000002</v>
      </c>
      <c r="BD421">
        <v>9.8965887319218417</v>
      </c>
      <c r="BE421">
        <v>-0.45012126807815811</v>
      </c>
      <c r="BF421">
        <v>0.77935505268323357</v>
      </c>
    </row>
    <row r="422" spans="1:58" x14ac:dyDescent="0.2">
      <c r="A422">
        <v>64</v>
      </c>
      <c r="B422">
        <v>1</v>
      </c>
      <c r="C422" t="s">
        <v>30</v>
      </c>
      <c r="D422" t="s">
        <v>27</v>
      </c>
      <c r="G422">
        <v>0.5</v>
      </c>
      <c r="H422">
        <v>0.5</v>
      </c>
      <c r="I422">
        <v>2852</v>
      </c>
      <c r="J422">
        <v>12851</v>
      </c>
      <c r="L422">
        <v>10420</v>
      </c>
      <c r="M422">
        <v>2.6030000000000002</v>
      </c>
      <c r="N422">
        <v>11.166</v>
      </c>
      <c r="O422">
        <v>8.5630000000000006</v>
      </c>
      <c r="Q422">
        <v>0.97399999999999998</v>
      </c>
      <c r="R422">
        <v>1</v>
      </c>
      <c r="S422">
        <v>0</v>
      </c>
      <c r="T422">
        <v>0</v>
      </c>
      <c r="V422">
        <v>0</v>
      </c>
      <c r="Y422" s="9">
        <v>44238</v>
      </c>
      <c r="Z422">
        <v>0.96291666666666664</v>
      </c>
      <c r="AB422">
        <v>1</v>
      </c>
      <c r="AD422">
        <v>10.5243424</v>
      </c>
      <c r="AE422">
        <v>9.8543697938000179</v>
      </c>
      <c r="AF422">
        <v>-0.66997260619998222</v>
      </c>
      <c r="AG422">
        <v>0.77729858387231465</v>
      </c>
    </row>
    <row r="423" spans="1:58" x14ac:dyDescent="0.2">
      <c r="A423">
        <v>109</v>
      </c>
      <c r="B423">
        <v>1</v>
      </c>
      <c r="C423" t="s">
        <v>30</v>
      </c>
      <c r="D423" t="s">
        <v>27</v>
      </c>
      <c r="G423">
        <v>0.5</v>
      </c>
      <c r="H423">
        <v>0.5</v>
      </c>
      <c r="I423">
        <v>2114</v>
      </c>
      <c r="J423">
        <v>12671</v>
      </c>
      <c r="L423">
        <v>10068</v>
      </c>
      <c r="M423">
        <v>2.036</v>
      </c>
      <c r="N423">
        <v>11.013</v>
      </c>
      <c r="O423">
        <v>8.9770000000000003</v>
      </c>
      <c r="Q423">
        <v>0.93700000000000006</v>
      </c>
      <c r="R423">
        <v>1</v>
      </c>
      <c r="S423">
        <v>0</v>
      </c>
      <c r="T423">
        <v>0</v>
      </c>
      <c r="V423">
        <v>0</v>
      </c>
      <c r="Y423" s="9">
        <v>44239</v>
      </c>
      <c r="Z423">
        <v>0.29355324074074074</v>
      </c>
      <c r="AB423">
        <v>1</v>
      </c>
      <c r="AD423">
        <v>6.8493976000000005</v>
      </c>
      <c r="AE423">
        <v>9.7186660641227292</v>
      </c>
      <c r="AF423">
        <v>2.8692684641227286</v>
      </c>
      <c r="AG423">
        <v>0.75189939013745777</v>
      </c>
    </row>
    <row r="424" spans="1:58" x14ac:dyDescent="0.2">
      <c r="A424">
        <v>110</v>
      </c>
      <c r="B424">
        <v>1</v>
      </c>
      <c r="C424" t="s">
        <v>30</v>
      </c>
      <c r="D424" t="s">
        <v>27</v>
      </c>
      <c r="G424">
        <v>0.5</v>
      </c>
      <c r="H424">
        <v>0.5</v>
      </c>
      <c r="I424">
        <v>3026</v>
      </c>
      <c r="J424">
        <v>12613</v>
      </c>
      <c r="L424">
        <v>10091</v>
      </c>
      <c r="M424">
        <v>2.7360000000000002</v>
      </c>
      <c r="N424">
        <v>10.964</v>
      </c>
      <c r="O424">
        <v>8.2270000000000003</v>
      </c>
      <c r="Q424">
        <v>0.93899999999999995</v>
      </c>
      <c r="R424">
        <v>1</v>
      </c>
      <c r="S424">
        <v>0</v>
      </c>
      <c r="T424">
        <v>0</v>
      </c>
      <c r="V424">
        <v>0</v>
      </c>
      <c r="Y424" s="9">
        <v>44239</v>
      </c>
      <c r="Z424">
        <v>0.29940972222222223</v>
      </c>
      <c r="AB424">
        <v>1</v>
      </c>
      <c r="AD424">
        <v>11.4860056</v>
      </c>
      <c r="AE424">
        <v>9.6749393067822691</v>
      </c>
      <c r="AF424">
        <v>-1.8110662932177313</v>
      </c>
      <c r="AG424">
        <v>0.75355899654626968</v>
      </c>
      <c r="AJ424">
        <v>4.453247392228878</v>
      </c>
      <c r="AO424">
        <v>0.49212894687026582</v>
      </c>
      <c r="AT424">
        <v>27.22038454364159</v>
      </c>
      <c r="AY424">
        <v>0.3741418547577075</v>
      </c>
      <c r="BC424">
        <v>11.747580000000001</v>
      </c>
      <c r="BD424">
        <v>9.6511911540887425</v>
      </c>
      <c r="BE424">
        <v>-2.0963888459112585</v>
      </c>
      <c r="BF424">
        <v>0.75215193893879884</v>
      </c>
    </row>
    <row r="425" spans="1:58" x14ac:dyDescent="0.2">
      <c r="A425">
        <v>111</v>
      </c>
      <c r="B425">
        <v>1</v>
      </c>
      <c r="C425" t="s">
        <v>30</v>
      </c>
      <c r="D425" t="s">
        <v>27</v>
      </c>
      <c r="G425">
        <v>0.5</v>
      </c>
      <c r="H425">
        <v>0.5</v>
      </c>
      <c r="I425">
        <v>3118</v>
      </c>
      <c r="J425">
        <v>12550</v>
      </c>
      <c r="L425">
        <v>10052</v>
      </c>
      <c r="M425">
        <v>2.8069999999999999</v>
      </c>
      <c r="N425">
        <v>10.911</v>
      </c>
      <c r="O425">
        <v>8.1039999999999992</v>
      </c>
      <c r="Q425">
        <v>0.93500000000000005</v>
      </c>
      <c r="R425">
        <v>1</v>
      </c>
      <c r="S425">
        <v>0</v>
      </c>
      <c r="T425">
        <v>0</v>
      </c>
      <c r="V425">
        <v>0</v>
      </c>
      <c r="Y425" s="9">
        <v>44239</v>
      </c>
      <c r="Z425">
        <v>0.30574074074074076</v>
      </c>
      <c r="AB425">
        <v>1</v>
      </c>
      <c r="AD425">
        <v>12.009154400000002</v>
      </c>
      <c r="AE425">
        <v>9.6274430013952159</v>
      </c>
      <c r="AF425">
        <v>-2.3817113986047858</v>
      </c>
      <c r="AG425">
        <v>0.750744881331328</v>
      </c>
    </row>
    <row r="426" spans="1:58" x14ac:dyDescent="0.2">
      <c r="A426">
        <v>23</v>
      </c>
      <c r="B426">
        <v>1</v>
      </c>
      <c r="C426" t="s">
        <v>30</v>
      </c>
      <c r="D426" t="s">
        <v>27</v>
      </c>
      <c r="G426">
        <v>0.5</v>
      </c>
      <c r="H426">
        <v>0.5</v>
      </c>
      <c r="I426">
        <v>2823</v>
      </c>
      <c r="J426">
        <v>12961</v>
      </c>
      <c r="L426">
        <v>9737</v>
      </c>
      <c r="M426">
        <v>2.581</v>
      </c>
      <c r="N426">
        <v>11.259</v>
      </c>
      <c r="O426">
        <v>8.6780000000000008</v>
      </c>
      <c r="Q426">
        <v>0.90200000000000002</v>
      </c>
      <c r="R426">
        <v>1</v>
      </c>
      <c r="S426">
        <v>0</v>
      </c>
      <c r="T426">
        <v>0</v>
      </c>
      <c r="V426">
        <v>0</v>
      </c>
      <c r="Y426" s="9">
        <v>44243</v>
      </c>
      <c r="Z426">
        <v>0.67851851851851841</v>
      </c>
      <c r="AB426">
        <v>1</v>
      </c>
      <c r="AD426">
        <v>9.8071849329982381</v>
      </c>
      <c r="AE426">
        <v>11.086596001996407</v>
      </c>
      <c r="AF426">
        <v>1.2794110689981686</v>
      </c>
      <c r="AG426">
        <v>0.81996754414990936</v>
      </c>
    </row>
    <row r="427" spans="1:58" x14ac:dyDescent="0.2">
      <c r="A427">
        <v>24</v>
      </c>
      <c r="B427">
        <v>1</v>
      </c>
      <c r="C427" t="s">
        <v>30</v>
      </c>
      <c r="D427" t="s">
        <v>27</v>
      </c>
      <c r="G427">
        <v>0.5</v>
      </c>
      <c r="H427">
        <v>0.5</v>
      </c>
      <c r="I427">
        <v>3116</v>
      </c>
      <c r="J427">
        <v>12811</v>
      </c>
      <c r="L427">
        <v>9832</v>
      </c>
      <c r="M427">
        <v>2.8050000000000002</v>
      </c>
      <c r="N427">
        <v>11.131</v>
      </c>
      <c r="O427">
        <v>8.3260000000000005</v>
      </c>
      <c r="Q427">
        <v>0.91200000000000003</v>
      </c>
      <c r="R427">
        <v>1</v>
      </c>
      <c r="S427">
        <v>0</v>
      </c>
      <c r="T427">
        <v>0</v>
      </c>
      <c r="V427">
        <v>0</v>
      </c>
      <c r="Y427" s="9">
        <v>44243</v>
      </c>
      <c r="Z427">
        <v>0.6844675925925926</v>
      </c>
      <c r="AB427">
        <v>1</v>
      </c>
      <c r="AD427">
        <v>10.840950206663178</v>
      </c>
      <c r="AE427">
        <v>10.957145157890672</v>
      </c>
      <c r="AF427">
        <v>0.11619495122749335</v>
      </c>
      <c r="AG427">
        <v>0.82780836873087071</v>
      </c>
      <c r="AJ427">
        <v>2.3796893712536979</v>
      </c>
      <c r="AO427">
        <v>2.9491703793494257</v>
      </c>
      <c r="AT427">
        <v>333.88572404204439</v>
      </c>
      <c r="AY427">
        <v>1.1431108265389986</v>
      </c>
      <c r="BC427">
        <v>10.971493944293222</v>
      </c>
      <c r="BD427">
        <v>10.797920619640619</v>
      </c>
      <c r="BE427">
        <v>-0.17357332465260367</v>
      </c>
      <c r="BF427">
        <v>0.82310387398229401</v>
      </c>
    </row>
    <row r="428" spans="1:58" x14ac:dyDescent="0.2">
      <c r="A428">
        <v>25</v>
      </c>
      <c r="B428">
        <v>1</v>
      </c>
      <c r="C428" t="s">
        <v>30</v>
      </c>
      <c r="D428" t="s">
        <v>27</v>
      </c>
      <c r="G428">
        <v>0.5</v>
      </c>
      <c r="H428">
        <v>0.5</v>
      </c>
      <c r="I428">
        <v>3190</v>
      </c>
      <c r="J428">
        <v>12442</v>
      </c>
      <c r="L428">
        <v>9718</v>
      </c>
      <c r="M428">
        <v>2.8620000000000001</v>
      </c>
      <c r="N428">
        <v>10.819000000000001</v>
      </c>
      <c r="O428">
        <v>7.9569999999999999</v>
      </c>
      <c r="Q428">
        <v>0.9</v>
      </c>
      <c r="R428">
        <v>1</v>
      </c>
      <c r="S428">
        <v>0</v>
      </c>
      <c r="T428">
        <v>0</v>
      </c>
      <c r="V428">
        <v>0</v>
      </c>
      <c r="Y428" s="9">
        <v>44243</v>
      </c>
      <c r="Z428">
        <v>0.69050925925925932</v>
      </c>
      <c r="AB428">
        <v>1</v>
      </c>
      <c r="AD428">
        <v>11.102037681923267</v>
      </c>
      <c r="AE428">
        <v>10.638696081390567</v>
      </c>
      <c r="AF428">
        <v>-0.46334160053270068</v>
      </c>
      <c r="AG428">
        <v>0.81839937923371719</v>
      </c>
    </row>
    <row r="429" spans="1:58" x14ac:dyDescent="0.2">
      <c r="A429">
        <v>67</v>
      </c>
      <c r="B429">
        <v>1</v>
      </c>
      <c r="C429" t="s">
        <v>30</v>
      </c>
      <c r="D429" t="s">
        <v>27</v>
      </c>
      <c r="G429">
        <v>0.5</v>
      </c>
      <c r="H429">
        <v>0.5</v>
      </c>
      <c r="I429">
        <v>2166</v>
      </c>
      <c r="J429">
        <v>12125</v>
      </c>
      <c r="L429">
        <v>9453</v>
      </c>
      <c r="M429">
        <v>2.077</v>
      </c>
      <c r="N429">
        <v>10.551</v>
      </c>
      <c r="O429">
        <v>8.4740000000000002</v>
      </c>
      <c r="Q429">
        <v>0.873</v>
      </c>
      <c r="R429">
        <v>1</v>
      </c>
      <c r="S429">
        <v>0</v>
      </c>
      <c r="T429">
        <v>0</v>
      </c>
      <c r="V429">
        <v>0</v>
      </c>
      <c r="Y429" s="9">
        <v>44243</v>
      </c>
      <c r="Z429">
        <v>0.99315972222222226</v>
      </c>
      <c r="AB429">
        <v>1</v>
      </c>
      <c r="AD429">
        <v>7.4891515377836742</v>
      </c>
      <c r="AE429">
        <v>10.365123297513785</v>
      </c>
      <c r="AF429">
        <v>2.8759717597301107</v>
      </c>
      <c r="AG429">
        <v>0.7965276054026148</v>
      </c>
    </row>
    <row r="430" spans="1:58" x14ac:dyDescent="0.2">
      <c r="A430">
        <v>68</v>
      </c>
      <c r="B430">
        <v>1</v>
      </c>
      <c r="C430" t="s">
        <v>30</v>
      </c>
      <c r="D430" t="s">
        <v>27</v>
      </c>
      <c r="G430">
        <v>0.5</v>
      </c>
      <c r="H430">
        <v>0.5</v>
      </c>
      <c r="I430">
        <v>3190</v>
      </c>
      <c r="J430">
        <v>12073</v>
      </c>
      <c r="L430">
        <v>9545</v>
      </c>
      <c r="M430">
        <v>2.8620000000000001</v>
      </c>
      <c r="N430">
        <v>10.507</v>
      </c>
      <c r="O430">
        <v>7.6449999999999996</v>
      </c>
      <c r="Q430">
        <v>0.88200000000000001</v>
      </c>
      <c r="R430">
        <v>1</v>
      </c>
      <c r="S430">
        <v>0</v>
      </c>
      <c r="T430">
        <v>0</v>
      </c>
      <c r="V430">
        <v>0</v>
      </c>
      <c r="Y430" s="9">
        <v>44243</v>
      </c>
      <c r="Z430">
        <v>0.99913194444444453</v>
      </c>
      <c r="AB430">
        <v>1</v>
      </c>
      <c r="AD430">
        <v>11.102037681923267</v>
      </c>
      <c r="AE430">
        <v>10.320247004890463</v>
      </c>
      <c r="AF430">
        <v>-0.78179067703280403</v>
      </c>
      <c r="AG430">
        <v>0.80412082499680893</v>
      </c>
      <c r="AJ430">
        <v>5.4410840147714294</v>
      </c>
      <c r="AO430">
        <v>1.1522294138332521</v>
      </c>
      <c r="AT430">
        <v>64.200422195310153</v>
      </c>
      <c r="AY430">
        <v>0.3585960380028767</v>
      </c>
      <c r="BC430">
        <v>11.412520084935263</v>
      </c>
      <c r="BD430">
        <v>10.261131119415513</v>
      </c>
      <c r="BE430">
        <v>-1.1513889655197511</v>
      </c>
      <c r="BF430">
        <v>0.80556518741961747</v>
      </c>
    </row>
    <row r="431" spans="1:58" x14ac:dyDescent="0.2">
      <c r="A431">
        <v>69</v>
      </c>
      <c r="B431">
        <v>1</v>
      </c>
      <c r="C431" t="s">
        <v>30</v>
      </c>
      <c r="D431" t="s">
        <v>27</v>
      </c>
      <c r="G431">
        <v>0.5</v>
      </c>
      <c r="H431">
        <v>0.5</v>
      </c>
      <c r="I431">
        <v>3366</v>
      </c>
      <c r="J431">
        <v>11936</v>
      </c>
      <c r="L431">
        <v>9580</v>
      </c>
      <c r="M431">
        <v>2.9969999999999999</v>
      </c>
      <c r="N431">
        <v>10.39</v>
      </c>
      <c r="O431">
        <v>7.3940000000000001</v>
      </c>
      <c r="Q431">
        <v>0.88600000000000001</v>
      </c>
      <c r="R431">
        <v>1</v>
      </c>
      <c r="S431">
        <v>0</v>
      </c>
      <c r="T431">
        <v>0</v>
      </c>
      <c r="V431">
        <v>0</v>
      </c>
      <c r="Y431" s="9">
        <v>44244</v>
      </c>
      <c r="Z431">
        <v>5.4398148148148149E-3</v>
      </c>
      <c r="AB431">
        <v>1</v>
      </c>
      <c r="AD431">
        <v>11.723002487947259</v>
      </c>
      <c r="AE431">
        <v>10.202015233940561</v>
      </c>
      <c r="AF431">
        <v>-1.5209872540066982</v>
      </c>
      <c r="AG431">
        <v>0.80700954984242612</v>
      </c>
    </row>
    <row r="432" spans="1:58" x14ac:dyDescent="0.2">
      <c r="A432">
        <v>105</v>
      </c>
      <c r="B432">
        <v>1</v>
      </c>
      <c r="C432" t="s">
        <v>30</v>
      </c>
      <c r="D432" t="s">
        <v>27</v>
      </c>
      <c r="G432">
        <v>0.5</v>
      </c>
      <c r="H432">
        <v>0.5</v>
      </c>
      <c r="I432">
        <v>2282</v>
      </c>
      <c r="J432">
        <v>11953</v>
      </c>
      <c r="L432">
        <v>9406</v>
      </c>
      <c r="M432">
        <v>2.1659999999999999</v>
      </c>
      <c r="N432">
        <v>10.404999999999999</v>
      </c>
      <c r="O432">
        <v>8.2390000000000008</v>
      </c>
      <c r="Q432">
        <v>0.86799999999999999</v>
      </c>
      <c r="R432">
        <v>1</v>
      </c>
      <c r="S432">
        <v>0</v>
      </c>
      <c r="T432">
        <v>0</v>
      </c>
      <c r="V432">
        <v>0</v>
      </c>
      <c r="Y432" s="9">
        <v>44244</v>
      </c>
      <c r="Z432">
        <v>0.26718749999999997</v>
      </c>
      <c r="AB432">
        <v>1</v>
      </c>
      <c r="AD432">
        <v>7.8984237962994861</v>
      </c>
      <c r="AE432">
        <v>10.216686329605876</v>
      </c>
      <c r="AF432">
        <v>2.31826253330639</v>
      </c>
      <c r="AG432">
        <v>0.79264846060992888</v>
      </c>
    </row>
    <row r="433" spans="1:58" x14ac:dyDescent="0.2">
      <c r="A433">
        <v>106</v>
      </c>
      <c r="B433">
        <v>1</v>
      </c>
      <c r="C433" t="s">
        <v>30</v>
      </c>
      <c r="D433" t="s">
        <v>27</v>
      </c>
      <c r="G433">
        <v>0.5</v>
      </c>
      <c r="H433">
        <v>0.5</v>
      </c>
      <c r="I433">
        <v>3355</v>
      </c>
      <c r="J433">
        <v>11958</v>
      </c>
      <c r="L433">
        <v>9479</v>
      </c>
      <c r="M433">
        <v>2.988</v>
      </c>
      <c r="N433">
        <v>10.409000000000001</v>
      </c>
      <c r="O433">
        <v>7.42</v>
      </c>
      <c r="Q433">
        <v>0.875</v>
      </c>
      <c r="R433">
        <v>1</v>
      </c>
      <c r="S433">
        <v>0</v>
      </c>
      <c r="T433">
        <v>0</v>
      </c>
      <c r="V433">
        <v>0</v>
      </c>
      <c r="Y433" s="9">
        <v>44244</v>
      </c>
      <c r="Z433">
        <v>0.2729861111111111</v>
      </c>
      <c r="AB433">
        <v>1</v>
      </c>
      <c r="AD433">
        <v>11.68419218757076</v>
      </c>
      <c r="AE433">
        <v>10.221001357742733</v>
      </c>
      <c r="AF433">
        <v>-1.4631908298280276</v>
      </c>
      <c r="AG433">
        <v>0.79867351528793051</v>
      </c>
      <c r="AJ433">
        <v>6.0896176995418463</v>
      </c>
      <c r="AO433">
        <v>2.2110308036650475</v>
      </c>
      <c r="AT433">
        <v>49.301917641886646</v>
      </c>
      <c r="AY433">
        <v>1.7618323157258089</v>
      </c>
      <c r="BC433">
        <v>12.051125936584938</v>
      </c>
      <c r="BD433">
        <v>10.109242128998115</v>
      </c>
      <c r="BE433">
        <v>-1.9418838075868212</v>
      </c>
      <c r="BF433">
        <v>0.79169930816065448</v>
      </c>
    </row>
    <row r="434" spans="1:58" x14ac:dyDescent="0.2">
      <c r="A434">
        <v>107</v>
      </c>
      <c r="B434">
        <v>1</v>
      </c>
      <c r="C434" t="s">
        <v>30</v>
      </c>
      <c r="D434" t="s">
        <v>27</v>
      </c>
      <c r="G434">
        <v>0.5</v>
      </c>
      <c r="H434">
        <v>0.5</v>
      </c>
      <c r="I434">
        <v>3563</v>
      </c>
      <c r="J434">
        <v>11699</v>
      </c>
      <c r="L434">
        <v>9310</v>
      </c>
      <c r="M434">
        <v>3.1480000000000001</v>
      </c>
      <c r="N434">
        <v>10.19</v>
      </c>
      <c r="O434">
        <v>7.0410000000000004</v>
      </c>
      <c r="Q434">
        <v>0.85799999999999998</v>
      </c>
      <c r="R434">
        <v>1</v>
      </c>
      <c r="S434">
        <v>0</v>
      </c>
      <c r="T434">
        <v>0</v>
      </c>
      <c r="V434">
        <v>0</v>
      </c>
      <c r="Y434" s="9">
        <v>44244</v>
      </c>
      <c r="Z434">
        <v>0.2792013888888889</v>
      </c>
      <c r="AB434">
        <v>1</v>
      </c>
      <c r="AD434">
        <v>12.418059685599115</v>
      </c>
      <c r="AE434">
        <v>9.9974829002534999</v>
      </c>
      <c r="AF434">
        <v>-2.4205767853456148</v>
      </c>
      <c r="AG434">
        <v>0.78472510103337845</v>
      </c>
    </row>
  </sheetData>
  <sortState xmlns:xlrd2="http://schemas.microsoft.com/office/spreadsheetml/2017/richdata2" ref="A2:BF658">
    <sortCondition ref="C2:C658"/>
  </sortState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157"/>
  <sheetViews>
    <sheetView topLeftCell="A80" zoomScale="187" workbookViewId="0">
      <selection activeCell="C92" sqref="C1:C1048576"/>
    </sheetView>
  </sheetViews>
  <sheetFormatPr baseColWidth="10" defaultColWidth="8.83203125" defaultRowHeight="15" x14ac:dyDescent="0.2"/>
  <cols>
    <col min="3" max="3" width="28.5" customWidth="1"/>
    <col min="25" max="25" width="9.1640625" style="9" bestFit="1" customWidth="1"/>
  </cols>
  <sheetData>
    <row r="1" spans="1:58" s="3" customFormat="1" ht="17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8" t="s">
        <v>24</v>
      </c>
      <c r="Z1" s="3" t="s">
        <v>25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</row>
    <row r="2" spans="1:58" x14ac:dyDescent="0.2">
      <c r="A2">
        <v>27</v>
      </c>
      <c r="B2">
        <v>9</v>
      </c>
      <c r="C2" t="s">
        <v>157</v>
      </c>
      <c r="D2" t="s">
        <v>27</v>
      </c>
      <c r="G2">
        <v>0.5</v>
      </c>
      <c r="H2">
        <v>0.5</v>
      </c>
      <c r="I2">
        <v>595</v>
      </c>
      <c r="J2">
        <v>4148</v>
      </c>
      <c r="L2">
        <v>7668</v>
      </c>
      <c r="M2">
        <v>0.872</v>
      </c>
      <c r="N2">
        <v>3.7930000000000001</v>
      </c>
      <c r="O2">
        <v>2.9209999999999998</v>
      </c>
      <c r="Q2">
        <v>0.68600000000000005</v>
      </c>
      <c r="R2">
        <v>1</v>
      </c>
      <c r="S2">
        <v>0</v>
      </c>
      <c r="T2">
        <v>0</v>
      </c>
      <c r="V2">
        <v>0</v>
      </c>
      <c r="Y2" s="9">
        <v>44243</v>
      </c>
      <c r="Z2">
        <v>0.70487268518518509</v>
      </c>
      <c r="AB2">
        <v>1</v>
      </c>
      <c r="AD2">
        <v>1.9463350021945145</v>
      </c>
      <c r="AE2">
        <v>3.4809274079708659</v>
      </c>
      <c r="AF2">
        <v>1.5345924057763514</v>
      </c>
      <c r="AG2">
        <v>0.64920263827613311</v>
      </c>
    </row>
    <row r="3" spans="1:58" x14ac:dyDescent="0.2">
      <c r="A3">
        <v>28</v>
      </c>
      <c r="B3">
        <v>9</v>
      </c>
      <c r="C3" t="s">
        <v>157</v>
      </c>
      <c r="D3" t="s">
        <v>27</v>
      </c>
      <c r="G3">
        <v>0.5</v>
      </c>
      <c r="H3">
        <v>0.5</v>
      </c>
      <c r="I3">
        <v>633</v>
      </c>
      <c r="J3">
        <v>4163</v>
      </c>
      <c r="L3">
        <v>7793</v>
      </c>
      <c r="M3">
        <v>0.90100000000000002</v>
      </c>
      <c r="N3">
        <v>3.8050000000000002</v>
      </c>
      <c r="O3">
        <v>2.9049999999999998</v>
      </c>
      <c r="Q3">
        <v>0.69899999999999995</v>
      </c>
      <c r="R3">
        <v>1</v>
      </c>
      <c r="S3">
        <v>0</v>
      </c>
      <c r="T3">
        <v>0</v>
      </c>
      <c r="V3">
        <v>0</v>
      </c>
      <c r="Y3" s="9">
        <v>44243</v>
      </c>
      <c r="Z3">
        <v>0.7104166666666667</v>
      </c>
      <c r="AB3">
        <v>1</v>
      </c>
      <c r="AD3">
        <v>2.0804069489496948</v>
      </c>
      <c r="AE3">
        <v>3.4938724923814393</v>
      </c>
      <c r="AF3">
        <v>1.4134655434317445</v>
      </c>
      <c r="AG3">
        <v>0.65951951272476617</v>
      </c>
      <c r="AJ3">
        <v>1.3660046181729331</v>
      </c>
      <c r="AO3">
        <v>1.3928639087003665</v>
      </c>
      <c r="AT3">
        <v>1.4324097484082157</v>
      </c>
      <c r="AY3">
        <v>1.6656600551930141</v>
      </c>
      <c r="BC3">
        <v>2.0662941124491496</v>
      </c>
      <c r="BD3">
        <v>3.4697083348150359</v>
      </c>
      <c r="BE3">
        <v>1.4034142223658863</v>
      </c>
      <c r="BF3">
        <v>0.65407220301588787</v>
      </c>
    </row>
    <row r="4" spans="1:58" x14ac:dyDescent="0.2">
      <c r="A4">
        <v>29</v>
      </c>
      <c r="B4">
        <v>9</v>
      </c>
      <c r="C4" t="s">
        <v>157</v>
      </c>
      <c r="D4" t="s">
        <v>27</v>
      </c>
      <c r="G4">
        <v>0.5</v>
      </c>
      <c r="H4">
        <v>0.5</v>
      </c>
      <c r="I4">
        <v>625</v>
      </c>
      <c r="J4">
        <v>4107</v>
      </c>
      <c r="L4">
        <v>7661</v>
      </c>
      <c r="M4">
        <v>0.89400000000000002</v>
      </c>
      <c r="N4">
        <v>3.758</v>
      </c>
      <c r="O4">
        <v>2.8639999999999999</v>
      </c>
      <c r="Q4">
        <v>0.68500000000000005</v>
      </c>
      <c r="R4">
        <v>1</v>
      </c>
      <c r="S4">
        <v>0</v>
      </c>
      <c r="T4">
        <v>0</v>
      </c>
      <c r="V4">
        <v>0</v>
      </c>
      <c r="Y4" s="9">
        <v>44243</v>
      </c>
      <c r="Z4">
        <v>0.71640046296296289</v>
      </c>
      <c r="AB4">
        <v>1</v>
      </c>
      <c r="AD4">
        <v>2.052181275948604</v>
      </c>
      <c r="AE4">
        <v>3.4455441772486322</v>
      </c>
      <c r="AF4">
        <v>1.3933629013000282</v>
      </c>
      <c r="AG4">
        <v>0.64862489330700956</v>
      </c>
    </row>
    <row r="5" spans="1:58" x14ac:dyDescent="0.2">
      <c r="A5">
        <v>44</v>
      </c>
      <c r="B5">
        <v>17</v>
      </c>
      <c r="C5" t="s">
        <v>184</v>
      </c>
      <c r="D5" t="s">
        <v>27</v>
      </c>
      <c r="G5">
        <v>0.5</v>
      </c>
      <c r="H5">
        <v>0.5</v>
      </c>
      <c r="I5">
        <v>603</v>
      </c>
      <c r="J5">
        <v>4189</v>
      </c>
      <c r="L5">
        <v>8323</v>
      </c>
      <c r="M5">
        <v>0.877</v>
      </c>
      <c r="N5">
        <v>3.827</v>
      </c>
      <c r="O5">
        <v>2.95</v>
      </c>
      <c r="Q5">
        <v>0.755</v>
      </c>
      <c r="R5">
        <v>1</v>
      </c>
      <c r="S5">
        <v>0</v>
      </c>
      <c r="T5">
        <v>0</v>
      </c>
      <c r="V5">
        <v>0</v>
      </c>
      <c r="Y5" s="9">
        <v>44231</v>
      </c>
      <c r="Z5">
        <v>0.79490740740740751</v>
      </c>
      <c r="AB5">
        <v>1</v>
      </c>
      <c r="AD5">
        <v>1.1096330800000003</v>
      </c>
      <c r="AE5">
        <v>3.5036101669659669</v>
      </c>
      <c r="AF5">
        <v>2.3939770869659664</v>
      </c>
      <c r="AG5">
        <v>0.70521508973767744</v>
      </c>
    </row>
    <row r="6" spans="1:58" x14ac:dyDescent="0.2">
      <c r="A6">
        <v>45</v>
      </c>
      <c r="B6">
        <v>17</v>
      </c>
      <c r="C6" t="s">
        <v>184</v>
      </c>
      <c r="D6" t="s">
        <v>27</v>
      </c>
      <c r="G6">
        <v>0.5</v>
      </c>
      <c r="H6">
        <v>0.5</v>
      </c>
      <c r="I6">
        <v>741</v>
      </c>
      <c r="J6">
        <v>4293</v>
      </c>
      <c r="L6">
        <v>8531</v>
      </c>
      <c r="M6">
        <v>0.98299999999999998</v>
      </c>
      <c r="N6">
        <v>3.915</v>
      </c>
      <c r="O6">
        <v>2.9319999999999999</v>
      </c>
      <c r="Q6">
        <v>0.77600000000000002</v>
      </c>
      <c r="R6">
        <v>1</v>
      </c>
      <c r="S6">
        <v>0</v>
      </c>
      <c r="T6">
        <v>0</v>
      </c>
      <c r="V6">
        <v>0</v>
      </c>
      <c r="Y6" s="9">
        <v>44231</v>
      </c>
      <c r="Z6">
        <v>0.80034722222222221</v>
      </c>
      <c r="AB6">
        <v>1</v>
      </c>
      <c r="AD6">
        <v>1.40788972</v>
      </c>
      <c r="AE6">
        <v>3.5930083059673668</v>
      </c>
      <c r="AF6">
        <v>2.1851185859673667</v>
      </c>
      <c r="AG6">
        <v>0.72254847344789597</v>
      </c>
      <c r="AJ6">
        <v>8.8977032075368214</v>
      </c>
      <c r="AO6">
        <v>0.14344208056114516</v>
      </c>
      <c r="AT6">
        <v>5.9347850933756012</v>
      </c>
      <c r="AY6">
        <v>1.226493664103907</v>
      </c>
      <c r="BC6">
        <v>1.47344092</v>
      </c>
      <c r="BD6">
        <v>3.5955870984385609</v>
      </c>
      <c r="BE6">
        <v>2.1221461784385607</v>
      </c>
      <c r="BF6">
        <v>0.72700681973874548</v>
      </c>
    </row>
    <row r="7" spans="1:58" x14ac:dyDescent="0.2">
      <c r="A7">
        <v>46</v>
      </c>
      <c r="B7">
        <v>17</v>
      </c>
      <c r="C7" t="s">
        <v>184</v>
      </c>
      <c r="D7" t="s">
        <v>27</v>
      </c>
      <c r="G7">
        <v>0.5</v>
      </c>
      <c r="H7">
        <v>0.5</v>
      </c>
      <c r="I7">
        <v>801</v>
      </c>
      <c r="J7">
        <v>4299</v>
      </c>
      <c r="L7">
        <v>8638</v>
      </c>
      <c r="M7">
        <v>1.03</v>
      </c>
      <c r="N7">
        <v>3.9209999999999998</v>
      </c>
      <c r="O7">
        <v>2.891</v>
      </c>
      <c r="Q7">
        <v>0.78700000000000003</v>
      </c>
      <c r="R7">
        <v>1</v>
      </c>
      <c r="S7">
        <v>0</v>
      </c>
      <c r="T7">
        <v>0</v>
      </c>
      <c r="V7">
        <v>0</v>
      </c>
      <c r="Y7" s="9">
        <v>44231</v>
      </c>
      <c r="Z7">
        <v>0.80626157407407406</v>
      </c>
      <c r="AB7">
        <v>1</v>
      </c>
      <c r="AD7">
        <v>1.5389921200000001</v>
      </c>
      <c r="AE7">
        <v>3.5981658909097551</v>
      </c>
      <c r="AF7">
        <v>2.0591737709097551</v>
      </c>
      <c r="AG7">
        <v>0.73146516602959499</v>
      </c>
    </row>
    <row r="8" spans="1:58" x14ac:dyDescent="0.2">
      <c r="A8">
        <v>44</v>
      </c>
      <c r="B8">
        <v>17</v>
      </c>
      <c r="C8" t="s">
        <v>184</v>
      </c>
      <c r="D8" t="s">
        <v>27</v>
      </c>
      <c r="G8">
        <v>0.5</v>
      </c>
      <c r="H8">
        <v>0.5</v>
      </c>
      <c r="I8">
        <v>1629</v>
      </c>
      <c r="J8">
        <v>6172</v>
      </c>
      <c r="L8">
        <v>12549</v>
      </c>
      <c r="M8">
        <v>1.665</v>
      </c>
      <c r="N8">
        <v>5.508</v>
      </c>
      <c r="O8">
        <v>3.843</v>
      </c>
      <c r="Q8">
        <v>1.196</v>
      </c>
      <c r="R8">
        <v>1</v>
      </c>
      <c r="S8">
        <v>0</v>
      </c>
      <c r="T8">
        <v>0</v>
      </c>
      <c r="V8">
        <v>0</v>
      </c>
      <c r="Y8" s="9">
        <v>44221</v>
      </c>
      <c r="Z8">
        <v>0.89981481481481485</v>
      </c>
      <c r="AB8">
        <v>3</v>
      </c>
      <c r="AC8" t="s">
        <v>187</v>
      </c>
      <c r="AD8">
        <v>3.7156553800000003</v>
      </c>
      <c r="AE8">
        <v>2.9893729849753123</v>
      </c>
      <c r="AF8">
        <v>-0.72628239502468794</v>
      </c>
      <c r="AG8">
        <v>0.61471714920912179</v>
      </c>
    </row>
    <row r="9" spans="1:58" x14ac:dyDescent="0.2">
      <c r="A9">
        <v>45</v>
      </c>
      <c r="B9">
        <v>17</v>
      </c>
      <c r="C9" t="s">
        <v>184</v>
      </c>
      <c r="D9" t="s">
        <v>27</v>
      </c>
      <c r="G9">
        <v>0.5</v>
      </c>
      <c r="H9">
        <v>0.5</v>
      </c>
      <c r="I9">
        <v>1033</v>
      </c>
      <c r="J9">
        <v>6213</v>
      </c>
      <c r="L9">
        <v>12707</v>
      </c>
      <c r="M9">
        <v>1.2070000000000001</v>
      </c>
      <c r="N9">
        <v>5.5419999999999998</v>
      </c>
      <c r="O9">
        <v>4.335</v>
      </c>
      <c r="Q9">
        <v>1.2130000000000001</v>
      </c>
      <c r="R9">
        <v>1</v>
      </c>
      <c r="S9">
        <v>0</v>
      </c>
      <c r="T9">
        <v>0</v>
      </c>
      <c r="V9">
        <v>0</v>
      </c>
      <c r="Y9" s="9">
        <v>44221</v>
      </c>
      <c r="Z9">
        <v>0.90635416666666668</v>
      </c>
      <c r="AB9">
        <v>3</v>
      </c>
      <c r="AC9" t="s">
        <v>187</v>
      </c>
      <c r="AD9">
        <v>2.2380760199999998</v>
      </c>
      <c r="AE9">
        <v>3.0108686437566199</v>
      </c>
      <c r="AF9">
        <v>0.77279262375662006</v>
      </c>
      <c r="AG9">
        <v>0.62217619659962531</v>
      </c>
      <c r="AJ9">
        <v>0.10593043364443847</v>
      </c>
      <c r="AO9">
        <v>0.62884116528456402</v>
      </c>
      <c r="AT9">
        <v>2.787607962291978</v>
      </c>
      <c r="AY9">
        <v>7.5874599461324358E-3</v>
      </c>
      <c r="BC9">
        <v>2.2392620499999998</v>
      </c>
      <c r="BD9">
        <v>3.0014315252672654</v>
      </c>
      <c r="BE9">
        <v>0.76216947526726542</v>
      </c>
      <c r="BF9">
        <v>0.62219980117997498</v>
      </c>
    </row>
    <row r="10" spans="1:58" x14ac:dyDescent="0.2">
      <c r="A10">
        <v>46</v>
      </c>
      <c r="B10">
        <v>17</v>
      </c>
      <c r="C10" t="s">
        <v>184</v>
      </c>
      <c r="D10" t="s">
        <v>27</v>
      </c>
      <c r="G10">
        <v>0.5</v>
      </c>
      <c r="H10">
        <v>0.5</v>
      </c>
      <c r="I10">
        <v>1034</v>
      </c>
      <c r="J10">
        <v>6177</v>
      </c>
      <c r="L10">
        <v>12708</v>
      </c>
      <c r="M10">
        <v>1.208</v>
      </c>
      <c r="N10">
        <v>5.5119999999999996</v>
      </c>
      <c r="O10">
        <v>4.3029999999999999</v>
      </c>
      <c r="Q10">
        <v>1.2130000000000001</v>
      </c>
      <c r="R10">
        <v>1</v>
      </c>
      <c r="S10">
        <v>0</v>
      </c>
      <c r="T10">
        <v>0</v>
      </c>
      <c r="V10">
        <v>0</v>
      </c>
      <c r="Y10" s="9">
        <v>44221</v>
      </c>
      <c r="Z10">
        <v>0.91334490740740737</v>
      </c>
      <c r="AB10">
        <v>3</v>
      </c>
      <c r="AC10" t="s">
        <v>187</v>
      </c>
      <c r="AD10">
        <v>2.2404480800000002</v>
      </c>
      <c r="AE10">
        <v>2.991994406777911</v>
      </c>
      <c r="AF10">
        <v>0.75154632677791078</v>
      </c>
      <c r="AG10">
        <v>0.62222340576032475</v>
      </c>
    </row>
    <row r="11" spans="1:58" x14ac:dyDescent="0.2">
      <c r="A11">
        <v>32</v>
      </c>
      <c r="B11">
        <v>13</v>
      </c>
      <c r="C11" t="s">
        <v>180</v>
      </c>
      <c r="D11" t="s">
        <v>27</v>
      </c>
      <c r="G11">
        <v>0.5</v>
      </c>
      <c r="H11">
        <v>0.5</v>
      </c>
      <c r="I11">
        <v>1140</v>
      </c>
      <c r="J11">
        <v>6869</v>
      </c>
      <c r="L11">
        <v>2414</v>
      </c>
      <c r="M11">
        <v>1.29</v>
      </c>
      <c r="N11">
        <v>6.0979999999999999</v>
      </c>
      <c r="O11">
        <v>4.8079999999999998</v>
      </c>
      <c r="Q11">
        <v>0.13600000000000001</v>
      </c>
      <c r="R11">
        <v>1</v>
      </c>
      <c r="S11">
        <v>0</v>
      </c>
      <c r="T11">
        <v>0</v>
      </c>
      <c r="V11">
        <v>0</v>
      </c>
      <c r="Y11" s="9">
        <v>44231</v>
      </c>
      <c r="Z11">
        <v>0.70650462962962957</v>
      </c>
      <c r="AB11">
        <v>1</v>
      </c>
      <c r="AD11">
        <v>2.2959519999999998</v>
      </c>
      <c r="AE11">
        <v>5.8073314412328125</v>
      </c>
      <c r="AF11">
        <v>3.5113794412328128</v>
      </c>
      <c r="AG11">
        <v>0.21279699193151716</v>
      </c>
    </row>
    <row r="12" spans="1:58" x14ac:dyDescent="0.2">
      <c r="A12">
        <v>33</v>
      </c>
      <c r="B12">
        <v>13</v>
      </c>
      <c r="C12" t="s">
        <v>180</v>
      </c>
      <c r="D12" t="s">
        <v>27</v>
      </c>
      <c r="G12">
        <v>0.5</v>
      </c>
      <c r="H12">
        <v>0.5</v>
      </c>
      <c r="I12">
        <v>989</v>
      </c>
      <c r="J12">
        <v>6837</v>
      </c>
      <c r="L12">
        <v>2415</v>
      </c>
      <c r="M12">
        <v>1.1739999999999999</v>
      </c>
      <c r="N12">
        <v>6.0709999999999997</v>
      </c>
      <c r="O12">
        <v>4.8970000000000002</v>
      </c>
      <c r="Q12">
        <v>0.13700000000000001</v>
      </c>
      <c r="R12">
        <v>1</v>
      </c>
      <c r="S12">
        <v>0</v>
      </c>
      <c r="T12">
        <v>0</v>
      </c>
      <c r="V12">
        <v>0</v>
      </c>
      <c r="Y12" s="9">
        <v>44231</v>
      </c>
      <c r="Z12">
        <v>0.71203703703703702</v>
      </c>
      <c r="AB12">
        <v>1</v>
      </c>
      <c r="AD12">
        <v>1.9553745199999999</v>
      </c>
      <c r="AE12">
        <v>5.7798243215400742</v>
      </c>
      <c r="AF12">
        <v>3.8244498015400743</v>
      </c>
      <c r="AG12">
        <v>0.21288032550704705</v>
      </c>
      <c r="AJ12">
        <v>5.1407322981242549</v>
      </c>
      <c r="AO12">
        <v>0.26806166116908631</v>
      </c>
      <c r="AT12">
        <v>3.1511614090319688</v>
      </c>
      <c r="AY12">
        <v>0.19592042872077076</v>
      </c>
      <c r="BC12">
        <v>2.0069607600000001</v>
      </c>
      <c r="BD12">
        <v>5.7720879441264916</v>
      </c>
      <c r="BE12">
        <v>3.7651271841264915</v>
      </c>
      <c r="BF12">
        <v>0.21267199156822231</v>
      </c>
    </row>
    <row r="13" spans="1:58" x14ac:dyDescent="0.2">
      <c r="A13">
        <v>34</v>
      </c>
      <c r="B13">
        <v>13</v>
      </c>
      <c r="C13" t="s">
        <v>180</v>
      </c>
      <c r="D13" t="s">
        <v>27</v>
      </c>
      <c r="G13">
        <v>0.5</v>
      </c>
      <c r="H13">
        <v>0.5</v>
      </c>
      <c r="I13">
        <v>1035</v>
      </c>
      <c r="J13">
        <v>6819</v>
      </c>
      <c r="L13">
        <v>2410</v>
      </c>
      <c r="M13">
        <v>1.2090000000000001</v>
      </c>
      <c r="N13">
        <v>6.056</v>
      </c>
      <c r="O13">
        <v>4.8470000000000004</v>
      </c>
      <c r="Q13">
        <v>0.13600000000000001</v>
      </c>
      <c r="R13">
        <v>1</v>
      </c>
      <c r="S13">
        <v>0</v>
      </c>
      <c r="T13">
        <v>0</v>
      </c>
      <c r="V13">
        <v>0</v>
      </c>
      <c r="Y13" s="9">
        <v>44231</v>
      </c>
      <c r="Z13">
        <v>0.71804398148148152</v>
      </c>
      <c r="AB13">
        <v>1</v>
      </c>
      <c r="AD13">
        <v>2.0585469999999999</v>
      </c>
      <c r="AE13">
        <v>5.7643515667129082</v>
      </c>
      <c r="AF13">
        <v>3.7058045667129083</v>
      </c>
      <c r="AG13">
        <v>0.21246365762939759</v>
      </c>
    </row>
    <row r="14" spans="1:58" x14ac:dyDescent="0.2">
      <c r="A14">
        <v>32</v>
      </c>
      <c r="B14">
        <v>13</v>
      </c>
      <c r="C14" t="s">
        <v>180</v>
      </c>
      <c r="D14" t="s">
        <v>27</v>
      </c>
      <c r="G14">
        <v>0.5</v>
      </c>
      <c r="H14">
        <v>0.5</v>
      </c>
      <c r="I14">
        <v>1652</v>
      </c>
      <c r="J14">
        <v>9924</v>
      </c>
      <c r="L14">
        <v>3559</v>
      </c>
      <c r="M14">
        <v>1.6830000000000001</v>
      </c>
      <c r="N14">
        <v>8.6859999999999999</v>
      </c>
      <c r="O14">
        <v>7.0030000000000001</v>
      </c>
      <c r="Q14">
        <v>0.25600000000000001</v>
      </c>
      <c r="R14">
        <v>1</v>
      </c>
      <c r="S14">
        <v>0</v>
      </c>
      <c r="T14">
        <v>0</v>
      </c>
      <c r="V14">
        <v>0</v>
      </c>
      <c r="Y14" s="9">
        <v>44221</v>
      </c>
      <c r="Z14">
        <v>0.79369212962962965</v>
      </c>
      <c r="AB14">
        <v>3</v>
      </c>
      <c r="AC14" t="s">
        <v>187</v>
      </c>
      <c r="AD14">
        <v>3.7752387199999995</v>
      </c>
      <c r="AE14">
        <v>4.9564879056452318</v>
      </c>
      <c r="AF14">
        <v>1.1812491856452323</v>
      </c>
      <c r="AG14">
        <v>0.19030679452160923</v>
      </c>
    </row>
    <row r="15" spans="1:58" x14ac:dyDescent="0.2">
      <c r="A15">
        <v>33</v>
      </c>
      <c r="B15">
        <v>13</v>
      </c>
      <c r="C15" t="s">
        <v>180</v>
      </c>
      <c r="D15" t="s">
        <v>27</v>
      </c>
      <c r="G15">
        <v>0.5</v>
      </c>
      <c r="H15">
        <v>0.5</v>
      </c>
      <c r="I15">
        <v>1545</v>
      </c>
      <c r="J15">
        <v>9987</v>
      </c>
      <c r="L15">
        <v>3649</v>
      </c>
      <c r="M15">
        <v>1.6</v>
      </c>
      <c r="N15">
        <v>8.74</v>
      </c>
      <c r="O15">
        <v>7.14</v>
      </c>
      <c r="Q15">
        <v>0.26600000000000001</v>
      </c>
      <c r="R15">
        <v>1</v>
      </c>
      <c r="S15">
        <v>0</v>
      </c>
      <c r="T15">
        <v>0</v>
      </c>
      <c r="V15">
        <v>0</v>
      </c>
      <c r="Y15" s="9">
        <v>44221</v>
      </c>
      <c r="Z15">
        <v>0.80033564814814817</v>
      </c>
      <c r="AB15">
        <v>3</v>
      </c>
      <c r="AC15" t="s">
        <v>187</v>
      </c>
      <c r="AD15">
        <v>3.4996644999999997</v>
      </c>
      <c r="AE15">
        <v>4.9895178203579729</v>
      </c>
      <c r="AF15">
        <v>1.4898533203579731</v>
      </c>
      <c r="AG15">
        <v>0.19455561898455428</v>
      </c>
      <c r="AJ15">
        <v>3.5562617398878289</v>
      </c>
      <c r="AO15">
        <v>0.48452592431024921</v>
      </c>
      <c r="AT15">
        <v>6.3788088249610988</v>
      </c>
      <c r="AY15">
        <v>2.4563137004148037</v>
      </c>
      <c r="BC15">
        <v>3.4385230599999996</v>
      </c>
      <c r="BD15">
        <v>4.9774592800660198</v>
      </c>
      <c r="BE15">
        <v>1.5389362200660202</v>
      </c>
      <c r="BF15">
        <v>0.19219516094958483</v>
      </c>
    </row>
    <row r="16" spans="1:58" x14ac:dyDescent="0.2">
      <c r="A16">
        <v>34</v>
      </c>
      <c r="B16">
        <v>13</v>
      </c>
      <c r="C16" t="s">
        <v>180</v>
      </c>
      <c r="D16" t="s">
        <v>27</v>
      </c>
      <c r="G16">
        <v>0.5</v>
      </c>
      <c r="H16">
        <v>0.5</v>
      </c>
      <c r="I16">
        <v>1497</v>
      </c>
      <c r="J16">
        <v>9941</v>
      </c>
      <c r="L16">
        <v>3549</v>
      </c>
      <c r="M16">
        <v>1.5629999999999999</v>
      </c>
      <c r="N16">
        <v>8.6999999999999993</v>
      </c>
      <c r="O16">
        <v>7.1369999999999996</v>
      </c>
      <c r="Q16">
        <v>0.255</v>
      </c>
      <c r="R16">
        <v>1</v>
      </c>
      <c r="S16">
        <v>0</v>
      </c>
      <c r="T16">
        <v>0</v>
      </c>
      <c r="V16">
        <v>0</v>
      </c>
      <c r="Y16" s="9">
        <v>44221</v>
      </c>
      <c r="Z16">
        <v>0.80740740740740735</v>
      </c>
      <c r="AB16">
        <v>3</v>
      </c>
      <c r="AC16" t="s">
        <v>187</v>
      </c>
      <c r="AD16">
        <v>3.3773816199999995</v>
      </c>
      <c r="AE16">
        <v>4.9654007397740667</v>
      </c>
      <c r="AF16">
        <v>1.5880191197740672</v>
      </c>
      <c r="AG16">
        <v>0.18983470291461535</v>
      </c>
    </row>
    <row r="17" spans="1:58" x14ac:dyDescent="0.2">
      <c r="A17">
        <v>30</v>
      </c>
      <c r="B17">
        <v>10</v>
      </c>
      <c r="C17" t="s">
        <v>158</v>
      </c>
      <c r="D17" t="s">
        <v>27</v>
      </c>
      <c r="G17">
        <v>0.5</v>
      </c>
      <c r="H17">
        <v>0.5</v>
      </c>
      <c r="I17">
        <v>369</v>
      </c>
      <c r="J17">
        <v>2118</v>
      </c>
      <c r="L17">
        <v>864</v>
      </c>
      <c r="M17">
        <v>0.69799999999999995</v>
      </c>
      <c r="N17">
        <v>2.073</v>
      </c>
      <c r="O17">
        <v>1.375</v>
      </c>
      <c r="Q17">
        <v>0</v>
      </c>
      <c r="R17">
        <v>1</v>
      </c>
      <c r="S17">
        <v>0</v>
      </c>
      <c r="T17">
        <v>0</v>
      </c>
      <c r="V17">
        <v>0</v>
      </c>
      <c r="Y17" s="9">
        <v>44243</v>
      </c>
      <c r="Z17">
        <v>0.72646990740740736</v>
      </c>
      <c r="AB17">
        <v>1</v>
      </c>
      <c r="AD17">
        <v>1.1489597399137059</v>
      </c>
      <c r="AE17">
        <v>1.7290259844066029</v>
      </c>
      <c r="AF17">
        <v>0.58006624449289701</v>
      </c>
      <c r="AG17">
        <v>8.763452828813191E-2</v>
      </c>
    </row>
    <row r="18" spans="1:58" x14ac:dyDescent="0.2">
      <c r="A18">
        <v>31</v>
      </c>
      <c r="B18">
        <v>10</v>
      </c>
      <c r="C18" t="s">
        <v>158</v>
      </c>
      <c r="D18" t="s">
        <v>27</v>
      </c>
      <c r="G18">
        <v>0.5</v>
      </c>
      <c r="H18">
        <v>0.5</v>
      </c>
      <c r="I18">
        <v>257</v>
      </c>
      <c r="J18">
        <v>2113</v>
      </c>
      <c r="L18">
        <v>804</v>
      </c>
      <c r="M18">
        <v>0.61199999999999999</v>
      </c>
      <c r="N18">
        <v>2.0680000000000001</v>
      </c>
      <c r="O18">
        <v>1.456</v>
      </c>
      <c r="Q18">
        <v>0</v>
      </c>
      <c r="R18">
        <v>1</v>
      </c>
      <c r="S18">
        <v>0</v>
      </c>
      <c r="T18">
        <v>0</v>
      </c>
      <c r="V18">
        <v>0</v>
      </c>
      <c r="Y18" s="9">
        <v>44243</v>
      </c>
      <c r="Z18">
        <v>0.73184027777777771</v>
      </c>
      <c r="AB18">
        <v>1</v>
      </c>
      <c r="AD18">
        <v>0.75380031789843815</v>
      </c>
      <c r="AE18">
        <v>1.7247109562697451</v>
      </c>
      <c r="AF18">
        <v>0.97091063837130698</v>
      </c>
      <c r="AG18">
        <v>8.2682428552787984E-2</v>
      </c>
      <c r="AJ18">
        <v>14.338502483745421</v>
      </c>
      <c r="AO18">
        <v>2.519771198378173</v>
      </c>
      <c r="AT18">
        <v>7.7476700813218917</v>
      </c>
      <c r="AY18">
        <v>4.8043195117720003</v>
      </c>
      <c r="BC18">
        <v>0.81201576846318746</v>
      </c>
      <c r="BD18">
        <v>1.7467175997677198</v>
      </c>
      <c r="BE18">
        <v>0.93470183130453244</v>
      </c>
      <c r="BF18">
        <v>8.0742856156444942E-2</v>
      </c>
    </row>
    <row r="19" spans="1:58" x14ac:dyDescent="0.2">
      <c r="A19">
        <v>32</v>
      </c>
      <c r="B19">
        <v>10</v>
      </c>
      <c r="C19" t="s">
        <v>158</v>
      </c>
      <c r="D19" t="s">
        <v>27</v>
      </c>
      <c r="G19">
        <v>0.5</v>
      </c>
      <c r="H19">
        <v>0.5</v>
      </c>
      <c r="I19">
        <v>290</v>
      </c>
      <c r="J19">
        <v>2164</v>
      </c>
      <c r="L19">
        <v>757</v>
      </c>
      <c r="M19">
        <v>0.63700000000000001</v>
      </c>
      <c r="N19">
        <v>2.1120000000000001</v>
      </c>
      <c r="O19">
        <v>1.4750000000000001</v>
      </c>
      <c r="Q19">
        <v>0</v>
      </c>
      <c r="R19">
        <v>1</v>
      </c>
      <c r="S19">
        <v>0</v>
      </c>
      <c r="T19">
        <v>0</v>
      </c>
      <c r="V19">
        <v>0</v>
      </c>
      <c r="Y19" s="9">
        <v>44243</v>
      </c>
      <c r="Z19">
        <v>0.73773148148148149</v>
      </c>
      <c r="AB19">
        <v>1</v>
      </c>
      <c r="AD19">
        <v>0.87023121902793676</v>
      </c>
      <c r="AE19">
        <v>1.7687242432656947</v>
      </c>
      <c r="AF19">
        <v>0.8984930242377579</v>
      </c>
      <c r="AG19">
        <v>7.88032837601019E-2</v>
      </c>
    </row>
    <row r="20" spans="1:58" x14ac:dyDescent="0.2">
      <c r="A20">
        <v>85</v>
      </c>
      <c r="B20">
        <v>27</v>
      </c>
      <c r="C20" t="s">
        <v>195</v>
      </c>
      <c r="D20" t="s">
        <v>27</v>
      </c>
      <c r="G20">
        <v>0.5</v>
      </c>
      <c r="H20">
        <v>0.5</v>
      </c>
      <c r="I20">
        <v>2108</v>
      </c>
      <c r="J20">
        <v>10781</v>
      </c>
      <c r="L20">
        <v>3343</v>
      </c>
      <c r="M20">
        <v>2.032</v>
      </c>
      <c r="N20">
        <v>9.4120000000000008</v>
      </c>
      <c r="O20">
        <v>7.38</v>
      </c>
      <c r="Q20">
        <v>0.23400000000000001</v>
      </c>
      <c r="R20">
        <v>1</v>
      </c>
      <c r="S20">
        <v>0</v>
      </c>
      <c r="T20">
        <v>0</v>
      </c>
      <c r="V20">
        <v>0</v>
      </c>
      <c r="Y20" s="9">
        <v>44222</v>
      </c>
      <c r="Z20">
        <v>0.25319444444444444</v>
      </c>
      <c r="AB20">
        <v>3</v>
      </c>
      <c r="AC20" t="s">
        <v>187</v>
      </c>
      <c r="AD20">
        <v>4.9958595199999998</v>
      </c>
      <c r="AE20">
        <v>5.4057996026106165</v>
      </c>
      <c r="AF20">
        <v>0.40994008261061676</v>
      </c>
      <c r="AG20">
        <v>0.18010961581054108</v>
      </c>
    </row>
    <row r="21" spans="1:58" x14ac:dyDescent="0.2">
      <c r="A21">
        <v>86</v>
      </c>
      <c r="B21">
        <v>27</v>
      </c>
      <c r="C21" t="s">
        <v>195</v>
      </c>
      <c r="D21" t="s">
        <v>27</v>
      </c>
      <c r="G21">
        <v>0.5</v>
      </c>
      <c r="H21">
        <v>0.5</v>
      </c>
      <c r="I21">
        <v>1713</v>
      </c>
      <c r="J21">
        <v>10770</v>
      </c>
      <c r="L21">
        <v>3227</v>
      </c>
      <c r="M21">
        <v>1.7290000000000001</v>
      </c>
      <c r="N21">
        <v>9.4030000000000005</v>
      </c>
      <c r="O21">
        <v>7.6740000000000004</v>
      </c>
      <c r="Q21">
        <v>0.222</v>
      </c>
      <c r="R21">
        <v>1</v>
      </c>
      <c r="S21">
        <v>0</v>
      </c>
      <c r="T21">
        <v>0</v>
      </c>
      <c r="V21">
        <v>0</v>
      </c>
      <c r="Y21" s="9">
        <v>44222</v>
      </c>
      <c r="Z21">
        <v>0.26004629629629633</v>
      </c>
      <c r="AB21">
        <v>3</v>
      </c>
      <c r="AC21" t="s">
        <v>187</v>
      </c>
      <c r="AD21">
        <v>3.9341864200000001</v>
      </c>
      <c r="AE21">
        <v>5.4000324746448989</v>
      </c>
      <c r="AF21">
        <v>1.4658460546448988</v>
      </c>
      <c r="AG21">
        <v>0.17463335316941189</v>
      </c>
      <c r="AJ21">
        <v>1.202913429470386</v>
      </c>
      <c r="AO21">
        <v>9.7093825892451135E-3</v>
      </c>
      <c r="AT21">
        <v>3.1238656524230084</v>
      </c>
      <c r="AY21">
        <v>0.89609597743732528</v>
      </c>
      <c r="BC21">
        <v>3.9106654600000001</v>
      </c>
      <c r="BD21">
        <v>5.3997703324646391</v>
      </c>
      <c r="BE21">
        <v>1.489104872464639</v>
      </c>
      <c r="BF21">
        <v>0.17385440201787195</v>
      </c>
    </row>
    <row r="22" spans="1:58" x14ac:dyDescent="0.2">
      <c r="A22">
        <v>87</v>
      </c>
      <c r="B22">
        <v>27</v>
      </c>
      <c r="C22" t="s">
        <v>195</v>
      </c>
      <c r="D22" t="s">
        <v>27</v>
      </c>
      <c r="G22">
        <v>0.5</v>
      </c>
      <c r="H22">
        <v>0.5</v>
      </c>
      <c r="I22">
        <v>1695</v>
      </c>
      <c r="J22">
        <v>10769</v>
      </c>
      <c r="L22">
        <v>3194</v>
      </c>
      <c r="M22">
        <v>1.7150000000000001</v>
      </c>
      <c r="N22">
        <v>9.4019999999999992</v>
      </c>
      <c r="O22">
        <v>7.6870000000000003</v>
      </c>
      <c r="Q22">
        <v>0.218</v>
      </c>
      <c r="R22">
        <v>1</v>
      </c>
      <c r="S22">
        <v>0</v>
      </c>
      <c r="T22">
        <v>0</v>
      </c>
      <c r="V22">
        <v>0</v>
      </c>
      <c r="Y22" s="9">
        <v>44222</v>
      </c>
      <c r="Z22">
        <v>0.26722222222222219</v>
      </c>
      <c r="AB22">
        <v>3</v>
      </c>
      <c r="AC22" t="s">
        <v>187</v>
      </c>
      <c r="AD22">
        <v>3.8871445000000002</v>
      </c>
      <c r="AE22">
        <v>5.3995081902843793</v>
      </c>
      <c r="AF22">
        <v>1.5123636902843791</v>
      </c>
      <c r="AG22">
        <v>0.17307545086633203</v>
      </c>
    </row>
    <row r="23" spans="1:58" x14ac:dyDescent="0.2">
      <c r="A23">
        <v>83</v>
      </c>
      <c r="B23">
        <v>24</v>
      </c>
      <c r="C23" t="s">
        <v>171</v>
      </c>
      <c r="D23" t="s">
        <v>27</v>
      </c>
      <c r="G23">
        <v>0.5</v>
      </c>
      <c r="H23">
        <v>0.5</v>
      </c>
      <c r="I23">
        <v>889</v>
      </c>
      <c r="J23">
        <v>6280</v>
      </c>
      <c r="L23">
        <v>1805</v>
      </c>
      <c r="M23">
        <v>1.097</v>
      </c>
      <c r="N23">
        <v>5.5979999999999999</v>
      </c>
      <c r="O23">
        <v>4.5019999999999998</v>
      </c>
      <c r="Q23">
        <v>7.2999999999999995E-2</v>
      </c>
      <c r="R23">
        <v>1</v>
      </c>
      <c r="S23">
        <v>0</v>
      </c>
      <c r="T23">
        <v>0</v>
      </c>
      <c r="V23">
        <v>0</v>
      </c>
      <c r="Y23" s="9">
        <v>44244</v>
      </c>
      <c r="Z23">
        <v>0.10956018518518518</v>
      </c>
      <c r="AB23">
        <v>1</v>
      </c>
      <c r="AD23">
        <v>2.9836284849845929</v>
      </c>
      <c r="AE23">
        <v>5.320855405527027</v>
      </c>
      <c r="AF23">
        <v>2.3372269205424341</v>
      </c>
      <c r="AG23">
        <v>0.16529995913744247</v>
      </c>
    </row>
    <row r="24" spans="1:58" x14ac:dyDescent="0.2">
      <c r="A24">
        <v>84</v>
      </c>
      <c r="B24">
        <v>24</v>
      </c>
      <c r="C24" t="s">
        <v>171</v>
      </c>
      <c r="D24" t="s">
        <v>27</v>
      </c>
      <c r="G24">
        <v>0.5</v>
      </c>
      <c r="H24">
        <v>0.5</v>
      </c>
      <c r="I24">
        <v>861</v>
      </c>
      <c r="J24">
        <v>5966</v>
      </c>
      <c r="L24">
        <v>1788</v>
      </c>
      <c r="M24">
        <v>1.075</v>
      </c>
      <c r="N24">
        <v>5.3330000000000002</v>
      </c>
      <c r="O24">
        <v>4.258</v>
      </c>
      <c r="Q24">
        <v>7.0999999999999994E-2</v>
      </c>
      <c r="R24">
        <v>1</v>
      </c>
      <c r="S24">
        <v>0</v>
      </c>
      <c r="T24">
        <v>0</v>
      </c>
      <c r="V24">
        <v>0</v>
      </c>
      <c r="Y24" s="9">
        <v>44244</v>
      </c>
      <c r="Z24">
        <v>0.11524305555555554</v>
      </c>
      <c r="AB24">
        <v>1</v>
      </c>
      <c r="AD24">
        <v>2.8848386294807757</v>
      </c>
      <c r="AE24">
        <v>5.0498716385323581</v>
      </c>
      <c r="AF24">
        <v>2.1650330090515824</v>
      </c>
      <c r="AG24">
        <v>0.16389686421242836</v>
      </c>
      <c r="AJ24">
        <v>0.48801343989360774</v>
      </c>
      <c r="AO24">
        <v>0.6812576974637824</v>
      </c>
      <c r="AT24">
        <v>0.93816863989562127</v>
      </c>
      <c r="AY24">
        <v>2.6016607767446547</v>
      </c>
      <c r="BC24">
        <v>2.8918950477310483</v>
      </c>
      <c r="BD24">
        <v>5.0671317510797893</v>
      </c>
      <c r="BE24">
        <v>2.175236703348741</v>
      </c>
      <c r="BF24">
        <v>0.16179222182490721</v>
      </c>
    </row>
    <row r="25" spans="1:58" x14ac:dyDescent="0.2">
      <c r="A25">
        <v>85</v>
      </c>
      <c r="B25">
        <v>24</v>
      </c>
      <c r="C25" t="s">
        <v>171</v>
      </c>
      <c r="D25" t="s">
        <v>27</v>
      </c>
      <c r="G25">
        <v>0.5</v>
      </c>
      <c r="H25">
        <v>0.5</v>
      </c>
      <c r="I25">
        <v>865</v>
      </c>
      <c r="J25">
        <v>6006</v>
      </c>
      <c r="L25">
        <v>1737</v>
      </c>
      <c r="M25">
        <v>1.0780000000000001</v>
      </c>
      <c r="N25">
        <v>5.3659999999999997</v>
      </c>
      <c r="O25">
        <v>4.2880000000000003</v>
      </c>
      <c r="Q25">
        <v>6.6000000000000003E-2</v>
      </c>
      <c r="R25">
        <v>1</v>
      </c>
      <c r="S25">
        <v>0</v>
      </c>
      <c r="T25">
        <v>0</v>
      </c>
      <c r="V25">
        <v>0</v>
      </c>
      <c r="Y25" s="9">
        <v>44244</v>
      </c>
      <c r="Z25">
        <v>0.12123842592592593</v>
      </c>
      <c r="AB25">
        <v>1</v>
      </c>
      <c r="AD25">
        <v>2.8989514659813209</v>
      </c>
      <c r="AE25">
        <v>5.0843918636272205</v>
      </c>
      <c r="AF25">
        <v>2.1854403976458996</v>
      </c>
      <c r="AG25">
        <v>0.15968757943738604</v>
      </c>
    </row>
    <row r="26" spans="1:58" x14ac:dyDescent="0.2">
      <c r="A26">
        <v>91</v>
      </c>
      <c r="B26">
        <v>29</v>
      </c>
      <c r="C26" t="s">
        <v>197</v>
      </c>
      <c r="D26" t="s">
        <v>27</v>
      </c>
      <c r="G26">
        <v>0.5</v>
      </c>
      <c r="H26">
        <v>0.5</v>
      </c>
      <c r="I26">
        <v>1861</v>
      </c>
      <c r="J26">
        <v>8857</v>
      </c>
      <c r="L26">
        <v>2028</v>
      </c>
      <c r="M26">
        <v>1.843</v>
      </c>
      <c r="N26">
        <v>7.782</v>
      </c>
      <c r="O26">
        <v>5.9390000000000001</v>
      </c>
      <c r="Q26">
        <v>9.6000000000000002E-2</v>
      </c>
      <c r="R26">
        <v>1</v>
      </c>
      <c r="S26">
        <v>0</v>
      </c>
      <c r="T26">
        <v>0</v>
      </c>
      <c r="V26">
        <v>0</v>
      </c>
      <c r="Y26" s="9">
        <v>44222</v>
      </c>
      <c r="Z26">
        <v>0.30570601851851853</v>
      </c>
      <c r="AB26">
        <v>3</v>
      </c>
      <c r="AC26" t="s">
        <v>187</v>
      </c>
      <c r="AD26">
        <v>4.3253977800000003</v>
      </c>
      <c r="AE26">
        <v>4.3970764929707098</v>
      </c>
      <c r="AF26">
        <v>7.1678712970709491E-2</v>
      </c>
      <c r="AG26">
        <v>0.11802956949084376</v>
      </c>
    </row>
    <row r="27" spans="1:58" x14ac:dyDescent="0.2">
      <c r="A27">
        <v>92</v>
      </c>
      <c r="B27">
        <v>29</v>
      </c>
      <c r="C27" t="s">
        <v>197</v>
      </c>
      <c r="D27" t="s">
        <v>27</v>
      </c>
      <c r="G27">
        <v>0.5</v>
      </c>
      <c r="H27">
        <v>0.5</v>
      </c>
      <c r="I27">
        <v>1965</v>
      </c>
      <c r="J27">
        <v>8911</v>
      </c>
      <c r="L27">
        <v>2057</v>
      </c>
      <c r="M27">
        <v>1.9219999999999999</v>
      </c>
      <c r="N27">
        <v>7.8280000000000003</v>
      </c>
      <c r="O27">
        <v>5.9050000000000002</v>
      </c>
      <c r="Q27">
        <v>9.9000000000000005E-2</v>
      </c>
      <c r="R27">
        <v>1</v>
      </c>
      <c r="S27">
        <v>0</v>
      </c>
      <c r="T27">
        <v>0</v>
      </c>
      <c r="V27">
        <v>0</v>
      </c>
      <c r="Y27" s="9">
        <v>44222</v>
      </c>
      <c r="Z27">
        <v>0.31236111111111114</v>
      </c>
      <c r="AB27">
        <v>3</v>
      </c>
      <c r="AC27" t="s">
        <v>187</v>
      </c>
      <c r="AD27">
        <v>4.6050204999999993</v>
      </c>
      <c r="AE27">
        <v>4.4253878484387741</v>
      </c>
      <c r="AF27">
        <v>-0.17963265156122521</v>
      </c>
      <c r="AG27">
        <v>0.11939863515112606</v>
      </c>
      <c r="AJ27">
        <v>1.1705196993046709</v>
      </c>
      <c r="AO27">
        <v>0.308502224369191</v>
      </c>
      <c r="AT27">
        <v>31.771829071614793</v>
      </c>
      <c r="AY27">
        <v>0.3946109967668508</v>
      </c>
      <c r="BC27">
        <v>4.6321304999999988</v>
      </c>
      <c r="BD27">
        <v>4.4185721517520182</v>
      </c>
      <c r="BE27">
        <v>-0.21355834824798148</v>
      </c>
      <c r="BF27">
        <v>0.119634680954623</v>
      </c>
    </row>
    <row r="28" spans="1:58" x14ac:dyDescent="0.2">
      <c r="A28">
        <v>93</v>
      </c>
      <c r="B28">
        <v>29</v>
      </c>
      <c r="C28" t="s">
        <v>197</v>
      </c>
      <c r="D28" t="s">
        <v>27</v>
      </c>
      <c r="G28">
        <v>0.5</v>
      </c>
      <c r="H28">
        <v>0.5</v>
      </c>
      <c r="I28">
        <v>1985</v>
      </c>
      <c r="J28">
        <v>8885</v>
      </c>
      <c r="L28">
        <v>2067</v>
      </c>
      <c r="M28">
        <v>1.9379999999999999</v>
      </c>
      <c r="N28">
        <v>7.806</v>
      </c>
      <c r="O28">
        <v>5.8680000000000003</v>
      </c>
      <c r="Q28">
        <v>0.1</v>
      </c>
      <c r="R28">
        <v>1</v>
      </c>
      <c r="S28">
        <v>0</v>
      </c>
      <c r="T28">
        <v>0</v>
      </c>
      <c r="V28">
        <v>0</v>
      </c>
      <c r="Y28" s="9">
        <v>44222</v>
      </c>
      <c r="Z28">
        <v>0.31950231481481484</v>
      </c>
      <c r="AB28">
        <v>3</v>
      </c>
      <c r="AC28" t="s">
        <v>187</v>
      </c>
      <c r="AD28">
        <v>4.6592404999999992</v>
      </c>
      <c r="AE28">
        <v>4.4117564550652615</v>
      </c>
      <c r="AF28">
        <v>-0.24748404493473775</v>
      </c>
      <c r="AG28">
        <v>0.11987072675811994</v>
      </c>
    </row>
    <row r="29" spans="1:58" x14ac:dyDescent="0.2">
      <c r="A29">
        <v>89</v>
      </c>
      <c r="B29">
        <v>26</v>
      </c>
      <c r="C29" t="s">
        <v>173</v>
      </c>
      <c r="D29" t="s">
        <v>27</v>
      </c>
      <c r="G29">
        <v>0.5</v>
      </c>
      <c r="H29">
        <v>0.5</v>
      </c>
      <c r="I29">
        <v>1207</v>
      </c>
      <c r="J29">
        <v>5283</v>
      </c>
      <c r="L29">
        <v>1274</v>
      </c>
      <c r="M29">
        <v>1.341</v>
      </c>
      <c r="N29">
        <v>4.7539999999999996</v>
      </c>
      <c r="O29">
        <v>3.4129999999999998</v>
      </c>
      <c r="Q29">
        <v>1.7000000000000001E-2</v>
      </c>
      <c r="R29">
        <v>1</v>
      </c>
      <c r="S29">
        <v>0</v>
      </c>
      <c r="T29">
        <v>0</v>
      </c>
      <c r="V29">
        <v>0</v>
      </c>
      <c r="Y29" s="9">
        <v>44244</v>
      </c>
      <c r="Z29">
        <v>0.15375</v>
      </c>
      <c r="AB29">
        <v>1</v>
      </c>
      <c r="AD29">
        <v>4.1055989867779425</v>
      </c>
      <c r="AE29">
        <v>4.4604387950375841</v>
      </c>
      <c r="AF29">
        <v>0.35483980825964156</v>
      </c>
      <c r="AG29">
        <v>0.12147387647964875</v>
      </c>
    </row>
    <row r="30" spans="1:58" x14ac:dyDescent="0.2">
      <c r="A30">
        <v>90</v>
      </c>
      <c r="B30">
        <v>26</v>
      </c>
      <c r="C30" t="s">
        <v>173</v>
      </c>
      <c r="D30" t="s">
        <v>27</v>
      </c>
      <c r="G30">
        <v>0.5</v>
      </c>
      <c r="H30">
        <v>0.5</v>
      </c>
      <c r="I30">
        <v>1043</v>
      </c>
      <c r="J30">
        <v>5644</v>
      </c>
      <c r="L30">
        <v>1346</v>
      </c>
      <c r="M30">
        <v>1.2150000000000001</v>
      </c>
      <c r="N30">
        <v>5.0599999999999996</v>
      </c>
      <c r="O30">
        <v>3.8450000000000002</v>
      </c>
      <c r="Q30">
        <v>2.5000000000000001E-2</v>
      </c>
      <c r="R30">
        <v>1</v>
      </c>
      <c r="S30">
        <v>0</v>
      </c>
      <c r="T30">
        <v>0</v>
      </c>
      <c r="V30">
        <v>0</v>
      </c>
      <c r="Y30" s="9">
        <v>44244</v>
      </c>
      <c r="Z30">
        <v>0.15937500000000002</v>
      </c>
      <c r="AB30">
        <v>1</v>
      </c>
      <c r="AD30">
        <v>3.5269726902555858</v>
      </c>
      <c r="AE30">
        <v>4.7719838265187171</v>
      </c>
      <c r="AF30">
        <v>1.2450111362631313</v>
      </c>
      <c r="AG30">
        <v>0.12741639616206146</v>
      </c>
      <c r="AJ30">
        <v>4.2109404728820445</v>
      </c>
      <c r="AO30">
        <v>0.76245894807113224</v>
      </c>
      <c r="AT30">
        <v>16.32963347698319</v>
      </c>
      <c r="AY30">
        <v>3.2251985505320726</v>
      </c>
      <c r="BC30">
        <v>3.6028291864460167</v>
      </c>
      <c r="BD30">
        <v>4.7538607083439146</v>
      </c>
      <c r="BE30">
        <v>1.1510315218978973</v>
      </c>
      <c r="BF30">
        <v>0.12539428877012937</v>
      </c>
    </row>
    <row r="31" spans="1:58" x14ac:dyDescent="0.2">
      <c r="A31">
        <v>91</v>
      </c>
      <c r="B31">
        <v>26</v>
      </c>
      <c r="C31" t="s">
        <v>173</v>
      </c>
      <c r="D31" t="s">
        <v>27</v>
      </c>
      <c r="G31">
        <v>0.5</v>
      </c>
      <c r="H31">
        <v>0.5</v>
      </c>
      <c r="I31">
        <v>1086</v>
      </c>
      <c r="J31">
        <v>5602</v>
      </c>
      <c r="L31">
        <v>1297</v>
      </c>
      <c r="M31">
        <v>1.248</v>
      </c>
      <c r="N31">
        <v>5.024</v>
      </c>
      <c r="O31">
        <v>3.7759999999999998</v>
      </c>
      <c r="Q31">
        <v>0.02</v>
      </c>
      <c r="R31">
        <v>1</v>
      </c>
      <c r="S31">
        <v>0</v>
      </c>
      <c r="T31">
        <v>0</v>
      </c>
      <c r="V31">
        <v>0</v>
      </c>
      <c r="Y31" s="9">
        <v>44244</v>
      </c>
      <c r="Z31">
        <v>0.16534722222222223</v>
      </c>
      <c r="AB31">
        <v>1</v>
      </c>
      <c r="AD31">
        <v>3.678685682636448</v>
      </c>
      <c r="AE31">
        <v>4.7357375901691112</v>
      </c>
      <c r="AF31">
        <v>1.0570519075326632</v>
      </c>
      <c r="AG31">
        <v>0.12337218137819725</v>
      </c>
    </row>
    <row r="32" spans="1:58" x14ac:dyDescent="0.2">
      <c r="A32">
        <v>88</v>
      </c>
      <c r="B32">
        <v>28</v>
      </c>
      <c r="C32" t="s">
        <v>196</v>
      </c>
      <c r="D32" t="s">
        <v>27</v>
      </c>
      <c r="G32">
        <v>0.5</v>
      </c>
      <c r="H32">
        <v>0.5</v>
      </c>
      <c r="I32">
        <v>1673</v>
      </c>
      <c r="J32">
        <v>11059</v>
      </c>
      <c r="L32">
        <v>3511</v>
      </c>
      <c r="M32">
        <v>1.6990000000000001</v>
      </c>
      <c r="N32">
        <v>9.6470000000000002</v>
      </c>
      <c r="O32">
        <v>7.9489999999999998</v>
      </c>
      <c r="Q32">
        <v>0.251</v>
      </c>
      <c r="R32">
        <v>1</v>
      </c>
      <c r="S32">
        <v>0</v>
      </c>
      <c r="T32">
        <v>0</v>
      </c>
      <c r="V32">
        <v>0</v>
      </c>
      <c r="Y32" s="9">
        <v>44222</v>
      </c>
      <c r="Z32">
        <v>0.27962962962962962</v>
      </c>
      <c r="AB32">
        <v>3</v>
      </c>
      <c r="AC32" t="s">
        <v>187</v>
      </c>
      <c r="AD32">
        <v>3.8298072200000002</v>
      </c>
      <c r="AE32">
        <v>5.5515506548350926</v>
      </c>
      <c r="AF32">
        <v>1.7217434348350924</v>
      </c>
      <c r="AG32">
        <v>0.18804075480803856</v>
      </c>
    </row>
    <row r="33" spans="1:58" x14ac:dyDescent="0.2">
      <c r="A33">
        <v>89</v>
      </c>
      <c r="B33">
        <v>28</v>
      </c>
      <c r="C33" t="s">
        <v>196</v>
      </c>
      <c r="D33" t="s">
        <v>27</v>
      </c>
      <c r="G33">
        <v>0.5</v>
      </c>
      <c r="H33">
        <v>0.5</v>
      </c>
      <c r="I33">
        <v>1667</v>
      </c>
      <c r="J33">
        <v>11011</v>
      </c>
      <c r="L33">
        <v>3569</v>
      </c>
      <c r="M33">
        <v>1.694</v>
      </c>
      <c r="N33">
        <v>9.6069999999999993</v>
      </c>
      <c r="O33">
        <v>7.9139999999999997</v>
      </c>
      <c r="Q33">
        <v>0.25700000000000001</v>
      </c>
      <c r="R33">
        <v>1</v>
      </c>
      <c r="S33">
        <v>0</v>
      </c>
      <c r="T33">
        <v>0</v>
      </c>
      <c r="V33">
        <v>0</v>
      </c>
      <c r="Y33" s="9">
        <v>44222</v>
      </c>
      <c r="Z33">
        <v>0.2863194444444444</v>
      </c>
      <c r="AB33">
        <v>3</v>
      </c>
      <c r="AC33" t="s">
        <v>187</v>
      </c>
      <c r="AD33">
        <v>3.8142000199999999</v>
      </c>
      <c r="AE33">
        <v>5.5263850055301464</v>
      </c>
      <c r="AF33">
        <v>1.7121849855301465</v>
      </c>
      <c r="AG33">
        <v>0.19077888612860311</v>
      </c>
      <c r="AJ33">
        <v>0.27238192830045066</v>
      </c>
      <c r="AO33">
        <v>0.65246276925868185</v>
      </c>
      <c r="AT33">
        <v>1.4939825168539234</v>
      </c>
      <c r="AY33">
        <v>1.4456121196854783</v>
      </c>
      <c r="BC33">
        <v>3.8194017000000002</v>
      </c>
      <c r="BD33">
        <v>5.5444728159680761</v>
      </c>
      <c r="BE33">
        <v>1.7250711159680765</v>
      </c>
      <c r="BF33">
        <v>0.18940982046832083</v>
      </c>
    </row>
    <row r="34" spans="1:58" x14ac:dyDescent="0.2">
      <c r="A34">
        <v>90</v>
      </c>
      <c r="B34">
        <v>28</v>
      </c>
      <c r="C34" t="s">
        <v>196</v>
      </c>
      <c r="D34" t="s">
        <v>27</v>
      </c>
      <c r="G34">
        <v>0.5</v>
      </c>
      <c r="H34">
        <v>0.5</v>
      </c>
      <c r="I34">
        <v>1671</v>
      </c>
      <c r="J34">
        <v>11080</v>
      </c>
      <c r="L34">
        <v>3511</v>
      </c>
      <c r="M34">
        <v>1.6970000000000001</v>
      </c>
      <c r="N34">
        <v>9.6660000000000004</v>
      </c>
      <c r="O34">
        <v>7.9690000000000003</v>
      </c>
      <c r="Q34">
        <v>0.251</v>
      </c>
      <c r="R34">
        <v>1</v>
      </c>
      <c r="S34">
        <v>0</v>
      </c>
      <c r="T34">
        <v>0</v>
      </c>
      <c r="V34">
        <v>0</v>
      </c>
      <c r="Y34" s="9">
        <v>44222</v>
      </c>
      <c r="Z34">
        <v>0.29350694444444442</v>
      </c>
      <c r="AB34">
        <v>3</v>
      </c>
      <c r="AC34" t="s">
        <v>187</v>
      </c>
      <c r="AD34">
        <v>3.8246033800000001</v>
      </c>
      <c r="AE34">
        <v>5.5625606264060066</v>
      </c>
      <c r="AF34">
        <v>1.7379572464060065</v>
      </c>
      <c r="AG34">
        <v>0.18804075480803856</v>
      </c>
    </row>
    <row r="35" spans="1:58" x14ac:dyDescent="0.2">
      <c r="A35">
        <v>80</v>
      </c>
      <c r="B35">
        <v>23</v>
      </c>
      <c r="C35" t="s">
        <v>170</v>
      </c>
      <c r="D35" t="s">
        <v>27</v>
      </c>
      <c r="G35">
        <v>0.5</v>
      </c>
      <c r="H35">
        <v>0.5</v>
      </c>
      <c r="I35">
        <v>983</v>
      </c>
      <c r="J35">
        <v>6278</v>
      </c>
      <c r="L35">
        <v>1927</v>
      </c>
      <c r="M35">
        <v>1.169</v>
      </c>
      <c r="N35">
        <v>5.5970000000000004</v>
      </c>
      <c r="O35">
        <v>4.4279999999999999</v>
      </c>
      <c r="Q35">
        <v>8.5999999999999993E-2</v>
      </c>
      <c r="R35">
        <v>1</v>
      </c>
      <c r="S35">
        <v>0</v>
      </c>
      <c r="T35">
        <v>0</v>
      </c>
      <c r="V35">
        <v>0</v>
      </c>
      <c r="Y35" s="9">
        <v>44244</v>
      </c>
      <c r="Z35">
        <v>8.7361111111111112E-2</v>
      </c>
      <c r="AB35">
        <v>1</v>
      </c>
      <c r="AD35">
        <v>3.3152801427474072</v>
      </c>
      <c r="AE35">
        <v>5.3191293942722844</v>
      </c>
      <c r="AF35">
        <v>2.0038492515248771</v>
      </c>
      <c r="AG35">
        <v>0.17536922859930845</v>
      </c>
    </row>
    <row r="36" spans="1:58" x14ac:dyDescent="0.2">
      <c r="A36">
        <v>81</v>
      </c>
      <c r="B36">
        <v>23</v>
      </c>
      <c r="C36" t="s">
        <v>170</v>
      </c>
      <c r="D36" t="s">
        <v>27</v>
      </c>
      <c r="G36">
        <v>0.5</v>
      </c>
      <c r="H36">
        <v>0.5</v>
      </c>
      <c r="I36">
        <v>922</v>
      </c>
      <c r="J36">
        <v>6667</v>
      </c>
      <c r="L36">
        <v>2012</v>
      </c>
      <c r="M36">
        <v>1.1220000000000001</v>
      </c>
      <c r="N36">
        <v>5.9269999999999996</v>
      </c>
      <c r="O36">
        <v>4.8040000000000003</v>
      </c>
      <c r="Q36">
        <v>9.4E-2</v>
      </c>
      <c r="R36">
        <v>1</v>
      </c>
      <c r="S36">
        <v>0</v>
      </c>
      <c r="T36">
        <v>0</v>
      </c>
      <c r="V36">
        <v>0</v>
      </c>
      <c r="Y36" s="9">
        <v>44244</v>
      </c>
      <c r="Z36">
        <v>9.3032407407407411E-2</v>
      </c>
      <c r="AB36">
        <v>1</v>
      </c>
      <c r="AD36">
        <v>3.1000593861140913</v>
      </c>
      <c r="AE36">
        <v>5.6548385833198198</v>
      </c>
      <c r="AF36">
        <v>2.5547791972057285</v>
      </c>
      <c r="AG36">
        <v>0.18238470322437902</v>
      </c>
      <c r="AJ36">
        <v>0.68054250692191032</v>
      </c>
      <c r="AO36">
        <v>0.85100003183421224</v>
      </c>
      <c r="AT36">
        <v>1.0574480929117751</v>
      </c>
      <c r="AY36">
        <v>3.3373584717045004</v>
      </c>
      <c r="BC36">
        <v>3.1106440134894999</v>
      </c>
      <c r="BD36">
        <v>5.679002740886224</v>
      </c>
      <c r="BE36">
        <v>2.5683587273967232</v>
      </c>
      <c r="BF36">
        <v>0.18547976555896897</v>
      </c>
    </row>
    <row r="37" spans="1:58" x14ac:dyDescent="0.2">
      <c r="A37">
        <v>82</v>
      </c>
      <c r="B37">
        <v>23</v>
      </c>
      <c r="C37" t="s">
        <v>170</v>
      </c>
      <c r="D37" t="s">
        <v>27</v>
      </c>
      <c r="G37">
        <v>0.5</v>
      </c>
      <c r="H37">
        <v>0.5</v>
      </c>
      <c r="I37">
        <v>928</v>
      </c>
      <c r="J37">
        <v>6723</v>
      </c>
      <c r="L37">
        <v>2087</v>
      </c>
      <c r="M37">
        <v>1.127</v>
      </c>
      <c r="N37">
        <v>5.9740000000000002</v>
      </c>
      <c r="O37">
        <v>4.8479999999999999</v>
      </c>
      <c r="Q37">
        <v>0.10199999999999999</v>
      </c>
      <c r="R37">
        <v>1</v>
      </c>
      <c r="S37">
        <v>0</v>
      </c>
      <c r="T37">
        <v>0</v>
      </c>
      <c r="V37">
        <v>0</v>
      </c>
      <c r="Y37" s="9">
        <v>44244</v>
      </c>
      <c r="Z37">
        <v>9.9155092592592586E-2</v>
      </c>
      <c r="AB37">
        <v>1</v>
      </c>
      <c r="AD37">
        <v>3.121228640864909</v>
      </c>
      <c r="AE37">
        <v>5.7031668984526274</v>
      </c>
      <c r="AF37">
        <v>2.5819382575877183</v>
      </c>
      <c r="AG37">
        <v>0.18857482789355892</v>
      </c>
    </row>
    <row r="38" spans="1:58" x14ac:dyDescent="0.2">
      <c r="A38">
        <v>73</v>
      </c>
      <c r="B38">
        <v>23</v>
      </c>
      <c r="C38" t="s">
        <v>191</v>
      </c>
      <c r="D38" t="s">
        <v>27</v>
      </c>
      <c r="G38">
        <v>0.5</v>
      </c>
      <c r="H38">
        <v>0.5</v>
      </c>
      <c r="I38">
        <v>3323</v>
      </c>
      <c r="J38">
        <v>16808</v>
      </c>
      <c r="L38">
        <v>3503</v>
      </c>
      <c r="M38">
        <v>2.9649999999999999</v>
      </c>
      <c r="N38">
        <v>14.518000000000001</v>
      </c>
      <c r="O38">
        <v>11.553000000000001</v>
      </c>
      <c r="Q38">
        <v>0.25</v>
      </c>
      <c r="R38">
        <v>1</v>
      </c>
      <c r="S38">
        <v>0</v>
      </c>
      <c r="T38">
        <v>0</v>
      </c>
      <c r="V38">
        <v>0</v>
      </c>
      <c r="Y38" s="9">
        <v>44222</v>
      </c>
      <c r="Z38">
        <v>0.14576388888888889</v>
      </c>
      <c r="AB38">
        <v>3</v>
      </c>
      <c r="AC38" t="s">
        <v>187</v>
      </c>
      <c r="AD38">
        <v>8.6136192200000004</v>
      </c>
      <c r="AE38">
        <v>8.5656614434628562</v>
      </c>
      <c r="AF38">
        <v>-4.795777653714417E-2</v>
      </c>
      <c r="AG38">
        <v>0.1876630815224434</v>
      </c>
    </row>
    <row r="39" spans="1:58" x14ac:dyDescent="0.2">
      <c r="A39">
        <v>74</v>
      </c>
      <c r="B39">
        <v>23</v>
      </c>
      <c r="C39" t="s">
        <v>191</v>
      </c>
      <c r="D39" t="s">
        <v>27</v>
      </c>
      <c r="G39">
        <v>0.5</v>
      </c>
      <c r="H39">
        <v>0.5</v>
      </c>
      <c r="I39">
        <v>3746</v>
      </c>
      <c r="J39">
        <v>16892</v>
      </c>
      <c r="L39">
        <v>3622</v>
      </c>
      <c r="M39">
        <v>3.2879999999999998</v>
      </c>
      <c r="N39">
        <v>14.589</v>
      </c>
      <c r="O39">
        <v>11.301</v>
      </c>
      <c r="Q39">
        <v>0.26300000000000001</v>
      </c>
      <c r="R39">
        <v>1</v>
      </c>
      <c r="S39">
        <v>0</v>
      </c>
      <c r="T39">
        <v>0</v>
      </c>
      <c r="V39">
        <v>0</v>
      </c>
      <c r="Y39" s="9">
        <v>44222</v>
      </c>
      <c r="Z39">
        <v>0.15276620370370372</v>
      </c>
      <c r="AB39">
        <v>3</v>
      </c>
      <c r="AC39" t="s">
        <v>187</v>
      </c>
      <c r="AD39">
        <v>9.9978528799999999</v>
      </c>
      <c r="AE39">
        <v>8.6097013297465104</v>
      </c>
      <c r="AF39">
        <v>-1.3881515502534896</v>
      </c>
      <c r="AG39">
        <v>0.19328097164567079</v>
      </c>
      <c r="AJ39">
        <v>2.5236014236365683</v>
      </c>
      <c r="AO39">
        <v>0.62305996016364296</v>
      </c>
      <c r="AT39">
        <v>20.030869519867892</v>
      </c>
      <c r="AY39">
        <v>1.7192776781972452</v>
      </c>
      <c r="BC39">
        <v>10.125617999999999</v>
      </c>
      <c r="BD39">
        <v>8.5829628273600065</v>
      </c>
      <c r="BE39">
        <v>-1.5426551726399946</v>
      </c>
      <c r="BF39">
        <v>0.19495689685049911</v>
      </c>
    </row>
    <row r="40" spans="1:58" x14ac:dyDescent="0.2">
      <c r="A40">
        <v>75</v>
      </c>
      <c r="B40">
        <v>23</v>
      </c>
      <c r="C40" t="s">
        <v>191</v>
      </c>
      <c r="D40" t="s">
        <v>27</v>
      </c>
      <c r="G40">
        <v>0.5</v>
      </c>
      <c r="H40">
        <v>0.5</v>
      </c>
      <c r="I40">
        <v>3822</v>
      </c>
      <c r="J40">
        <v>16790</v>
      </c>
      <c r="L40">
        <v>3693</v>
      </c>
      <c r="M40">
        <v>3.347</v>
      </c>
      <c r="N40">
        <v>14.503</v>
      </c>
      <c r="O40">
        <v>11.156000000000001</v>
      </c>
      <c r="Q40">
        <v>0.27</v>
      </c>
      <c r="R40">
        <v>1</v>
      </c>
      <c r="S40">
        <v>0</v>
      </c>
      <c r="T40">
        <v>0</v>
      </c>
      <c r="V40">
        <v>0</v>
      </c>
      <c r="Y40" s="9">
        <v>44222</v>
      </c>
      <c r="Z40">
        <v>0.16015046296296295</v>
      </c>
      <c r="AB40">
        <v>3</v>
      </c>
      <c r="AC40" t="s">
        <v>187</v>
      </c>
      <c r="AD40">
        <v>10.253383120000001</v>
      </c>
      <c r="AE40">
        <v>8.5562243249735008</v>
      </c>
      <c r="AF40">
        <v>-1.6971587950264997</v>
      </c>
      <c r="AG40">
        <v>0.19663282205532745</v>
      </c>
    </row>
    <row r="41" spans="1:58" x14ac:dyDescent="0.2">
      <c r="A41">
        <v>92</v>
      </c>
      <c r="B41">
        <v>27</v>
      </c>
      <c r="C41" t="s">
        <v>174</v>
      </c>
      <c r="D41" t="s">
        <v>27</v>
      </c>
      <c r="G41">
        <v>0.5</v>
      </c>
      <c r="H41">
        <v>0.5</v>
      </c>
      <c r="I41">
        <v>1788</v>
      </c>
      <c r="J41">
        <v>10249</v>
      </c>
      <c r="L41">
        <v>2160</v>
      </c>
      <c r="M41">
        <v>1.7869999999999999</v>
      </c>
      <c r="N41">
        <v>8.9619999999999997</v>
      </c>
      <c r="O41">
        <v>7.1749999999999998</v>
      </c>
      <c r="Q41">
        <v>0.11</v>
      </c>
      <c r="R41">
        <v>1</v>
      </c>
      <c r="S41">
        <v>0</v>
      </c>
      <c r="T41">
        <v>0</v>
      </c>
      <c r="V41">
        <v>0</v>
      </c>
      <c r="Y41" s="9">
        <v>44244</v>
      </c>
      <c r="Z41">
        <v>0.17575231481481482</v>
      </c>
      <c r="AB41">
        <v>1</v>
      </c>
      <c r="AD41">
        <v>6.1554884884821455</v>
      </c>
      <c r="AE41">
        <v>8.7461247405647402</v>
      </c>
      <c r="AF41">
        <v>2.5906362520825947</v>
      </c>
      <c r="AG41">
        <v>0.19459988257156069</v>
      </c>
    </row>
    <row r="42" spans="1:58" x14ac:dyDescent="0.2">
      <c r="A42">
        <v>93</v>
      </c>
      <c r="B42">
        <v>27</v>
      </c>
      <c r="C42" t="s">
        <v>174</v>
      </c>
      <c r="D42" t="s">
        <v>27</v>
      </c>
      <c r="G42">
        <v>0.5</v>
      </c>
      <c r="H42">
        <v>0.5</v>
      </c>
      <c r="I42">
        <v>2018</v>
      </c>
      <c r="J42">
        <v>10158</v>
      </c>
      <c r="L42">
        <v>2144</v>
      </c>
      <c r="M42">
        <v>1.9630000000000001</v>
      </c>
      <c r="N42">
        <v>8.8840000000000003</v>
      </c>
      <c r="O42">
        <v>6.9210000000000003</v>
      </c>
      <c r="Q42">
        <v>0.108</v>
      </c>
      <c r="R42">
        <v>1</v>
      </c>
      <c r="S42">
        <v>0</v>
      </c>
      <c r="T42">
        <v>0</v>
      </c>
      <c r="V42">
        <v>0</v>
      </c>
      <c r="Y42" s="9">
        <v>44244</v>
      </c>
      <c r="Z42">
        <v>0.18151620370370369</v>
      </c>
      <c r="AB42">
        <v>1</v>
      </c>
      <c r="AD42">
        <v>6.966976587263499</v>
      </c>
      <c r="AE42">
        <v>8.6675912284739294</v>
      </c>
      <c r="AF42">
        <v>1.7006146412104304</v>
      </c>
      <c r="AG42">
        <v>0.19327932264213565</v>
      </c>
      <c r="AJ42">
        <v>3.0912678524588748</v>
      </c>
      <c r="AO42">
        <v>6.0070539670880354</v>
      </c>
      <c r="AT42">
        <v>17.10231040633731</v>
      </c>
      <c r="AY42">
        <v>9.0898481448273571</v>
      </c>
      <c r="BC42">
        <v>7.0763510701427244</v>
      </c>
      <c r="BD42">
        <v>8.9359859785864835</v>
      </c>
      <c r="BE42">
        <v>1.8596349084437596</v>
      </c>
      <c r="BF42">
        <v>0.20248197465031645</v>
      </c>
    </row>
    <row r="43" spans="1:58" x14ac:dyDescent="0.2">
      <c r="A43">
        <v>94</v>
      </c>
      <c r="B43">
        <v>27</v>
      </c>
      <c r="C43" t="s">
        <v>174</v>
      </c>
      <c r="D43" t="s">
        <v>27</v>
      </c>
      <c r="G43">
        <v>0.5</v>
      </c>
      <c r="H43">
        <v>0.5</v>
      </c>
      <c r="I43">
        <v>2080</v>
      </c>
      <c r="J43">
        <v>10780</v>
      </c>
      <c r="L43">
        <v>2367</v>
      </c>
      <c r="M43">
        <v>2.0110000000000001</v>
      </c>
      <c r="N43">
        <v>9.4109999999999996</v>
      </c>
      <c r="O43">
        <v>7.4009999999999998</v>
      </c>
      <c r="Q43">
        <v>0.13200000000000001</v>
      </c>
      <c r="R43">
        <v>1</v>
      </c>
      <c r="S43">
        <v>0</v>
      </c>
      <c r="T43">
        <v>0</v>
      </c>
      <c r="V43">
        <v>0</v>
      </c>
      <c r="Y43" s="9">
        <v>44244</v>
      </c>
      <c r="Z43">
        <v>0.18760416666666666</v>
      </c>
      <c r="AB43">
        <v>1</v>
      </c>
      <c r="AD43">
        <v>7.1857255530219506</v>
      </c>
      <c r="AE43">
        <v>9.2043807286990393</v>
      </c>
      <c r="AF43">
        <v>2.0186551756770887</v>
      </c>
      <c r="AG43">
        <v>0.21168462665849724</v>
      </c>
    </row>
    <row r="44" spans="1:58" x14ac:dyDescent="0.2">
      <c r="A44">
        <v>79</v>
      </c>
      <c r="B44">
        <v>25</v>
      </c>
      <c r="C44" t="s">
        <v>193</v>
      </c>
      <c r="D44" t="s">
        <v>27</v>
      </c>
      <c r="G44">
        <v>0.5</v>
      </c>
      <c r="H44">
        <v>0.5</v>
      </c>
      <c r="I44">
        <v>2658</v>
      </c>
      <c r="J44">
        <v>15077</v>
      </c>
      <c r="L44">
        <v>2928</v>
      </c>
      <c r="M44">
        <v>2.4540000000000002</v>
      </c>
      <c r="N44">
        <v>13.052</v>
      </c>
      <c r="O44">
        <v>10.598000000000001</v>
      </c>
      <c r="Q44">
        <v>0.19</v>
      </c>
      <c r="R44">
        <v>1</v>
      </c>
      <c r="S44">
        <v>0</v>
      </c>
      <c r="T44">
        <v>0</v>
      </c>
      <c r="V44">
        <v>0</v>
      </c>
      <c r="Y44" s="9">
        <v>44222</v>
      </c>
      <c r="Z44">
        <v>0.19961805555555556</v>
      </c>
      <c r="AB44">
        <v>3</v>
      </c>
      <c r="AC44" t="s">
        <v>187</v>
      </c>
      <c r="AD44">
        <v>6.5676935199999997</v>
      </c>
      <c r="AE44">
        <v>7.6581252154032526</v>
      </c>
      <c r="AF44">
        <v>1.0904316954032529</v>
      </c>
      <c r="AG44">
        <v>0.16051781412029439</v>
      </c>
    </row>
    <row r="45" spans="1:58" x14ac:dyDescent="0.2">
      <c r="A45">
        <v>80</v>
      </c>
      <c r="B45">
        <v>25</v>
      </c>
      <c r="C45" t="s">
        <v>193</v>
      </c>
      <c r="D45" t="s">
        <v>27</v>
      </c>
      <c r="G45">
        <v>0.5</v>
      </c>
      <c r="H45">
        <v>0.5</v>
      </c>
      <c r="I45">
        <v>2867</v>
      </c>
      <c r="J45">
        <v>15120</v>
      </c>
      <c r="L45">
        <v>2953</v>
      </c>
      <c r="M45">
        <v>2.6150000000000002</v>
      </c>
      <c r="N45">
        <v>13.087999999999999</v>
      </c>
      <c r="O45">
        <v>10.473000000000001</v>
      </c>
      <c r="Q45">
        <v>0.193</v>
      </c>
      <c r="R45">
        <v>1</v>
      </c>
      <c r="S45">
        <v>0</v>
      </c>
      <c r="T45">
        <v>0</v>
      </c>
      <c r="V45">
        <v>0</v>
      </c>
      <c r="Y45" s="9">
        <v>44222</v>
      </c>
      <c r="Z45">
        <v>0.20660879629629628</v>
      </c>
      <c r="AB45">
        <v>3</v>
      </c>
      <c r="AC45" t="s">
        <v>187</v>
      </c>
      <c r="AD45">
        <v>7.1935440199999992</v>
      </c>
      <c r="AE45">
        <v>7.6806694429056002</v>
      </c>
      <c r="AF45">
        <v>0.48712542290560101</v>
      </c>
      <c r="AG45">
        <v>0.16169804313777913</v>
      </c>
      <c r="AJ45">
        <v>0.2531333327088291</v>
      </c>
      <c r="AO45">
        <v>0.47210747775368322</v>
      </c>
      <c r="AT45">
        <v>3.7624397793917237</v>
      </c>
      <c r="AY45">
        <v>0.32063976486793422</v>
      </c>
      <c r="BC45">
        <v>7.1844508999999999</v>
      </c>
      <c r="BD45">
        <v>7.6625816324676705</v>
      </c>
      <c r="BE45">
        <v>0.47813073246767068</v>
      </c>
      <c r="BF45">
        <v>0.16195769352162576</v>
      </c>
    </row>
    <row r="46" spans="1:58" x14ac:dyDescent="0.2">
      <c r="A46">
        <v>81</v>
      </c>
      <c r="B46">
        <v>25</v>
      </c>
      <c r="C46" t="s">
        <v>193</v>
      </c>
      <c r="D46" t="s">
        <v>27</v>
      </c>
      <c r="G46">
        <v>0.5</v>
      </c>
      <c r="H46">
        <v>0.5</v>
      </c>
      <c r="I46">
        <v>2861</v>
      </c>
      <c r="J46">
        <v>15051</v>
      </c>
      <c r="L46">
        <v>2964</v>
      </c>
      <c r="M46">
        <v>2.61</v>
      </c>
      <c r="N46">
        <v>13.029</v>
      </c>
      <c r="O46">
        <v>10.419</v>
      </c>
      <c r="Q46">
        <v>0.19400000000000001</v>
      </c>
      <c r="R46">
        <v>1</v>
      </c>
      <c r="S46">
        <v>0</v>
      </c>
      <c r="T46">
        <v>0</v>
      </c>
      <c r="V46">
        <v>0</v>
      </c>
      <c r="Y46" s="9">
        <v>44222</v>
      </c>
      <c r="Z46">
        <v>0.21391203703703701</v>
      </c>
      <c r="AB46">
        <v>3</v>
      </c>
      <c r="AC46" t="s">
        <v>187</v>
      </c>
      <c r="AD46">
        <v>7.1753577799999997</v>
      </c>
      <c r="AE46">
        <v>7.64449382202974</v>
      </c>
      <c r="AF46">
        <v>0.46913604202974035</v>
      </c>
      <c r="AG46">
        <v>0.16221734390547241</v>
      </c>
    </row>
    <row r="47" spans="1:58" x14ac:dyDescent="0.2">
      <c r="A47">
        <v>39</v>
      </c>
      <c r="B47">
        <v>13</v>
      </c>
      <c r="C47" t="s">
        <v>161</v>
      </c>
      <c r="D47" t="s">
        <v>27</v>
      </c>
      <c r="G47">
        <v>0.5</v>
      </c>
      <c r="H47">
        <v>0.5</v>
      </c>
      <c r="I47">
        <v>797</v>
      </c>
      <c r="J47">
        <v>5024</v>
      </c>
      <c r="L47">
        <v>1149</v>
      </c>
      <c r="M47">
        <v>1.026</v>
      </c>
      <c r="N47">
        <v>4.5350000000000001</v>
      </c>
      <c r="O47">
        <v>3.5089999999999999</v>
      </c>
      <c r="Q47">
        <v>4.0000000000000001E-3</v>
      </c>
      <c r="R47">
        <v>1</v>
      </c>
      <c r="S47">
        <v>0</v>
      </c>
      <c r="T47">
        <v>0</v>
      </c>
      <c r="V47">
        <v>0</v>
      </c>
      <c r="Y47" s="9">
        <v>44243</v>
      </c>
      <c r="Z47">
        <v>0.79194444444444445</v>
      </c>
      <c r="AB47">
        <v>1</v>
      </c>
      <c r="AD47">
        <v>2.6590332454720516</v>
      </c>
      <c r="AE47">
        <v>4.2369203375483506</v>
      </c>
      <c r="AF47">
        <v>1.5778870920762991</v>
      </c>
      <c r="AG47">
        <v>0.11115700203101556</v>
      </c>
    </row>
    <row r="48" spans="1:58" x14ac:dyDescent="0.2">
      <c r="A48">
        <v>40</v>
      </c>
      <c r="B48">
        <v>13</v>
      </c>
      <c r="C48" t="s">
        <v>161</v>
      </c>
      <c r="D48" t="s">
        <v>27</v>
      </c>
      <c r="G48">
        <v>0.5</v>
      </c>
      <c r="H48">
        <v>0.5</v>
      </c>
      <c r="I48">
        <v>766</v>
      </c>
      <c r="J48">
        <v>4967</v>
      </c>
      <c r="L48">
        <v>1119</v>
      </c>
      <c r="M48">
        <v>1.002</v>
      </c>
      <c r="N48">
        <v>4.4870000000000001</v>
      </c>
      <c r="O48">
        <v>3.484</v>
      </c>
      <c r="Q48">
        <v>1E-3</v>
      </c>
      <c r="R48">
        <v>1</v>
      </c>
      <c r="S48">
        <v>0</v>
      </c>
      <c r="T48">
        <v>0</v>
      </c>
      <c r="V48">
        <v>0</v>
      </c>
      <c r="Y48" s="9">
        <v>44243</v>
      </c>
      <c r="Z48">
        <v>0.79745370370370372</v>
      </c>
      <c r="AB48">
        <v>1</v>
      </c>
      <c r="AD48">
        <v>2.5496587625928253</v>
      </c>
      <c r="AE48">
        <v>4.1877290167881718</v>
      </c>
      <c r="AF48">
        <v>1.6380702541953465</v>
      </c>
      <c r="AG48">
        <v>0.1086809521633436</v>
      </c>
      <c r="AJ48">
        <v>3.2342001427970164</v>
      </c>
      <c r="AO48">
        <v>1.817441738510376</v>
      </c>
      <c r="AT48">
        <v>9.1992928001008494</v>
      </c>
      <c r="AY48">
        <v>7.3868947105308269</v>
      </c>
      <c r="BC48">
        <v>2.5090843576537578</v>
      </c>
      <c r="BD48">
        <v>4.2261327672062059</v>
      </c>
      <c r="BE48">
        <v>1.7170484095524488</v>
      </c>
      <c r="BF48">
        <v>0.11284896944059139</v>
      </c>
    </row>
    <row r="49" spans="1:58" x14ac:dyDescent="0.2">
      <c r="A49">
        <v>41</v>
      </c>
      <c r="B49">
        <v>13</v>
      </c>
      <c r="C49" t="s">
        <v>161</v>
      </c>
      <c r="D49" t="s">
        <v>27</v>
      </c>
      <c r="G49">
        <v>0.5</v>
      </c>
      <c r="H49">
        <v>0.5</v>
      </c>
      <c r="I49">
        <v>743</v>
      </c>
      <c r="J49">
        <v>5056</v>
      </c>
      <c r="L49">
        <v>1220</v>
      </c>
      <c r="M49">
        <v>0.98499999999999999</v>
      </c>
      <c r="N49">
        <v>4.5620000000000003</v>
      </c>
      <c r="O49">
        <v>3.5779999999999998</v>
      </c>
      <c r="Q49">
        <v>1.2E-2</v>
      </c>
      <c r="R49">
        <v>1</v>
      </c>
      <c r="S49">
        <v>0</v>
      </c>
      <c r="T49">
        <v>0</v>
      </c>
      <c r="V49">
        <v>0</v>
      </c>
      <c r="Y49" s="9">
        <v>44243</v>
      </c>
      <c r="Z49">
        <v>0.80339120370370365</v>
      </c>
      <c r="AB49">
        <v>1</v>
      </c>
      <c r="AD49">
        <v>2.4685099527146899</v>
      </c>
      <c r="AE49">
        <v>4.2645365176242409</v>
      </c>
      <c r="AF49">
        <v>1.796026564909551</v>
      </c>
      <c r="AG49">
        <v>0.11701698671783919</v>
      </c>
    </row>
    <row r="50" spans="1:58" x14ac:dyDescent="0.2">
      <c r="A50">
        <v>94</v>
      </c>
      <c r="B50">
        <v>30</v>
      </c>
      <c r="C50" t="s">
        <v>198</v>
      </c>
      <c r="D50" t="s">
        <v>27</v>
      </c>
      <c r="G50">
        <v>0.5</v>
      </c>
      <c r="H50">
        <v>0.5</v>
      </c>
      <c r="I50">
        <v>2224</v>
      </c>
      <c r="J50">
        <v>13335</v>
      </c>
      <c r="L50">
        <v>2667</v>
      </c>
      <c r="M50">
        <v>2.121</v>
      </c>
      <c r="N50">
        <v>11.576000000000001</v>
      </c>
      <c r="O50">
        <v>9.4540000000000006</v>
      </c>
      <c r="Q50">
        <v>0.16300000000000001</v>
      </c>
      <c r="R50">
        <v>1</v>
      </c>
      <c r="S50">
        <v>0</v>
      </c>
      <c r="T50">
        <v>0</v>
      </c>
      <c r="V50">
        <v>0</v>
      </c>
      <c r="Y50" s="9">
        <v>44222</v>
      </c>
      <c r="Z50">
        <v>0.3321412037037037</v>
      </c>
      <c r="AB50">
        <v>3</v>
      </c>
      <c r="AC50" t="s">
        <v>187</v>
      </c>
      <c r="AD50">
        <v>5.3183116799999999</v>
      </c>
      <c r="AE50">
        <v>6.7448218593779332</v>
      </c>
      <c r="AF50">
        <v>1.4265101793779333</v>
      </c>
      <c r="AG50">
        <v>0.14819622317775372</v>
      </c>
    </row>
    <row r="51" spans="1:58" x14ac:dyDescent="0.2">
      <c r="A51">
        <v>95</v>
      </c>
      <c r="B51">
        <v>30</v>
      </c>
      <c r="C51" t="s">
        <v>198</v>
      </c>
      <c r="D51" t="s">
        <v>27</v>
      </c>
      <c r="G51">
        <v>0.5</v>
      </c>
      <c r="H51">
        <v>0.5</v>
      </c>
      <c r="I51">
        <v>2301</v>
      </c>
      <c r="J51">
        <v>13353</v>
      </c>
      <c r="L51">
        <v>2687</v>
      </c>
      <c r="M51">
        <v>2.1800000000000002</v>
      </c>
      <c r="N51">
        <v>11.590999999999999</v>
      </c>
      <c r="O51">
        <v>9.4109999999999996</v>
      </c>
      <c r="Q51">
        <v>0.16500000000000001</v>
      </c>
      <c r="R51">
        <v>1</v>
      </c>
      <c r="S51">
        <v>0</v>
      </c>
      <c r="T51">
        <v>0</v>
      </c>
      <c r="V51">
        <v>0</v>
      </c>
      <c r="Y51" s="9">
        <v>44222</v>
      </c>
      <c r="Z51">
        <v>0.33901620370370367</v>
      </c>
      <c r="AB51">
        <v>3</v>
      </c>
      <c r="AC51" t="s">
        <v>187</v>
      </c>
      <c r="AD51">
        <v>5.5350281800000003</v>
      </c>
      <c r="AE51">
        <v>6.7542589778672868</v>
      </c>
      <c r="AF51">
        <v>1.2192307978672865</v>
      </c>
      <c r="AG51">
        <v>0.1491404063917415</v>
      </c>
      <c r="AJ51">
        <v>1.5935493772540195</v>
      </c>
      <c r="AO51">
        <v>0.31000984455557529</v>
      </c>
      <c r="AT51">
        <v>8.5182682447809501</v>
      </c>
      <c r="AY51">
        <v>2.8574719587322961</v>
      </c>
      <c r="BC51">
        <v>5.4912750900000002</v>
      </c>
      <c r="BD51">
        <v>6.7647446650776812</v>
      </c>
      <c r="BE51">
        <v>1.273469575077681</v>
      </c>
      <c r="BF51">
        <v>0.14703959874061867</v>
      </c>
    </row>
    <row r="52" spans="1:58" x14ac:dyDescent="0.2">
      <c r="A52">
        <v>96</v>
      </c>
      <c r="B52">
        <v>30</v>
      </c>
      <c r="C52" t="s">
        <v>198</v>
      </c>
      <c r="D52" t="s">
        <v>27</v>
      </c>
      <c r="G52">
        <v>0.5</v>
      </c>
      <c r="H52">
        <v>0.5</v>
      </c>
      <c r="I52">
        <v>2270</v>
      </c>
      <c r="J52">
        <v>13393</v>
      </c>
      <c r="L52">
        <v>2598</v>
      </c>
      <c r="M52">
        <v>2.157</v>
      </c>
      <c r="N52">
        <v>11.625</v>
      </c>
      <c r="O52">
        <v>9.468</v>
      </c>
      <c r="Q52">
        <v>0.156</v>
      </c>
      <c r="R52">
        <v>1</v>
      </c>
      <c r="S52">
        <v>0</v>
      </c>
      <c r="T52">
        <v>0</v>
      </c>
      <c r="V52">
        <v>0</v>
      </c>
      <c r="Y52" s="9">
        <v>44222</v>
      </c>
      <c r="Z52">
        <v>0.34631944444444446</v>
      </c>
      <c r="AB52">
        <v>3</v>
      </c>
      <c r="AC52" t="s">
        <v>187</v>
      </c>
      <c r="AD52">
        <v>5.4475220000000002</v>
      </c>
      <c r="AE52">
        <v>6.7752303522880757</v>
      </c>
      <c r="AF52">
        <v>1.3277083522880755</v>
      </c>
      <c r="AG52">
        <v>0.14493879108949584</v>
      </c>
    </row>
    <row r="53" spans="1:58" x14ac:dyDescent="0.2">
      <c r="A53">
        <v>77</v>
      </c>
      <c r="B53">
        <v>22</v>
      </c>
      <c r="C53" t="s">
        <v>169</v>
      </c>
      <c r="D53" t="s">
        <v>27</v>
      </c>
      <c r="G53">
        <v>0.5</v>
      </c>
      <c r="H53">
        <v>0.5</v>
      </c>
      <c r="I53">
        <v>1268</v>
      </c>
      <c r="J53">
        <v>8409</v>
      </c>
      <c r="L53">
        <v>1768</v>
      </c>
      <c r="M53">
        <v>1.3879999999999999</v>
      </c>
      <c r="N53">
        <v>7.4029999999999996</v>
      </c>
      <c r="O53">
        <v>6.0149999999999997</v>
      </c>
      <c r="Q53">
        <v>6.9000000000000006E-2</v>
      </c>
      <c r="R53">
        <v>1</v>
      </c>
      <c r="S53">
        <v>0</v>
      </c>
      <c r="T53">
        <v>0</v>
      </c>
      <c r="V53">
        <v>0</v>
      </c>
      <c r="Y53" s="9">
        <v>44244</v>
      </c>
      <c r="Z53">
        <v>6.5057870370370363E-2</v>
      </c>
      <c r="AB53">
        <v>1</v>
      </c>
      <c r="AD53">
        <v>4.3208197434112581</v>
      </c>
      <c r="AE53">
        <v>7.1581943862010746</v>
      </c>
      <c r="AF53">
        <v>2.8373746427898165</v>
      </c>
      <c r="AG53">
        <v>0.16224616430064706</v>
      </c>
    </row>
    <row r="54" spans="1:58" x14ac:dyDescent="0.2">
      <c r="A54">
        <v>78</v>
      </c>
      <c r="B54">
        <v>22</v>
      </c>
      <c r="C54" t="s">
        <v>169</v>
      </c>
      <c r="D54" t="s">
        <v>27</v>
      </c>
      <c r="G54">
        <v>0.5</v>
      </c>
      <c r="H54">
        <v>0.5</v>
      </c>
      <c r="I54">
        <v>1291</v>
      </c>
      <c r="J54">
        <v>8397</v>
      </c>
      <c r="L54">
        <v>1778</v>
      </c>
      <c r="M54">
        <v>1.405</v>
      </c>
      <c r="N54">
        <v>7.3929999999999998</v>
      </c>
      <c r="O54">
        <v>5.9880000000000004</v>
      </c>
      <c r="Q54">
        <v>7.0000000000000007E-2</v>
      </c>
      <c r="R54">
        <v>1</v>
      </c>
      <c r="S54">
        <v>0</v>
      </c>
      <c r="T54">
        <v>0</v>
      </c>
      <c r="V54">
        <v>0</v>
      </c>
      <c r="Y54" s="9">
        <v>44244</v>
      </c>
      <c r="Z54">
        <v>7.0856481481481479E-2</v>
      </c>
      <c r="AB54">
        <v>1</v>
      </c>
      <c r="AD54">
        <v>4.4019685532893931</v>
      </c>
      <c r="AE54">
        <v>7.1478383186726155</v>
      </c>
      <c r="AF54">
        <v>2.7458697653832225</v>
      </c>
      <c r="AG54">
        <v>0.16307151425653771</v>
      </c>
      <c r="AJ54">
        <v>0.72396759880053863</v>
      </c>
      <c r="AO54">
        <v>1.1291898465154826</v>
      </c>
      <c r="AT54">
        <v>1.7822361560643354</v>
      </c>
      <c r="AY54">
        <v>1.8388115109294794</v>
      </c>
      <c r="BC54">
        <v>4.3860916122262799</v>
      </c>
      <c r="BD54">
        <v>7.1077085569998388</v>
      </c>
      <c r="BE54">
        <v>2.7216169447735585</v>
      </c>
      <c r="BF54">
        <v>0.16158588433593452</v>
      </c>
    </row>
    <row r="55" spans="1:58" x14ac:dyDescent="0.2">
      <c r="A55">
        <v>79</v>
      </c>
      <c r="B55">
        <v>22</v>
      </c>
      <c r="C55" t="s">
        <v>169</v>
      </c>
      <c r="D55" t="s">
        <v>27</v>
      </c>
      <c r="G55">
        <v>0.5</v>
      </c>
      <c r="H55">
        <v>0.5</v>
      </c>
      <c r="I55">
        <v>1282</v>
      </c>
      <c r="J55">
        <v>8304</v>
      </c>
      <c r="L55">
        <v>1742</v>
      </c>
      <c r="M55">
        <v>1.3979999999999999</v>
      </c>
      <c r="N55">
        <v>7.3129999999999997</v>
      </c>
      <c r="O55">
        <v>5.915</v>
      </c>
      <c r="Q55">
        <v>6.6000000000000003E-2</v>
      </c>
      <c r="R55">
        <v>1</v>
      </c>
      <c r="S55">
        <v>0</v>
      </c>
      <c r="T55">
        <v>0</v>
      </c>
      <c r="V55">
        <v>0</v>
      </c>
      <c r="Y55" s="9">
        <v>44244</v>
      </c>
      <c r="Z55">
        <v>7.6967592592592601E-2</v>
      </c>
      <c r="AB55">
        <v>1</v>
      </c>
      <c r="AD55">
        <v>4.3702146711631666</v>
      </c>
      <c r="AE55">
        <v>7.0675787953270612</v>
      </c>
      <c r="AF55">
        <v>2.6973641241638946</v>
      </c>
      <c r="AG55">
        <v>0.16010025441533135</v>
      </c>
    </row>
    <row r="56" spans="1:58" x14ac:dyDescent="0.2">
      <c r="A56">
        <v>20</v>
      </c>
      <c r="B56">
        <v>9</v>
      </c>
      <c r="C56" t="s">
        <v>176</v>
      </c>
      <c r="D56" t="s">
        <v>27</v>
      </c>
      <c r="G56">
        <v>0.5</v>
      </c>
      <c r="H56">
        <v>0.5</v>
      </c>
      <c r="I56">
        <v>1799</v>
      </c>
      <c r="J56">
        <v>7992</v>
      </c>
      <c r="L56">
        <v>2963</v>
      </c>
      <c r="M56">
        <v>1.7949999999999999</v>
      </c>
      <c r="N56">
        <v>7.0490000000000004</v>
      </c>
      <c r="O56">
        <v>5.2549999999999999</v>
      </c>
      <c r="Q56">
        <v>0.19400000000000001</v>
      </c>
      <c r="R56">
        <v>1</v>
      </c>
      <c r="S56">
        <v>0</v>
      </c>
      <c r="T56">
        <v>0</v>
      </c>
      <c r="V56">
        <v>0</v>
      </c>
      <c r="Y56" s="9">
        <v>44231</v>
      </c>
      <c r="Z56">
        <v>0.61598379629629629</v>
      </c>
      <c r="AB56">
        <v>1</v>
      </c>
      <c r="AD56">
        <v>3.8463681200000002</v>
      </c>
      <c r="AE56">
        <v>6.7726594229498529</v>
      </c>
      <c r="AF56">
        <v>2.9262913029498527</v>
      </c>
      <c r="AG56">
        <v>0.25854712489743054</v>
      </c>
    </row>
    <row r="57" spans="1:58" x14ac:dyDescent="0.2">
      <c r="A57">
        <v>21</v>
      </c>
      <c r="B57">
        <v>9</v>
      </c>
      <c r="C57" t="s">
        <v>176</v>
      </c>
      <c r="D57" t="s">
        <v>27</v>
      </c>
      <c r="G57">
        <v>0.5</v>
      </c>
      <c r="H57">
        <v>0.5</v>
      </c>
      <c r="I57">
        <v>1270</v>
      </c>
      <c r="J57">
        <v>7919</v>
      </c>
      <c r="L57">
        <v>2934</v>
      </c>
      <c r="M57">
        <v>1.389</v>
      </c>
      <c r="N57">
        <v>6.9880000000000004</v>
      </c>
      <c r="O57">
        <v>5.5979999999999999</v>
      </c>
      <c r="Q57">
        <v>0.191</v>
      </c>
      <c r="R57">
        <v>1</v>
      </c>
      <c r="S57">
        <v>0</v>
      </c>
      <c r="T57">
        <v>0</v>
      </c>
      <c r="V57">
        <v>0</v>
      </c>
      <c r="Y57" s="9">
        <v>44231</v>
      </c>
      <c r="Z57">
        <v>0.62162037037037032</v>
      </c>
      <c r="AB57">
        <v>1</v>
      </c>
      <c r="AD57">
        <v>2.5935479999999997</v>
      </c>
      <c r="AE57">
        <v>6.7099088061507928</v>
      </c>
      <c r="AF57">
        <v>4.1163608061507926</v>
      </c>
      <c r="AG57">
        <v>0.25613045120706351</v>
      </c>
      <c r="AJ57">
        <v>2.5158950366931245</v>
      </c>
      <c r="AO57">
        <v>0.24311059880354272</v>
      </c>
      <c r="AT57">
        <v>1.94317021344445</v>
      </c>
      <c r="AY57">
        <v>0.9808548634041161</v>
      </c>
      <c r="BC57">
        <v>2.5613278400000001</v>
      </c>
      <c r="BD57">
        <v>6.7180749823095747</v>
      </c>
      <c r="BE57">
        <v>4.1567471423095741</v>
      </c>
      <c r="BF57">
        <v>0.2548804475741151</v>
      </c>
    </row>
    <row r="58" spans="1:58" x14ac:dyDescent="0.2">
      <c r="A58">
        <v>22</v>
      </c>
      <c r="B58">
        <v>9</v>
      </c>
      <c r="C58" t="s">
        <v>176</v>
      </c>
      <c r="D58" t="s">
        <v>27</v>
      </c>
      <c r="G58">
        <v>0.5</v>
      </c>
      <c r="H58">
        <v>0.5</v>
      </c>
      <c r="I58">
        <v>1242</v>
      </c>
      <c r="J58">
        <v>7938</v>
      </c>
      <c r="L58">
        <v>2904</v>
      </c>
      <c r="M58">
        <v>1.3680000000000001</v>
      </c>
      <c r="N58">
        <v>7.0039999999999996</v>
      </c>
      <c r="O58">
        <v>5.6360000000000001</v>
      </c>
      <c r="Q58">
        <v>0.188</v>
      </c>
      <c r="R58">
        <v>1</v>
      </c>
      <c r="S58">
        <v>0</v>
      </c>
      <c r="T58">
        <v>0</v>
      </c>
      <c r="V58">
        <v>0</v>
      </c>
      <c r="Y58" s="9">
        <v>44231</v>
      </c>
      <c r="Z58">
        <v>0.62771990740740746</v>
      </c>
      <c r="AB58">
        <v>1</v>
      </c>
      <c r="AD58">
        <v>2.5291076800000005</v>
      </c>
      <c r="AE58">
        <v>6.7262411584683566</v>
      </c>
      <c r="AF58">
        <v>4.1971334784683556</v>
      </c>
      <c r="AG58">
        <v>0.25363044394116663</v>
      </c>
    </row>
    <row r="59" spans="1:58" x14ac:dyDescent="0.2">
      <c r="A59">
        <v>20</v>
      </c>
      <c r="B59">
        <v>9</v>
      </c>
      <c r="C59" t="s">
        <v>176</v>
      </c>
      <c r="D59" t="s">
        <v>27</v>
      </c>
      <c r="G59">
        <v>0.5</v>
      </c>
      <c r="H59">
        <v>0.5</v>
      </c>
      <c r="I59">
        <v>2415</v>
      </c>
      <c r="J59">
        <v>11832</v>
      </c>
      <c r="L59">
        <v>4676</v>
      </c>
      <c r="M59">
        <v>2.2679999999999998</v>
      </c>
      <c r="N59">
        <v>10.303000000000001</v>
      </c>
      <c r="O59">
        <v>8.0350000000000001</v>
      </c>
      <c r="Q59">
        <v>0.373</v>
      </c>
      <c r="R59">
        <v>1</v>
      </c>
      <c r="S59">
        <v>0</v>
      </c>
      <c r="T59">
        <v>0</v>
      </c>
      <c r="V59">
        <v>0</v>
      </c>
      <c r="Y59" s="9">
        <v>44221</v>
      </c>
      <c r="Z59">
        <v>0.6844675925925926</v>
      </c>
      <c r="AB59">
        <v>3</v>
      </c>
      <c r="AC59" t="s">
        <v>187</v>
      </c>
      <c r="AD59">
        <v>5.8598004999999995</v>
      </c>
      <c r="AE59">
        <v>5.9568224655168214</v>
      </c>
      <c r="AF59">
        <v>9.7021965516821851E-2</v>
      </c>
      <c r="AG59">
        <v>0.24303942702282744</v>
      </c>
    </row>
    <row r="60" spans="1:58" x14ac:dyDescent="0.2">
      <c r="A60">
        <v>21</v>
      </c>
      <c r="B60">
        <v>9</v>
      </c>
      <c r="C60" t="s">
        <v>176</v>
      </c>
      <c r="D60" t="s">
        <v>27</v>
      </c>
      <c r="G60">
        <v>0.5</v>
      </c>
      <c r="H60">
        <v>0.5</v>
      </c>
      <c r="I60">
        <v>1704</v>
      </c>
      <c r="J60">
        <v>11674</v>
      </c>
      <c r="L60">
        <v>4701</v>
      </c>
      <c r="M60">
        <v>1.722</v>
      </c>
      <c r="N60">
        <v>10.167999999999999</v>
      </c>
      <c r="O60">
        <v>8.4459999999999997</v>
      </c>
      <c r="Q60">
        <v>0.376</v>
      </c>
      <c r="R60">
        <v>1</v>
      </c>
      <c r="S60">
        <v>0</v>
      </c>
      <c r="T60">
        <v>0</v>
      </c>
      <c r="V60">
        <v>0</v>
      </c>
      <c r="Y60" s="9">
        <v>44221</v>
      </c>
      <c r="Z60">
        <v>0.69174768518518526</v>
      </c>
      <c r="AB60">
        <v>3</v>
      </c>
      <c r="AC60" t="s">
        <v>187</v>
      </c>
      <c r="AD60">
        <v>3.9106508799999999</v>
      </c>
      <c r="AE60">
        <v>5.8739855365547085</v>
      </c>
      <c r="AF60">
        <v>1.9633346565547085</v>
      </c>
      <c r="AG60">
        <v>0.24421965604031218</v>
      </c>
      <c r="AJ60">
        <v>5.5550029104341965</v>
      </c>
      <c r="AO60">
        <v>0.6896356503520088</v>
      </c>
      <c r="AT60">
        <v>14.404757298597239</v>
      </c>
      <c r="AY60">
        <v>0.48443592269856378</v>
      </c>
      <c r="BC60">
        <v>4.0223723299999996</v>
      </c>
      <c r="BD60">
        <v>5.8538005886746998</v>
      </c>
      <c r="BE60">
        <v>1.8314282586747004</v>
      </c>
      <c r="BF60">
        <v>0.24362954153156979</v>
      </c>
    </row>
    <row r="61" spans="1:58" x14ac:dyDescent="0.2">
      <c r="A61">
        <v>22</v>
      </c>
      <c r="B61">
        <v>9</v>
      </c>
      <c r="C61" t="s">
        <v>176</v>
      </c>
      <c r="D61" t="s">
        <v>27</v>
      </c>
      <c r="G61">
        <v>0.5</v>
      </c>
      <c r="H61">
        <v>0.5</v>
      </c>
      <c r="I61">
        <v>1789</v>
      </c>
      <c r="J61">
        <v>11597</v>
      </c>
      <c r="L61">
        <v>4676</v>
      </c>
      <c r="M61">
        <v>1.7869999999999999</v>
      </c>
      <c r="N61">
        <v>10.103</v>
      </c>
      <c r="O61">
        <v>8.3160000000000007</v>
      </c>
      <c r="Q61">
        <v>0.373</v>
      </c>
      <c r="R61">
        <v>1</v>
      </c>
      <c r="S61">
        <v>0</v>
      </c>
      <c r="T61">
        <v>0</v>
      </c>
      <c r="V61">
        <v>0</v>
      </c>
      <c r="Y61" s="9">
        <v>44221</v>
      </c>
      <c r="Z61">
        <v>0.69907407407407407</v>
      </c>
      <c r="AB61">
        <v>3</v>
      </c>
      <c r="AC61" t="s">
        <v>187</v>
      </c>
      <c r="AD61">
        <v>4.1340937799999997</v>
      </c>
      <c r="AE61">
        <v>5.833615640794692</v>
      </c>
      <c r="AF61">
        <v>1.6995218607946923</v>
      </c>
      <c r="AG61">
        <v>0.24303942702282744</v>
      </c>
    </row>
    <row r="62" spans="1:58" x14ac:dyDescent="0.2">
      <c r="A62">
        <v>78</v>
      </c>
      <c r="B62">
        <v>24</v>
      </c>
      <c r="C62" t="s">
        <v>145</v>
      </c>
      <c r="D62" t="s">
        <v>27</v>
      </c>
      <c r="G62">
        <v>0.5</v>
      </c>
      <c r="H62">
        <v>0.5</v>
      </c>
      <c r="I62">
        <v>1035</v>
      </c>
      <c r="J62">
        <v>7287</v>
      </c>
      <c r="L62">
        <v>2738</v>
      </c>
      <c r="M62">
        <v>1.2090000000000001</v>
      </c>
      <c r="N62">
        <v>6.452</v>
      </c>
      <c r="O62">
        <v>5.2430000000000003</v>
      </c>
      <c r="Q62">
        <v>0.17</v>
      </c>
      <c r="R62">
        <v>1</v>
      </c>
      <c r="S62">
        <v>0</v>
      </c>
      <c r="T62">
        <v>0</v>
      </c>
      <c r="V62">
        <v>0</v>
      </c>
      <c r="Y62" s="9">
        <v>44239</v>
      </c>
      <c r="Z62">
        <v>6.8125000000000005E-2</v>
      </c>
      <c r="AB62">
        <v>1</v>
      </c>
      <c r="AD62">
        <v>2.6527349999999998</v>
      </c>
      <c r="AE62">
        <v>5.6596167275530895</v>
      </c>
      <c r="AF62">
        <v>3.0068817275530897</v>
      </c>
      <c r="AG62">
        <v>0.22299004332921782</v>
      </c>
    </row>
    <row r="63" spans="1:58" x14ac:dyDescent="0.2">
      <c r="A63">
        <v>79</v>
      </c>
      <c r="B63">
        <v>24</v>
      </c>
      <c r="C63" t="s">
        <v>145</v>
      </c>
      <c r="D63" t="s">
        <v>27</v>
      </c>
      <c r="G63">
        <v>0.5</v>
      </c>
      <c r="H63">
        <v>0.5</v>
      </c>
      <c r="I63">
        <v>1022</v>
      </c>
      <c r="J63">
        <v>7137</v>
      </c>
      <c r="L63">
        <v>2737</v>
      </c>
      <c r="M63">
        <v>1.1990000000000001</v>
      </c>
      <c r="N63">
        <v>6.3250000000000002</v>
      </c>
      <c r="O63">
        <v>5.1260000000000003</v>
      </c>
      <c r="Q63">
        <v>0.17</v>
      </c>
      <c r="R63">
        <v>1</v>
      </c>
      <c r="S63">
        <v>0</v>
      </c>
      <c r="T63">
        <v>0</v>
      </c>
      <c r="V63">
        <v>0</v>
      </c>
      <c r="Y63" s="9">
        <v>44239</v>
      </c>
      <c r="Z63">
        <v>7.3738425925925929E-2</v>
      </c>
      <c r="AB63">
        <v>1</v>
      </c>
      <c r="AD63">
        <v>2.6106903999999997</v>
      </c>
      <c r="AE63">
        <v>5.546530286155348</v>
      </c>
      <c r="AF63">
        <v>2.9358398861553483</v>
      </c>
      <c r="AG63">
        <v>0.22291788652883471</v>
      </c>
      <c r="AJ63">
        <v>5.4548769270476152</v>
      </c>
      <c r="AO63">
        <v>0.2443652451330848</v>
      </c>
      <c r="AT63">
        <v>4.6292442948775214</v>
      </c>
      <c r="AY63">
        <v>9.7154858355053733E-2</v>
      </c>
      <c r="BC63">
        <v>2.6838918999999999</v>
      </c>
      <c r="BD63">
        <v>5.5533154726392127</v>
      </c>
      <c r="BE63">
        <v>2.8694235726392128</v>
      </c>
      <c r="BF63">
        <v>0.22280965132826003</v>
      </c>
    </row>
    <row r="64" spans="1:58" x14ac:dyDescent="0.2">
      <c r="A64">
        <v>80</v>
      </c>
      <c r="B64">
        <v>24</v>
      </c>
      <c r="C64" t="s">
        <v>145</v>
      </c>
      <c r="D64" t="s">
        <v>27</v>
      </c>
      <c r="G64">
        <v>0.5</v>
      </c>
      <c r="H64">
        <v>0.5</v>
      </c>
      <c r="I64">
        <v>1067</v>
      </c>
      <c r="J64">
        <v>7155</v>
      </c>
      <c r="L64">
        <v>2734</v>
      </c>
      <c r="M64">
        <v>1.2330000000000001</v>
      </c>
      <c r="N64">
        <v>6.34</v>
      </c>
      <c r="O64">
        <v>5.1070000000000002</v>
      </c>
      <c r="Q64">
        <v>0.17</v>
      </c>
      <c r="R64">
        <v>1</v>
      </c>
      <c r="S64">
        <v>0</v>
      </c>
      <c r="T64">
        <v>0</v>
      </c>
      <c r="V64">
        <v>0</v>
      </c>
      <c r="Y64" s="9">
        <v>44239</v>
      </c>
      <c r="Z64">
        <v>7.9884259259259252E-2</v>
      </c>
      <c r="AB64">
        <v>1</v>
      </c>
      <c r="AD64">
        <v>2.7570933999999996</v>
      </c>
      <c r="AE64">
        <v>5.5601006591230764</v>
      </c>
      <c r="AF64">
        <v>2.8030072591230768</v>
      </c>
      <c r="AG64">
        <v>0.22270141612768535</v>
      </c>
    </row>
    <row r="65" spans="1:58" x14ac:dyDescent="0.2">
      <c r="A65">
        <v>76</v>
      </c>
      <c r="B65">
        <v>24</v>
      </c>
      <c r="C65" t="s">
        <v>192</v>
      </c>
      <c r="D65" t="s">
        <v>27</v>
      </c>
      <c r="G65">
        <v>0.5</v>
      </c>
      <c r="H65">
        <v>0.5</v>
      </c>
      <c r="I65">
        <v>2624</v>
      </c>
      <c r="J65">
        <v>11885</v>
      </c>
      <c r="L65">
        <v>4699</v>
      </c>
      <c r="M65">
        <v>2.4279999999999999</v>
      </c>
      <c r="N65">
        <v>10.347</v>
      </c>
      <c r="O65">
        <v>7.9189999999999996</v>
      </c>
      <c r="Q65">
        <v>0.375</v>
      </c>
      <c r="R65">
        <v>1</v>
      </c>
      <c r="S65">
        <v>0</v>
      </c>
      <c r="T65">
        <v>0</v>
      </c>
      <c r="V65">
        <v>0</v>
      </c>
      <c r="Y65" s="9">
        <v>44222</v>
      </c>
      <c r="Z65">
        <v>0.17269675925925929</v>
      </c>
      <c r="AB65">
        <v>3</v>
      </c>
      <c r="AC65" t="s">
        <v>187</v>
      </c>
      <c r="AD65">
        <v>6.4673676799999997</v>
      </c>
      <c r="AE65">
        <v>5.9846095366243661</v>
      </c>
      <c r="AF65">
        <v>-0.48275814337563361</v>
      </c>
      <c r="AG65">
        <v>0.2441252377189134</v>
      </c>
    </row>
    <row r="66" spans="1:58" x14ac:dyDescent="0.2">
      <c r="A66">
        <v>77</v>
      </c>
      <c r="B66">
        <v>24</v>
      </c>
      <c r="C66" t="s">
        <v>192</v>
      </c>
      <c r="D66" t="s">
        <v>27</v>
      </c>
      <c r="G66">
        <v>0.5</v>
      </c>
      <c r="H66">
        <v>0.5</v>
      </c>
      <c r="I66">
        <v>2128</v>
      </c>
      <c r="J66">
        <v>11842</v>
      </c>
      <c r="L66">
        <v>4675</v>
      </c>
      <c r="M66">
        <v>2.048</v>
      </c>
      <c r="N66">
        <v>10.311</v>
      </c>
      <c r="O66">
        <v>8.2629999999999999</v>
      </c>
      <c r="Q66">
        <v>0.373</v>
      </c>
      <c r="R66">
        <v>1</v>
      </c>
      <c r="S66">
        <v>0</v>
      </c>
      <c r="T66">
        <v>0</v>
      </c>
      <c r="V66">
        <v>0</v>
      </c>
      <c r="Y66" s="9">
        <v>44222</v>
      </c>
      <c r="Z66">
        <v>0.17953703703703705</v>
      </c>
      <c r="AB66">
        <v>3</v>
      </c>
      <c r="AC66" t="s">
        <v>187</v>
      </c>
      <c r="AD66">
        <v>5.0511091200000005</v>
      </c>
      <c r="AE66">
        <v>5.9620653091220186</v>
      </c>
      <c r="AF66">
        <v>0.91095618912201815</v>
      </c>
      <c r="AG66">
        <v>0.24299221786212802</v>
      </c>
      <c r="AJ66">
        <v>2.2261675420038269</v>
      </c>
      <c r="AO66">
        <v>0.77958598517814104</v>
      </c>
      <c r="AT66">
        <v>7.6416901784181821</v>
      </c>
      <c r="AY66">
        <v>1.5805275190736987</v>
      </c>
      <c r="BC66">
        <v>5.1079650500000007</v>
      </c>
      <c r="BD66">
        <v>5.9853959631651454</v>
      </c>
      <c r="BE66">
        <v>0.87743091316514521</v>
      </c>
      <c r="BF66">
        <v>0.24492779345080298</v>
      </c>
    </row>
    <row r="67" spans="1:58" x14ac:dyDescent="0.2">
      <c r="A67">
        <v>78</v>
      </c>
      <c r="B67">
        <v>24</v>
      </c>
      <c r="C67" t="s">
        <v>192</v>
      </c>
      <c r="D67" t="s">
        <v>27</v>
      </c>
      <c r="G67">
        <v>0.5</v>
      </c>
      <c r="H67">
        <v>0.5</v>
      </c>
      <c r="I67">
        <v>2169</v>
      </c>
      <c r="J67">
        <v>11931</v>
      </c>
      <c r="L67">
        <v>4757</v>
      </c>
      <c r="M67">
        <v>2.0790000000000002</v>
      </c>
      <c r="N67">
        <v>10.387</v>
      </c>
      <c r="O67">
        <v>8.3079999999999998</v>
      </c>
      <c r="Q67">
        <v>0.38100000000000001</v>
      </c>
      <c r="R67">
        <v>1</v>
      </c>
      <c r="S67">
        <v>0</v>
      </c>
      <c r="T67">
        <v>0</v>
      </c>
      <c r="V67">
        <v>0</v>
      </c>
      <c r="Y67" s="9">
        <v>44222</v>
      </c>
      <c r="Z67">
        <v>0.18684027777777779</v>
      </c>
      <c r="AB67">
        <v>3</v>
      </c>
      <c r="AC67" t="s">
        <v>187</v>
      </c>
      <c r="AD67">
        <v>5.16482098</v>
      </c>
      <c r="AE67">
        <v>6.0087266172082723</v>
      </c>
      <c r="AF67">
        <v>0.84390563720827227</v>
      </c>
      <c r="AG67">
        <v>0.24686336903947795</v>
      </c>
    </row>
    <row r="68" spans="1:58" x14ac:dyDescent="0.2">
      <c r="A68">
        <v>54</v>
      </c>
      <c r="B68">
        <v>18</v>
      </c>
      <c r="C68" t="s">
        <v>166</v>
      </c>
      <c r="D68" t="s">
        <v>27</v>
      </c>
      <c r="G68">
        <v>0.5</v>
      </c>
      <c r="H68">
        <v>0.5</v>
      </c>
      <c r="I68">
        <v>1276</v>
      </c>
      <c r="J68">
        <v>7030</v>
      </c>
      <c r="L68">
        <v>2857</v>
      </c>
      <c r="M68">
        <v>1.3939999999999999</v>
      </c>
      <c r="N68">
        <v>6.234</v>
      </c>
      <c r="O68">
        <v>4.84</v>
      </c>
      <c r="Q68">
        <v>0.183</v>
      </c>
      <c r="R68">
        <v>1</v>
      </c>
      <c r="S68">
        <v>0</v>
      </c>
      <c r="T68">
        <v>0</v>
      </c>
      <c r="V68">
        <v>0</v>
      </c>
      <c r="Y68" s="9">
        <v>44243</v>
      </c>
      <c r="Z68">
        <v>0.90188657407407413</v>
      </c>
      <c r="AB68">
        <v>1</v>
      </c>
      <c r="AD68">
        <v>4.3490454164123493</v>
      </c>
      <c r="AE68">
        <v>5.9681096260556963</v>
      </c>
      <c r="AF68">
        <v>1.619064209643347</v>
      </c>
      <c r="AG68">
        <v>0.25212677449713933</v>
      </c>
    </row>
    <row r="69" spans="1:58" x14ac:dyDescent="0.2">
      <c r="A69">
        <v>55</v>
      </c>
      <c r="B69">
        <v>18</v>
      </c>
      <c r="C69" t="s">
        <v>166</v>
      </c>
      <c r="D69" t="s">
        <v>27</v>
      </c>
      <c r="G69">
        <v>0.5</v>
      </c>
      <c r="H69">
        <v>0.5</v>
      </c>
      <c r="I69">
        <v>1078</v>
      </c>
      <c r="J69">
        <v>7033</v>
      </c>
      <c r="L69">
        <v>2824</v>
      </c>
      <c r="M69">
        <v>1.242</v>
      </c>
      <c r="N69">
        <v>6.2370000000000001</v>
      </c>
      <c r="O69">
        <v>4.9950000000000001</v>
      </c>
      <c r="Q69">
        <v>0.17899999999999999</v>
      </c>
      <c r="R69">
        <v>1</v>
      </c>
      <c r="S69">
        <v>0</v>
      </c>
      <c r="T69">
        <v>0</v>
      </c>
      <c r="V69">
        <v>0</v>
      </c>
      <c r="Y69" s="9">
        <v>44243</v>
      </c>
      <c r="Z69">
        <v>0.9075347222222222</v>
      </c>
      <c r="AB69">
        <v>1</v>
      </c>
      <c r="AD69">
        <v>3.6504600096353577</v>
      </c>
      <c r="AE69">
        <v>5.9706986429378102</v>
      </c>
      <c r="AF69">
        <v>2.3202386333024525</v>
      </c>
      <c r="AG69">
        <v>0.24940311964270015</v>
      </c>
      <c r="AJ69">
        <v>1.068843679833827</v>
      </c>
      <c r="AO69">
        <v>1.7496554259235688</v>
      </c>
      <c r="AT69">
        <v>2.8301678155479024</v>
      </c>
      <c r="AY69">
        <v>0.23138305886435845</v>
      </c>
      <c r="BC69">
        <v>3.6310548594471079</v>
      </c>
      <c r="BD69">
        <v>5.9189183052955165</v>
      </c>
      <c r="BE69">
        <v>2.2878634458484091</v>
      </c>
      <c r="BF69">
        <v>0.24969199212726184</v>
      </c>
    </row>
    <row r="70" spans="1:58" x14ac:dyDescent="0.2">
      <c r="A70">
        <v>56</v>
      </c>
      <c r="B70">
        <v>18</v>
      </c>
      <c r="C70" t="s">
        <v>166</v>
      </c>
      <c r="D70" t="s">
        <v>27</v>
      </c>
      <c r="G70">
        <v>0.5</v>
      </c>
      <c r="H70">
        <v>0.5</v>
      </c>
      <c r="I70">
        <v>1067</v>
      </c>
      <c r="J70">
        <v>6913</v>
      </c>
      <c r="L70">
        <v>2831</v>
      </c>
      <c r="M70">
        <v>1.234</v>
      </c>
      <c r="N70">
        <v>6.1349999999999998</v>
      </c>
      <c r="O70">
        <v>4.9020000000000001</v>
      </c>
      <c r="Q70">
        <v>0.18</v>
      </c>
      <c r="R70">
        <v>1</v>
      </c>
      <c r="S70">
        <v>0</v>
      </c>
      <c r="T70">
        <v>0</v>
      </c>
      <c r="V70">
        <v>0</v>
      </c>
      <c r="Y70" s="9">
        <v>44243</v>
      </c>
      <c r="Z70">
        <v>0.91358796296296296</v>
      </c>
      <c r="AB70">
        <v>1</v>
      </c>
      <c r="AD70">
        <v>3.6116497092588582</v>
      </c>
      <c r="AE70">
        <v>5.8671379676532238</v>
      </c>
      <c r="AF70">
        <v>2.2554882583943656</v>
      </c>
      <c r="AG70">
        <v>0.24998086461182356</v>
      </c>
    </row>
    <row r="71" spans="1:58" x14ac:dyDescent="0.2">
      <c r="A71">
        <v>72</v>
      </c>
      <c r="B71">
        <v>22</v>
      </c>
      <c r="C71" t="s">
        <v>123</v>
      </c>
      <c r="D71" t="s">
        <v>27</v>
      </c>
      <c r="G71">
        <v>0.5</v>
      </c>
      <c r="H71">
        <v>0.5</v>
      </c>
      <c r="I71">
        <v>1097</v>
      </c>
      <c r="J71">
        <v>5860</v>
      </c>
      <c r="L71">
        <v>2528</v>
      </c>
      <c r="M71">
        <v>1.256</v>
      </c>
      <c r="N71">
        <v>5.2430000000000003</v>
      </c>
      <c r="O71">
        <v>3.9860000000000002</v>
      </c>
      <c r="Q71">
        <v>0.14799999999999999</v>
      </c>
      <c r="R71">
        <v>1</v>
      </c>
      <c r="S71">
        <v>0</v>
      </c>
      <c r="T71">
        <v>0</v>
      </c>
      <c r="V71">
        <v>0</v>
      </c>
      <c r="Y71" s="9">
        <v>44238</v>
      </c>
      <c r="Z71">
        <v>3.9328703703703706E-2</v>
      </c>
      <c r="AB71">
        <v>1</v>
      </c>
      <c r="AD71">
        <v>4.2223502450905457</v>
      </c>
      <c r="AE71">
        <v>4.4104275705390945</v>
      </c>
      <c r="AF71">
        <v>0.18807732544854883</v>
      </c>
      <c r="AG71">
        <v>0.21723948874791874</v>
      </c>
    </row>
    <row r="72" spans="1:58" x14ac:dyDescent="0.2">
      <c r="A72">
        <v>73</v>
      </c>
      <c r="B72">
        <v>22</v>
      </c>
      <c r="C72" t="s">
        <v>123</v>
      </c>
      <c r="D72" t="s">
        <v>27</v>
      </c>
      <c r="G72">
        <v>0.5</v>
      </c>
      <c r="H72">
        <v>0.5</v>
      </c>
      <c r="I72">
        <v>979</v>
      </c>
      <c r="J72">
        <v>5871</v>
      </c>
      <c r="L72">
        <v>2481</v>
      </c>
      <c r="M72">
        <v>1.1659999999999999</v>
      </c>
      <c r="N72">
        <v>5.2530000000000001</v>
      </c>
      <c r="O72">
        <v>4.0869999999999997</v>
      </c>
      <c r="Q72">
        <v>0.14299999999999999</v>
      </c>
      <c r="R72">
        <v>1</v>
      </c>
      <c r="S72">
        <v>0</v>
      </c>
      <c r="T72">
        <v>0</v>
      </c>
      <c r="V72">
        <v>0</v>
      </c>
      <c r="Y72" s="9">
        <v>44238</v>
      </c>
      <c r="Z72">
        <v>4.4861111111111109E-2</v>
      </c>
      <c r="AB72">
        <v>1</v>
      </c>
      <c r="AD72">
        <v>3.7193047020697665</v>
      </c>
      <c r="AE72">
        <v>4.4184424261251865</v>
      </c>
      <c r="AF72">
        <v>0.69913772405541996</v>
      </c>
      <c r="AG72">
        <v>0.21378999644072516</v>
      </c>
      <c r="AJ72">
        <v>1.3849747456067152</v>
      </c>
      <c r="AO72">
        <v>0.1318370352698412</v>
      </c>
      <c r="AT72">
        <v>7.8317409652806802</v>
      </c>
      <c r="AY72">
        <v>3.6070292520830591</v>
      </c>
      <c r="BC72">
        <v>3.6937261151365064</v>
      </c>
      <c r="BD72">
        <v>4.4213569190655839</v>
      </c>
      <c r="BE72">
        <v>0.72763080392907731</v>
      </c>
      <c r="BF72">
        <v>0.2177165461946583</v>
      </c>
    </row>
    <row r="73" spans="1:58" x14ac:dyDescent="0.2">
      <c r="A73">
        <v>74</v>
      </c>
      <c r="B73">
        <v>22</v>
      </c>
      <c r="C73" t="s">
        <v>123</v>
      </c>
      <c r="D73" t="s">
        <v>27</v>
      </c>
      <c r="G73">
        <v>0.5</v>
      </c>
      <c r="H73">
        <v>0.5</v>
      </c>
      <c r="I73">
        <v>967</v>
      </c>
      <c r="J73">
        <v>5879</v>
      </c>
      <c r="L73">
        <v>2588</v>
      </c>
      <c r="M73">
        <v>1.157</v>
      </c>
      <c r="N73">
        <v>5.2590000000000003</v>
      </c>
      <c r="O73">
        <v>4.1020000000000003</v>
      </c>
      <c r="Q73">
        <v>0.155</v>
      </c>
      <c r="R73">
        <v>1</v>
      </c>
      <c r="S73">
        <v>0</v>
      </c>
      <c r="T73">
        <v>0</v>
      </c>
      <c r="V73">
        <v>0</v>
      </c>
      <c r="Y73" s="9">
        <v>44238</v>
      </c>
      <c r="Z73">
        <v>5.078703703703704E-2</v>
      </c>
      <c r="AB73">
        <v>1</v>
      </c>
      <c r="AD73">
        <v>3.6681475282032459</v>
      </c>
      <c r="AE73">
        <v>4.4242714120059805</v>
      </c>
      <c r="AF73">
        <v>0.75612388380273465</v>
      </c>
      <c r="AG73">
        <v>0.22164309594859141</v>
      </c>
    </row>
    <row r="74" spans="1:58" x14ac:dyDescent="0.2">
      <c r="A74">
        <v>40</v>
      </c>
      <c r="B74">
        <v>15</v>
      </c>
      <c r="C74" t="s">
        <v>94</v>
      </c>
      <c r="D74" t="s">
        <v>27</v>
      </c>
      <c r="G74">
        <v>0.5</v>
      </c>
      <c r="H74">
        <v>0.5</v>
      </c>
      <c r="I74">
        <v>1270</v>
      </c>
      <c r="J74">
        <v>6946</v>
      </c>
      <c r="L74">
        <v>1415</v>
      </c>
      <c r="M74">
        <v>1.389</v>
      </c>
      <c r="N74">
        <v>6.1630000000000003</v>
      </c>
      <c r="O74">
        <v>4.774</v>
      </c>
      <c r="Q74">
        <v>3.2000000000000001E-2</v>
      </c>
      <c r="R74">
        <v>1</v>
      </c>
      <c r="S74">
        <v>0</v>
      </c>
      <c r="T74">
        <v>0</v>
      </c>
      <c r="V74">
        <v>0</v>
      </c>
      <c r="Y74" s="9">
        <v>44235</v>
      </c>
      <c r="Z74">
        <v>0.75714120370370364</v>
      </c>
      <c r="AB74">
        <v>1</v>
      </c>
      <c r="AD74">
        <v>2.5935479999999997</v>
      </c>
      <c r="AE74">
        <v>4.8735693010657428</v>
      </c>
      <c r="AF74">
        <v>2.2800213010657431</v>
      </c>
      <c r="AG74">
        <v>8.9729857735754204E-2</v>
      </c>
    </row>
    <row r="75" spans="1:58" x14ac:dyDescent="0.2">
      <c r="A75">
        <v>41</v>
      </c>
      <c r="B75">
        <v>15</v>
      </c>
      <c r="C75" t="s">
        <v>94</v>
      </c>
      <c r="D75" t="s">
        <v>27</v>
      </c>
      <c r="G75">
        <v>0.5</v>
      </c>
      <c r="H75">
        <v>0.5</v>
      </c>
      <c r="I75">
        <v>1334</v>
      </c>
      <c r="J75">
        <v>6914</v>
      </c>
      <c r="L75">
        <v>1425</v>
      </c>
      <c r="M75">
        <v>1.4390000000000001</v>
      </c>
      <c r="N75">
        <v>6.1360000000000001</v>
      </c>
      <c r="O75">
        <v>4.6970000000000001</v>
      </c>
      <c r="Q75">
        <v>3.3000000000000002E-2</v>
      </c>
      <c r="R75">
        <v>1</v>
      </c>
      <c r="S75">
        <v>0</v>
      </c>
      <c r="T75">
        <v>0</v>
      </c>
      <c r="V75">
        <v>0</v>
      </c>
      <c r="Y75" s="9">
        <v>44235</v>
      </c>
      <c r="Z75">
        <v>0.76278935185185182</v>
      </c>
      <c r="AB75">
        <v>1</v>
      </c>
      <c r="AD75">
        <v>2.7415467199999997</v>
      </c>
      <c r="AE75">
        <v>4.8513129794748746</v>
      </c>
      <c r="AF75">
        <v>2.1097662594748749</v>
      </c>
      <c r="AG75">
        <v>9.042071380398814E-2</v>
      </c>
      <c r="AJ75">
        <v>1.0948975199100313</v>
      </c>
      <c r="AO75">
        <v>2.8668954360485947E-2</v>
      </c>
      <c r="AT75">
        <v>1.3740452426176133</v>
      </c>
      <c r="AY75">
        <v>0.22895147912780581</v>
      </c>
      <c r="BC75">
        <v>2.7566378999999994</v>
      </c>
      <c r="BD75">
        <v>4.8520084895245894</v>
      </c>
      <c r="BE75">
        <v>2.0953705895245891</v>
      </c>
      <c r="BF75">
        <v>9.052434221422323E-2</v>
      </c>
    </row>
    <row r="76" spans="1:58" x14ac:dyDescent="0.2">
      <c r="A76">
        <v>42</v>
      </c>
      <c r="B76">
        <v>15</v>
      </c>
      <c r="C76" t="s">
        <v>94</v>
      </c>
      <c r="D76" t="s">
        <v>27</v>
      </c>
      <c r="G76">
        <v>0.5</v>
      </c>
      <c r="H76">
        <v>0.5</v>
      </c>
      <c r="I76">
        <v>1347</v>
      </c>
      <c r="J76">
        <v>6916</v>
      </c>
      <c r="L76">
        <v>1428</v>
      </c>
      <c r="M76">
        <v>1.448</v>
      </c>
      <c r="N76">
        <v>6.1379999999999999</v>
      </c>
      <c r="O76">
        <v>4.6900000000000004</v>
      </c>
      <c r="Q76">
        <v>3.3000000000000002E-2</v>
      </c>
      <c r="R76">
        <v>1</v>
      </c>
      <c r="S76">
        <v>0</v>
      </c>
      <c r="T76">
        <v>0</v>
      </c>
      <c r="V76">
        <v>0</v>
      </c>
      <c r="Y76" s="9">
        <v>44235</v>
      </c>
      <c r="Z76">
        <v>0.76879629629629631</v>
      </c>
      <c r="AB76">
        <v>1</v>
      </c>
      <c r="AD76">
        <v>2.7717290799999996</v>
      </c>
      <c r="AE76">
        <v>4.8527039995743033</v>
      </c>
      <c r="AF76">
        <v>2.0809749195743037</v>
      </c>
      <c r="AG76">
        <v>9.0627970624458321E-2</v>
      </c>
    </row>
    <row r="77" spans="1:58" x14ac:dyDescent="0.2">
      <c r="A77">
        <v>67</v>
      </c>
      <c r="B77">
        <v>21</v>
      </c>
      <c r="C77" t="s">
        <v>189</v>
      </c>
      <c r="D77" t="s">
        <v>27</v>
      </c>
      <c r="G77">
        <v>0.5</v>
      </c>
      <c r="H77">
        <v>0.5</v>
      </c>
      <c r="I77">
        <v>1956</v>
      </c>
      <c r="J77">
        <v>12475</v>
      </c>
      <c r="L77">
        <v>3359</v>
      </c>
      <c r="M77">
        <v>1.9159999999999999</v>
      </c>
      <c r="N77">
        <v>10.847</v>
      </c>
      <c r="O77">
        <v>8.9320000000000004</v>
      </c>
      <c r="Q77">
        <v>0.23499999999999999</v>
      </c>
      <c r="R77">
        <v>1</v>
      </c>
      <c r="S77">
        <v>0</v>
      </c>
      <c r="T77">
        <v>0</v>
      </c>
      <c r="V77">
        <v>0</v>
      </c>
      <c r="Y77" s="9">
        <v>44222</v>
      </c>
      <c r="Z77">
        <v>9.2789351851851845E-2</v>
      </c>
      <c r="AB77">
        <v>3</v>
      </c>
      <c r="AC77" t="s">
        <v>187</v>
      </c>
      <c r="AD77">
        <v>4.580668479999999</v>
      </c>
      <c r="AE77">
        <v>6.2939373093309898</v>
      </c>
      <c r="AF77">
        <v>1.7132688293309908</v>
      </c>
      <c r="AG77">
        <v>0.1808649623817313</v>
      </c>
    </row>
    <row r="78" spans="1:58" x14ac:dyDescent="0.2">
      <c r="A78">
        <v>68</v>
      </c>
      <c r="B78">
        <v>21</v>
      </c>
      <c r="C78" t="s">
        <v>189</v>
      </c>
      <c r="D78" t="s">
        <v>27</v>
      </c>
      <c r="G78">
        <v>0.5</v>
      </c>
      <c r="H78">
        <v>0.5</v>
      </c>
      <c r="I78">
        <v>2549</v>
      </c>
      <c r="J78">
        <v>12379</v>
      </c>
      <c r="L78">
        <v>3337</v>
      </c>
      <c r="M78">
        <v>2.37</v>
      </c>
      <c r="N78">
        <v>10.766</v>
      </c>
      <c r="O78">
        <v>8.3960000000000008</v>
      </c>
      <c r="Q78">
        <v>0.23300000000000001</v>
      </c>
      <c r="R78">
        <v>1</v>
      </c>
      <c r="S78">
        <v>0</v>
      </c>
      <c r="T78">
        <v>0</v>
      </c>
      <c r="V78">
        <v>0</v>
      </c>
      <c r="Y78" s="9">
        <v>44222</v>
      </c>
      <c r="Z78">
        <v>9.9618055555555543E-2</v>
      </c>
      <c r="AB78">
        <v>3</v>
      </c>
      <c r="AC78" t="s">
        <v>187</v>
      </c>
      <c r="AD78">
        <v>6.2475321800000003</v>
      </c>
      <c r="AE78">
        <v>6.2436060107210984</v>
      </c>
      <c r="AF78">
        <v>-3.9261692789018809E-3</v>
      </c>
      <c r="AG78">
        <v>0.17982636084634476</v>
      </c>
      <c r="AJ78">
        <v>1.8552658157939483</v>
      </c>
      <c r="AO78">
        <v>0.8362031787065668</v>
      </c>
      <c r="AT78">
        <v>178.31369962759689</v>
      </c>
      <c r="AY78">
        <v>0.75843935642794735</v>
      </c>
      <c r="BC78">
        <v>6.3060289800000007</v>
      </c>
      <c r="BD78">
        <v>6.2698202287470837</v>
      </c>
      <c r="BE78">
        <v>-3.620875125291656E-2</v>
      </c>
      <c r="BF78">
        <v>0.1805108936764859</v>
      </c>
    </row>
    <row r="79" spans="1:58" x14ac:dyDescent="0.2">
      <c r="A79">
        <v>69</v>
      </c>
      <c r="B79">
        <v>21</v>
      </c>
      <c r="C79" t="s">
        <v>189</v>
      </c>
      <c r="D79" t="s">
        <v>27</v>
      </c>
      <c r="G79">
        <v>0.5</v>
      </c>
      <c r="H79">
        <v>0.5</v>
      </c>
      <c r="I79">
        <v>2589</v>
      </c>
      <c r="J79">
        <v>12479</v>
      </c>
      <c r="L79">
        <v>3366</v>
      </c>
      <c r="M79">
        <v>2.4009999999999998</v>
      </c>
      <c r="N79">
        <v>10.851000000000001</v>
      </c>
      <c r="O79">
        <v>8.4489999999999998</v>
      </c>
      <c r="Q79">
        <v>0.23599999999999999</v>
      </c>
      <c r="R79">
        <v>1</v>
      </c>
      <c r="S79">
        <v>0</v>
      </c>
      <c r="T79">
        <v>0</v>
      </c>
      <c r="V79">
        <v>0</v>
      </c>
      <c r="Y79" s="9">
        <v>44222</v>
      </c>
      <c r="Z79">
        <v>0.10692129629629631</v>
      </c>
      <c r="AB79">
        <v>3</v>
      </c>
      <c r="AC79" t="s">
        <v>187</v>
      </c>
      <c r="AD79">
        <v>6.3645257800000001</v>
      </c>
      <c r="AE79">
        <v>6.2960344467730689</v>
      </c>
      <c r="AF79">
        <v>-6.8491333226931239E-2</v>
      </c>
      <c r="AG79">
        <v>0.18119542650662704</v>
      </c>
    </row>
    <row r="80" spans="1:58" x14ac:dyDescent="0.2">
      <c r="A80">
        <v>45</v>
      </c>
      <c r="B80">
        <v>15</v>
      </c>
      <c r="C80" t="s">
        <v>163</v>
      </c>
      <c r="D80" t="s">
        <v>27</v>
      </c>
      <c r="G80">
        <v>0.5</v>
      </c>
      <c r="H80">
        <v>0.5</v>
      </c>
      <c r="I80">
        <v>1172</v>
      </c>
      <c r="J80">
        <v>7454</v>
      </c>
      <c r="L80">
        <v>2079</v>
      </c>
      <c r="M80">
        <v>1.3140000000000001</v>
      </c>
      <c r="N80">
        <v>6.5940000000000003</v>
      </c>
      <c r="O80">
        <v>5.2789999999999999</v>
      </c>
      <c r="Q80">
        <v>0.10100000000000001</v>
      </c>
      <c r="R80">
        <v>1</v>
      </c>
      <c r="S80">
        <v>0</v>
      </c>
      <c r="T80">
        <v>0</v>
      </c>
      <c r="V80">
        <v>0</v>
      </c>
      <c r="Y80" s="9">
        <v>44243</v>
      </c>
      <c r="Z80">
        <v>0.83538194444444447</v>
      </c>
      <c r="AB80">
        <v>1</v>
      </c>
      <c r="AD80">
        <v>3.9821116673981716</v>
      </c>
      <c r="AE80">
        <v>6.3340240120612359</v>
      </c>
      <c r="AF80">
        <v>2.3519123446630643</v>
      </c>
      <c r="AG80">
        <v>0.1879145479288464</v>
      </c>
    </row>
    <row r="81" spans="1:58" x14ac:dyDescent="0.2">
      <c r="A81">
        <v>46</v>
      </c>
      <c r="B81">
        <v>15</v>
      </c>
      <c r="C81" t="s">
        <v>163</v>
      </c>
      <c r="D81" t="s">
        <v>27</v>
      </c>
      <c r="G81">
        <v>0.5</v>
      </c>
      <c r="H81">
        <v>0.5</v>
      </c>
      <c r="I81">
        <v>1252</v>
      </c>
      <c r="J81">
        <v>7430</v>
      </c>
      <c r="L81">
        <v>2092</v>
      </c>
      <c r="M81">
        <v>1.375</v>
      </c>
      <c r="N81">
        <v>6.5730000000000004</v>
      </c>
      <c r="O81">
        <v>5.1980000000000004</v>
      </c>
      <c r="Q81">
        <v>0.10299999999999999</v>
      </c>
      <c r="R81">
        <v>1</v>
      </c>
      <c r="S81">
        <v>0</v>
      </c>
      <c r="T81">
        <v>0</v>
      </c>
      <c r="V81">
        <v>0</v>
      </c>
      <c r="Y81" s="9">
        <v>44243</v>
      </c>
      <c r="Z81">
        <v>0.84100694444444446</v>
      </c>
      <c r="AB81">
        <v>1</v>
      </c>
      <c r="AD81">
        <v>4.2643683974090774</v>
      </c>
      <c r="AE81">
        <v>6.3133118770043195</v>
      </c>
      <c r="AF81">
        <v>2.0489434795952421</v>
      </c>
      <c r="AG81">
        <v>0.18898750287150426</v>
      </c>
      <c r="AJ81">
        <v>0.74187060822921891</v>
      </c>
      <c r="AO81">
        <v>2.7342974017102454E-2</v>
      </c>
      <c r="AT81">
        <v>1.6474675316165293</v>
      </c>
      <c r="AY81">
        <v>0.48155084409052645</v>
      </c>
      <c r="BC81">
        <v>4.2802453384721906</v>
      </c>
      <c r="BD81">
        <v>6.3124488713769473</v>
      </c>
      <c r="BE81">
        <v>2.0322035329047572</v>
      </c>
      <c r="BF81">
        <v>0.18853356039576441</v>
      </c>
    </row>
    <row r="82" spans="1:58" x14ac:dyDescent="0.2">
      <c r="A82">
        <v>47</v>
      </c>
      <c r="B82">
        <v>15</v>
      </c>
      <c r="C82" t="s">
        <v>163</v>
      </c>
      <c r="D82" t="s">
        <v>27</v>
      </c>
      <c r="G82">
        <v>0.5</v>
      </c>
      <c r="H82">
        <v>0.5</v>
      </c>
      <c r="I82">
        <v>1261</v>
      </c>
      <c r="J82">
        <v>7428</v>
      </c>
      <c r="L82">
        <v>2081</v>
      </c>
      <c r="M82">
        <v>1.3819999999999999</v>
      </c>
      <c r="N82">
        <v>6.5720000000000001</v>
      </c>
      <c r="O82">
        <v>5.19</v>
      </c>
      <c r="Q82">
        <v>0.10199999999999999</v>
      </c>
      <c r="R82">
        <v>1</v>
      </c>
      <c r="S82">
        <v>0</v>
      </c>
      <c r="T82">
        <v>0</v>
      </c>
      <c r="V82">
        <v>0</v>
      </c>
      <c r="Y82" s="9">
        <v>44243</v>
      </c>
      <c r="Z82">
        <v>0.84707175925925926</v>
      </c>
      <c r="AB82">
        <v>1</v>
      </c>
      <c r="AD82">
        <v>4.2961222795353038</v>
      </c>
      <c r="AE82">
        <v>6.311585865749576</v>
      </c>
      <c r="AF82">
        <v>2.0154635862142722</v>
      </c>
      <c r="AG82">
        <v>0.18807961792002453</v>
      </c>
    </row>
    <row r="83" spans="1:58" x14ac:dyDescent="0.2">
      <c r="A83">
        <v>70</v>
      </c>
      <c r="B83">
        <v>22</v>
      </c>
      <c r="C83" t="s">
        <v>190</v>
      </c>
      <c r="D83" t="s">
        <v>27</v>
      </c>
      <c r="G83">
        <v>0.5</v>
      </c>
      <c r="H83">
        <v>0.5</v>
      </c>
      <c r="I83">
        <v>2186</v>
      </c>
      <c r="J83">
        <v>8797</v>
      </c>
      <c r="L83">
        <v>1375</v>
      </c>
      <c r="M83">
        <v>2.0920000000000001</v>
      </c>
      <c r="N83">
        <v>7.7309999999999999</v>
      </c>
      <c r="O83">
        <v>5.6390000000000002</v>
      </c>
      <c r="Q83">
        <v>2.8000000000000001E-2</v>
      </c>
      <c r="R83">
        <v>1</v>
      </c>
      <c r="S83">
        <v>0</v>
      </c>
      <c r="T83">
        <v>0</v>
      </c>
      <c r="V83">
        <v>0</v>
      </c>
      <c r="Y83" s="9">
        <v>44222</v>
      </c>
      <c r="Z83">
        <v>0.11927083333333333</v>
      </c>
      <c r="AB83">
        <v>3</v>
      </c>
      <c r="AC83" t="s">
        <v>187</v>
      </c>
      <c r="AD83">
        <v>5.2121472799999999</v>
      </c>
      <c r="AE83">
        <v>4.3656194313395282</v>
      </c>
      <c r="AF83">
        <v>-0.8465278486604717</v>
      </c>
      <c r="AG83">
        <v>8.7201987554142338E-2</v>
      </c>
    </row>
    <row r="84" spans="1:58" x14ac:dyDescent="0.2">
      <c r="A84">
        <v>71</v>
      </c>
      <c r="B84">
        <v>22</v>
      </c>
      <c r="C84" t="s">
        <v>190</v>
      </c>
      <c r="D84" t="s">
        <v>27</v>
      </c>
      <c r="G84">
        <v>0.5</v>
      </c>
      <c r="H84">
        <v>0.5</v>
      </c>
      <c r="I84">
        <v>1990</v>
      </c>
      <c r="J84">
        <v>8762</v>
      </c>
      <c r="L84">
        <v>1360</v>
      </c>
      <c r="M84">
        <v>1.9419999999999999</v>
      </c>
      <c r="N84">
        <v>7.702</v>
      </c>
      <c r="O84">
        <v>5.76</v>
      </c>
      <c r="Q84">
        <v>2.5999999999999999E-2</v>
      </c>
      <c r="R84">
        <v>1</v>
      </c>
      <c r="S84">
        <v>0</v>
      </c>
      <c r="T84">
        <v>0</v>
      </c>
      <c r="V84">
        <v>0</v>
      </c>
      <c r="Y84" s="9">
        <v>44222</v>
      </c>
      <c r="Z84">
        <v>0.12594907407407407</v>
      </c>
      <c r="AB84">
        <v>3</v>
      </c>
      <c r="AC84" t="s">
        <v>187</v>
      </c>
      <c r="AD84">
        <v>4.6728179999999995</v>
      </c>
      <c r="AE84">
        <v>4.3472694787213388</v>
      </c>
      <c r="AF84">
        <v>-0.32554852127866063</v>
      </c>
      <c r="AG84">
        <v>8.6493850143651491E-2</v>
      </c>
      <c r="AJ84">
        <v>0.23231923894725603</v>
      </c>
      <c r="AO84">
        <v>0.50524394759382629</v>
      </c>
      <c r="AT84">
        <v>3.4851285798431508</v>
      </c>
      <c r="AY84">
        <v>1.8922588486327478</v>
      </c>
      <c r="BC84">
        <v>4.67825224</v>
      </c>
      <c r="BD84">
        <v>4.3582794502922528</v>
      </c>
      <c r="BE84">
        <v>-0.31997278970774756</v>
      </c>
      <c r="BF84">
        <v>8.7320010455890801E-2</v>
      </c>
    </row>
    <row r="85" spans="1:58" x14ac:dyDescent="0.2">
      <c r="A85">
        <v>72</v>
      </c>
      <c r="B85">
        <v>22</v>
      </c>
      <c r="C85" t="s">
        <v>190</v>
      </c>
      <c r="D85" t="s">
        <v>27</v>
      </c>
      <c r="G85">
        <v>0.5</v>
      </c>
      <c r="H85">
        <v>0.5</v>
      </c>
      <c r="I85">
        <v>1994</v>
      </c>
      <c r="J85">
        <v>8804</v>
      </c>
      <c r="L85">
        <v>1395</v>
      </c>
      <c r="M85">
        <v>1.9450000000000001</v>
      </c>
      <c r="N85">
        <v>7.7370000000000001</v>
      </c>
      <c r="O85">
        <v>5.7919999999999998</v>
      </c>
      <c r="Q85">
        <v>0.03</v>
      </c>
      <c r="R85">
        <v>1</v>
      </c>
      <c r="S85">
        <v>0</v>
      </c>
      <c r="T85">
        <v>0</v>
      </c>
      <c r="V85">
        <v>0</v>
      </c>
      <c r="Y85" s="9">
        <v>44222</v>
      </c>
      <c r="Z85">
        <v>0.13311342592592593</v>
      </c>
      <c r="AB85">
        <v>3</v>
      </c>
      <c r="AC85" t="s">
        <v>187</v>
      </c>
      <c r="AD85">
        <v>4.6836864800000004</v>
      </c>
      <c r="AE85">
        <v>4.3692894218631659</v>
      </c>
      <c r="AF85">
        <v>-0.3143970581368345</v>
      </c>
      <c r="AG85">
        <v>8.8146170768130125E-2</v>
      </c>
    </row>
    <row r="86" spans="1:58" x14ac:dyDescent="0.2">
      <c r="A86">
        <v>74</v>
      </c>
      <c r="B86">
        <v>21</v>
      </c>
      <c r="C86" t="s">
        <v>168</v>
      </c>
      <c r="D86" t="s">
        <v>27</v>
      </c>
      <c r="G86">
        <v>0.5</v>
      </c>
      <c r="H86">
        <v>0.5</v>
      </c>
      <c r="I86">
        <v>895</v>
      </c>
      <c r="J86">
        <v>5719</v>
      </c>
      <c r="L86">
        <v>928</v>
      </c>
      <c r="M86">
        <v>1.1020000000000001</v>
      </c>
      <c r="N86">
        <v>5.1230000000000002</v>
      </c>
      <c r="O86">
        <v>4.0220000000000002</v>
      </c>
      <c r="Q86">
        <v>0</v>
      </c>
      <c r="R86">
        <v>1</v>
      </c>
      <c r="S86">
        <v>0</v>
      </c>
      <c r="T86">
        <v>0</v>
      </c>
      <c r="V86">
        <v>0</v>
      </c>
      <c r="Y86" s="9">
        <v>44244</v>
      </c>
      <c r="Z86">
        <v>4.2893518518518518E-2</v>
      </c>
      <c r="AB86">
        <v>1</v>
      </c>
      <c r="AD86">
        <v>3.0047977397354106</v>
      </c>
      <c r="AE86">
        <v>4.8367092485715837</v>
      </c>
      <c r="AF86">
        <v>1.831911508836173</v>
      </c>
      <c r="AG86">
        <v>9.2916768005832096E-2</v>
      </c>
    </row>
    <row r="87" spans="1:58" x14ac:dyDescent="0.2">
      <c r="A87">
        <v>75</v>
      </c>
      <c r="B87">
        <v>21</v>
      </c>
      <c r="C87" t="s">
        <v>168</v>
      </c>
      <c r="D87" t="s">
        <v>27</v>
      </c>
      <c r="G87">
        <v>0.5</v>
      </c>
      <c r="H87">
        <v>0.5</v>
      </c>
      <c r="I87">
        <v>1207</v>
      </c>
      <c r="J87">
        <v>5813</v>
      </c>
      <c r="L87">
        <v>924</v>
      </c>
      <c r="M87">
        <v>1.341</v>
      </c>
      <c r="N87">
        <v>5.2030000000000003</v>
      </c>
      <c r="O87">
        <v>3.8620000000000001</v>
      </c>
      <c r="Q87">
        <v>0</v>
      </c>
      <c r="R87">
        <v>1</v>
      </c>
      <c r="S87">
        <v>0</v>
      </c>
      <c r="T87">
        <v>0</v>
      </c>
      <c r="V87">
        <v>0</v>
      </c>
      <c r="Y87" s="9">
        <v>44244</v>
      </c>
      <c r="Z87">
        <v>4.8564814814814818E-2</v>
      </c>
      <c r="AB87">
        <v>1</v>
      </c>
      <c r="AD87">
        <v>4.1055989867779425</v>
      </c>
      <c r="AE87">
        <v>4.9178317775445102</v>
      </c>
      <c r="AF87">
        <v>0.81223279076656762</v>
      </c>
      <c r="AG87">
        <v>9.2586628023475837E-2</v>
      </c>
      <c r="AJ87">
        <v>8.5899616047469193E-2</v>
      </c>
      <c r="AO87">
        <v>1.8776038609727883</v>
      </c>
      <c r="AT87">
        <v>12.423585012313342</v>
      </c>
      <c r="AY87">
        <v>3.0775182257941811</v>
      </c>
      <c r="BC87">
        <v>4.1073630913405115</v>
      </c>
      <c r="BD87">
        <v>4.8720924792938174</v>
      </c>
      <c r="BE87">
        <v>0.76472938795330636</v>
      </c>
      <c r="BF87">
        <v>9.1183533098461722E-2</v>
      </c>
    </row>
    <row r="88" spans="1:58" x14ac:dyDescent="0.2">
      <c r="A88">
        <v>76</v>
      </c>
      <c r="B88">
        <v>21</v>
      </c>
      <c r="C88" t="s">
        <v>168</v>
      </c>
      <c r="D88" t="s">
        <v>27</v>
      </c>
      <c r="G88">
        <v>0.5</v>
      </c>
      <c r="H88">
        <v>0.5</v>
      </c>
      <c r="I88">
        <v>1208</v>
      </c>
      <c r="J88">
        <v>5707</v>
      </c>
      <c r="L88">
        <v>890</v>
      </c>
      <c r="M88">
        <v>1.3420000000000001</v>
      </c>
      <c r="N88">
        <v>5.1130000000000004</v>
      </c>
      <c r="O88">
        <v>3.7709999999999999</v>
      </c>
      <c r="Q88">
        <v>0</v>
      </c>
      <c r="R88">
        <v>1</v>
      </c>
      <c r="S88">
        <v>0</v>
      </c>
      <c r="T88">
        <v>0</v>
      </c>
      <c r="V88">
        <v>0</v>
      </c>
      <c r="Y88" s="9">
        <v>44244</v>
      </c>
      <c r="Z88">
        <v>5.4641203703703706E-2</v>
      </c>
      <c r="AB88">
        <v>1</v>
      </c>
      <c r="AD88">
        <v>4.1091271959030795</v>
      </c>
      <c r="AE88">
        <v>4.8263531810431246</v>
      </c>
      <c r="AF88">
        <v>0.7172259851400451</v>
      </c>
      <c r="AG88">
        <v>8.9780438173447608E-2</v>
      </c>
    </row>
    <row r="89" spans="1:58" x14ac:dyDescent="0.2">
      <c r="A89">
        <v>82</v>
      </c>
      <c r="B89">
        <v>26</v>
      </c>
      <c r="C89" t="s">
        <v>194</v>
      </c>
      <c r="D89" t="s">
        <v>27</v>
      </c>
      <c r="G89">
        <v>0.5</v>
      </c>
      <c r="H89">
        <v>0.5</v>
      </c>
      <c r="I89">
        <v>3078</v>
      </c>
      <c r="J89">
        <v>14282</v>
      </c>
      <c r="L89">
        <v>14495</v>
      </c>
      <c r="M89">
        <v>2.7759999999999998</v>
      </c>
      <c r="N89">
        <v>12.378</v>
      </c>
      <c r="O89">
        <v>9.6020000000000003</v>
      </c>
      <c r="Q89">
        <v>1.4</v>
      </c>
      <c r="R89">
        <v>1</v>
      </c>
      <c r="S89">
        <v>0</v>
      </c>
      <c r="T89">
        <v>0</v>
      </c>
      <c r="V89">
        <v>0</v>
      </c>
      <c r="Y89" s="9">
        <v>44222</v>
      </c>
      <c r="Z89">
        <v>0.22655092592592593</v>
      </c>
      <c r="AB89">
        <v>3</v>
      </c>
      <c r="AC89" t="s">
        <v>187</v>
      </c>
      <c r="AD89">
        <v>7.841335120000001</v>
      </c>
      <c r="AE89">
        <v>7.2413191487900903</v>
      </c>
      <c r="AF89">
        <v>-0.60001597120991068</v>
      </c>
      <c r="AG89">
        <v>0.70658617593013395</v>
      </c>
    </row>
    <row r="90" spans="1:58" x14ac:dyDescent="0.2">
      <c r="A90">
        <v>83</v>
      </c>
      <c r="B90">
        <v>26</v>
      </c>
      <c r="C90" t="s">
        <v>194</v>
      </c>
      <c r="D90" t="s">
        <v>27</v>
      </c>
      <c r="G90">
        <v>0.5</v>
      </c>
      <c r="H90">
        <v>0.5</v>
      </c>
      <c r="I90">
        <v>3136</v>
      </c>
      <c r="J90">
        <v>14203</v>
      </c>
      <c r="L90">
        <v>14726</v>
      </c>
      <c r="M90">
        <v>2.8210000000000002</v>
      </c>
      <c r="N90">
        <v>12.311</v>
      </c>
      <c r="O90">
        <v>9.49</v>
      </c>
      <c r="Q90">
        <v>1.4239999999999999</v>
      </c>
      <c r="R90">
        <v>1</v>
      </c>
      <c r="S90">
        <v>0</v>
      </c>
      <c r="T90">
        <v>0</v>
      </c>
      <c r="V90">
        <v>0</v>
      </c>
      <c r="Y90" s="9">
        <v>44222</v>
      </c>
      <c r="Z90">
        <v>0.2333912037037037</v>
      </c>
      <c r="AB90">
        <v>3</v>
      </c>
      <c r="AC90" t="s">
        <v>187</v>
      </c>
      <c r="AD90">
        <v>8.022209280000002</v>
      </c>
      <c r="AE90">
        <v>7.1999006843090338</v>
      </c>
      <c r="AF90">
        <v>-0.82230859569096815</v>
      </c>
      <c r="AG90">
        <v>0.71749149205169305</v>
      </c>
      <c r="AJ90">
        <v>0.11705943884758815</v>
      </c>
      <c r="AO90">
        <v>0.39244710669333249</v>
      </c>
      <c r="AT90">
        <v>4.691783282024109</v>
      </c>
      <c r="AY90">
        <v>0.39400737792627083</v>
      </c>
      <c r="BC90">
        <v>8.017516650000001</v>
      </c>
      <c r="BD90">
        <v>7.214056362043066</v>
      </c>
      <c r="BE90">
        <v>-0.80346028795693503</v>
      </c>
      <c r="BF90">
        <v>0.71890776687267466</v>
      </c>
    </row>
    <row r="91" spans="1:58" x14ac:dyDescent="0.2">
      <c r="A91">
        <v>84</v>
      </c>
      <c r="B91">
        <v>26</v>
      </c>
      <c r="C91" t="s">
        <v>194</v>
      </c>
      <c r="D91" t="s">
        <v>27</v>
      </c>
      <c r="G91">
        <v>0.5</v>
      </c>
      <c r="H91">
        <v>0.5</v>
      </c>
      <c r="I91">
        <v>3133</v>
      </c>
      <c r="J91">
        <v>14257</v>
      </c>
      <c r="L91">
        <v>14786</v>
      </c>
      <c r="M91">
        <v>2.819</v>
      </c>
      <c r="N91">
        <v>12.356999999999999</v>
      </c>
      <c r="O91">
        <v>9.5380000000000003</v>
      </c>
      <c r="Q91">
        <v>1.43</v>
      </c>
      <c r="R91">
        <v>1</v>
      </c>
      <c r="S91">
        <v>0</v>
      </c>
      <c r="T91">
        <v>0</v>
      </c>
      <c r="V91">
        <v>0</v>
      </c>
      <c r="Y91" s="9">
        <v>44222</v>
      </c>
      <c r="Z91">
        <v>0.24071759259259259</v>
      </c>
      <c r="AB91">
        <v>3</v>
      </c>
      <c r="AC91" t="s">
        <v>187</v>
      </c>
      <c r="AD91">
        <v>8.01282402</v>
      </c>
      <c r="AE91">
        <v>7.2282120397770981</v>
      </c>
      <c r="AF91">
        <v>-0.78461198022290191</v>
      </c>
      <c r="AG91">
        <v>0.72032404169365638</v>
      </c>
    </row>
    <row r="92" spans="1:58" x14ac:dyDescent="0.2">
      <c r="A92">
        <v>86</v>
      </c>
      <c r="B92">
        <v>25</v>
      </c>
      <c r="C92" t="s">
        <v>172</v>
      </c>
      <c r="D92" t="s">
        <v>27</v>
      </c>
      <c r="G92">
        <v>0.5</v>
      </c>
      <c r="H92">
        <v>0.5</v>
      </c>
      <c r="I92">
        <v>1499</v>
      </c>
      <c r="J92">
        <v>8784</v>
      </c>
      <c r="L92">
        <v>8924</v>
      </c>
      <c r="M92">
        <v>1.5649999999999999</v>
      </c>
      <c r="N92">
        <v>7.7210000000000001</v>
      </c>
      <c r="O92">
        <v>6.1559999999999997</v>
      </c>
      <c r="Q92">
        <v>0.81699999999999995</v>
      </c>
      <c r="R92">
        <v>1</v>
      </c>
      <c r="S92">
        <v>0</v>
      </c>
      <c r="T92">
        <v>0</v>
      </c>
      <c r="V92">
        <v>0</v>
      </c>
      <c r="Y92" s="9">
        <v>44244</v>
      </c>
      <c r="Z92">
        <v>0.13171296296296295</v>
      </c>
      <c r="AB92">
        <v>1</v>
      </c>
      <c r="AD92">
        <v>5.1358360513177486</v>
      </c>
      <c r="AE92">
        <v>7.4818214964654084</v>
      </c>
      <c r="AF92">
        <v>2.3459854451476598</v>
      </c>
      <c r="AG92">
        <v>0.75286659273599921</v>
      </c>
    </row>
    <row r="93" spans="1:58" x14ac:dyDescent="0.2">
      <c r="A93">
        <v>87</v>
      </c>
      <c r="B93">
        <v>25</v>
      </c>
      <c r="C93" t="s">
        <v>172</v>
      </c>
      <c r="D93" t="s">
        <v>27</v>
      </c>
      <c r="G93">
        <v>0.5</v>
      </c>
      <c r="H93">
        <v>0.5</v>
      </c>
      <c r="I93">
        <v>1658</v>
      </c>
      <c r="J93">
        <v>8880</v>
      </c>
      <c r="L93">
        <v>9054</v>
      </c>
      <c r="M93">
        <v>1.6870000000000001</v>
      </c>
      <c r="N93">
        <v>7.8019999999999996</v>
      </c>
      <c r="O93">
        <v>6.1150000000000002</v>
      </c>
      <c r="Q93">
        <v>0.83099999999999996</v>
      </c>
      <c r="R93">
        <v>1</v>
      </c>
      <c r="S93">
        <v>0</v>
      </c>
      <c r="T93">
        <v>0</v>
      </c>
      <c r="V93">
        <v>0</v>
      </c>
      <c r="Y93" s="9">
        <v>44244</v>
      </c>
      <c r="Z93">
        <v>0.13739583333333333</v>
      </c>
      <c r="AB93">
        <v>1</v>
      </c>
      <c r="AD93">
        <v>5.6968213022144232</v>
      </c>
      <c r="AE93">
        <v>7.5646700366930784</v>
      </c>
      <c r="AF93">
        <v>1.8678487344786552</v>
      </c>
      <c r="AG93">
        <v>0.76359614216257776</v>
      </c>
      <c r="AJ93">
        <v>1.9016660072583091</v>
      </c>
      <c r="AO93">
        <v>0.81328813934367994</v>
      </c>
      <c r="AT93">
        <v>9.5733805816978705</v>
      </c>
      <c r="AY93">
        <v>0.60712594727426961</v>
      </c>
      <c r="BC93">
        <v>5.7515085436540367</v>
      </c>
      <c r="BD93">
        <v>7.5340333369213877</v>
      </c>
      <c r="BE93">
        <v>1.7825247932673518</v>
      </c>
      <c r="BF93">
        <v>0.76128516228608389</v>
      </c>
    </row>
    <row r="94" spans="1:58" x14ac:dyDescent="0.2">
      <c r="A94">
        <v>88</v>
      </c>
      <c r="B94">
        <v>25</v>
      </c>
      <c r="C94" t="s">
        <v>172</v>
      </c>
      <c r="D94" t="s">
        <v>27</v>
      </c>
      <c r="G94">
        <v>0.5</v>
      </c>
      <c r="H94">
        <v>0.5</v>
      </c>
      <c r="I94">
        <v>1689</v>
      </c>
      <c r="J94">
        <v>8809</v>
      </c>
      <c r="L94">
        <v>8998</v>
      </c>
      <c r="M94">
        <v>1.71</v>
      </c>
      <c r="N94">
        <v>7.742</v>
      </c>
      <c r="O94">
        <v>6.0309999999999997</v>
      </c>
      <c r="Q94">
        <v>0.82499999999999996</v>
      </c>
      <c r="R94">
        <v>1</v>
      </c>
      <c r="S94">
        <v>0</v>
      </c>
      <c r="T94">
        <v>0</v>
      </c>
      <c r="V94">
        <v>0</v>
      </c>
      <c r="Y94" s="9">
        <v>44244</v>
      </c>
      <c r="Z94">
        <v>0.14348379629629629</v>
      </c>
      <c r="AB94">
        <v>1</v>
      </c>
      <c r="AD94">
        <v>5.8061957850936494</v>
      </c>
      <c r="AE94">
        <v>7.5033966371496978</v>
      </c>
      <c r="AF94">
        <v>1.6972008520560484</v>
      </c>
      <c r="AG94">
        <v>0.75897418240958991</v>
      </c>
    </row>
    <row r="95" spans="1:58" x14ac:dyDescent="0.2">
      <c r="A95">
        <v>47</v>
      </c>
      <c r="B95">
        <v>18</v>
      </c>
      <c r="C95" t="s">
        <v>185</v>
      </c>
      <c r="D95" t="s">
        <v>27</v>
      </c>
      <c r="G95">
        <v>0.5</v>
      </c>
      <c r="H95">
        <v>0.5</v>
      </c>
      <c r="I95">
        <v>1064</v>
      </c>
      <c r="J95">
        <v>8902</v>
      </c>
      <c r="L95">
        <v>8149</v>
      </c>
      <c r="M95">
        <v>1.2310000000000001</v>
      </c>
      <c r="N95">
        <v>7.82</v>
      </c>
      <c r="O95">
        <v>6.5890000000000004</v>
      </c>
      <c r="Q95">
        <v>0.73599999999999999</v>
      </c>
      <c r="R95">
        <v>1</v>
      </c>
      <c r="S95">
        <v>0</v>
      </c>
      <c r="T95">
        <v>0</v>
      </c>
      <c r="V95">
        <v>0</v>
      </c>
      <c r="Y95" s="9">
        <v>44231</v>
      </c>
      <c r="Z95">
        <v>0.81646990740740744</v>
      </c>
      <c r="AB95">
        <v>1</v>
      </c>
      <c r="AD95">
        <v>2.1238515200000001</v>
      </c>
      <c r="AE95">
        <v>7.5548931392121021</v>
      </c>
      <c r="AF95">
        <v>5.4310416192121025</v>
      </c>
      <c r="AG95">
        <v>0.69071504759547531</v>
      </c>
    </row>
    <row r="96" spans="1:58" x14ac:dyDescent="0.2">
      <c r="A96">
        <v>48</v>
      </c>
      <c r="B96">
        <v>18</v>
      </c>
      <c r="C96" t="s">
        <v>185</v>
      </c>
      <c r="D96" t="s">
        <v>27</v>
      </c>
      <c r="G96">
        <v>0.5</v>
      </c>
      <c r="H96">
        <v>0.5</v>
      </c>
      <c r="I96">
        <v>2209</v>
      </c>
      <c r="J96">
        <v>9117</v>
      </c>
      <c r="L96">
        <v>8390</v>
      </c>
      <c r="M96">
        <v>2.11</v>
      </c>
      <c r="N96">
        <v>8.0020000000000007</v>
      </c>
      <c r="O96">
        <v>5.8920000000000003</v>
      </c>
      <c r="Q96">
        <v>0.76100000000000001</v>
      </c>
      <c r="R96">
        <v>1</v>
      </c>
      <c r="S96">
        <v>0</v>
      </c>
      <c r="T96">
        <v>0</v>
      </c>
      <c r="V96">
        <v>0</v>
      </c>
      <c r="Y96" s="9">
        <v>44231</v>
      </c>
      <c r="Z96">
        <v>0.8221180555555555</v>
      </c>
      <c r="AB96">
        <v>1</v>
      </c>
      <c r="AD96">
        <v>4.8635617199999999</v>
      </c>
      <c r="AE96">
        <v>7.7397065996476879</v>
      </c>
      <c r="AF96">
        <v>2.8761448796476881</v>
      </c>
      <c r="AG96">
        <v>0.71079843929818054</v>
      </c>
      <c r="AJ96">
        <v>2.4718457416276869</v>
      </c>
      <c r="AO96">
        <v>0.69097155706386948</v>
      </c>
      <c r="AT96">
        <v>6.2761597337682185</v>
      </c>
      <c r="AY96">
        <v>0.14078630235943704</v>
      </c>
      <c r="BC96">
        <v>4.9244237999999996</v>
      </c>
      <c r="BD96">
        <v>7.7130590774453474</v>
      </c>
      <c r="BE96">
        <v>2.7886352774453478</v>
      </c>
      <c r="BF96">
        <v>0.71029843784500113</v>
      </c>
    </row>
    <row r="97" spans="1:58" x14ac:dyDescent="0.2">
      <c r="A97">
        <v>49</v>
      </c>
      <c r="B97">
        <v>18</v>
      </c>
      <c r="C97" t="s">
        <v>185</v>
      </c>
      <c r="D97" t="s">
        <v>27</v>
      </c>
      <c r="G97">
        <v>0.5</v>
      </c>
      <c r="H97">
        <v>0.5</v>
      </c>
      <c r="I97">
        <v>2257</v>
      </c>
      <c r="J97">
        <v>9055</v>
      </c>
      <c r="L97">
        <v>8378</v>
      </c>
      <c r="M97">
        <v>2.1469999999999998</v>
      </c>
      <c r="N97">
        <v>7.95</v>
      </c>
      <c r="O97">
        <v>5.8029999999999999</v>
      </c>
      <c r="Q97">
        <v>0.76</v>
      </c>
      <c r="R97">
        <v>1</v>
      </c>
      <c r="S97">
        <v>0</v>
      </c>
      <c r="T97">
        <v>0</v>
      </c>
      <c r="V97">
        <v>0</v>
      </c>
      <c r="Y97" s="9">
        <v>44231</v>
      </c>
      <c r="Z97">
        <v>0.82820601851851849</v>
      </c>
      <c r="AB97">
        <v>1</v>
      </c>
      <c r="AD97">
        <v>4.9852858800000002</v>
      </c>
      <c r="AE97">
        <v>7.6864115552430077</v>
      </c>
      <c r="AF97">
        <v>2.7011256752430075</v>
      </c>
      <c r="AG97">
        <v>0.70979843639182172</v>
      </c>
    </row>
    <row r="98" spans="1:58" x14ac:dyDescent="0.2">
      <c r="A98">
        <v>47</v>
      </c>
      <c r="B98">
        <v>18</v>
      </c>
      <c r="C98" t="s">
        <v>185</v>
      </c>
      <c r="D98" t="s">
        <v>27</v>
      </c>
      <c r="G98">
        <v>0.5</v>
      </c>
      <c r="H98">
        <v>0.5</v>
      </c>
      <c r="I98">
        <v>2507</v>
      </c>
      <c r="J98">
        <v>13292</v>
      </c>
      <c r="L98">
        <v>13050</v>
      </c>
      <c r="M98">
        <v>2.3380000000000001</v>
      </c>
      <c r="N98">
        <v>11.539</v>
      </c>
      <c r="O98">
        <v>9.2010000000000005</v>
      </c>
      <c r="Q98">
        <v>1.2490000000000001</v>
      </c>
      <c r="R98">
        <v>1</v>
      </c>
      <c r="S98">
        <v>0</v>
      </c>
      <c r="T98">
        <v>0</v>
      </c>
      <c r="V98">
        <v>0</v>
      </c>
      <c r="Y98" s="9">
        <v>44221</v>
      </c>
      <c r="Z98">
        <v>0.92581018518518521</v>
      </c>
      <c r="AB98">
        <v>3</v>
      </c>
      <c r="AC98" t="s">
        <v>187</v>
      </c>
      <c r="AD98">
        <v>6.125308819999999</v>
      </c>
      <c r="AE98">
        <v>6.7222776318755857</v>
      </c>
      <c r="AF98">
        <v>0.5969688118755867</v>
      </c>
      <c r="AG98">
        <v>0.63836893871951605</v>
      </c>
    </row>
    <row r="99" spans="1:58" x14ac:dyDescent="0.2">
      <c r="A99">
        <v>48</v>
      </c>
      <c r="B99">
        <v>18</v>
      </c>
      <c r="C99" t="s">
        <v>185</v>
      </c>
      <c r="D99" t="s">
        <v>27</v>
      </c>
      <c r="G99">
        <v>0.5</v>
      </c>
      <c r="H99">
        <v>0.5</v>
      </c>
      <c r="I99">
        <v>3094</v>
      </c>
      <c r="J99">
        <v>13237</v>
      </c>
      <c r="L99">
        <v>13094</v>
      </c>
      <c r="M99">
        <v>2.7890000000000001</v>
      </c>
      <c r="N99">
        <v>11.493</v>
      </c>
      <c r="O99">
        <v>8.7040000000000006</v>
      </c>
      <c r="Q99">
        <v>1.2529999999999999</v>
      </c>
      <c r="R99">
        <v>1</v>
      </c>
      <c r="S99">
        <v>0</v>
      </c>
      <c r="T99">
        <v>0</v>
      </c>
      <c r="V99">
        <v>0</v>
      </c>
      <c r="Y99" s="9">
        <v>44221</v>
      </c>
      <c r="Z99">
        <v>0.93265046296296295</v>
      </c>
      <c r="AB99">
        <v>3</v>
      </c>
      <c r="AC99" t="s">
        <v>187</v>
      </c>
      <c r="AD99">
        <v>7.8911104800000009</v>
      </c>
      <c r="AE99">
        <v>6.6934419920470027</v>
      </c>
      <c r="AF99">
        <v>-1.1976684879529982</v>
      </c>
      <c r="AG99">
        <v>0.64044614179028914</v>
      </c>
      <c r="AJ99">
        <v>1.6476612294253432</v>
      </c>
      <c r="AO99">
        <v>0.57016478916821034</v>
      </c>
      <c r="AT99">
        <v>7.4614115735910289</v>
      </c>
      <c r="AY99">
        <v>0.98289893471792578</v>
      </c>
      <c r="BC99">
        <v>7.9566598800000019</v>
      </c>
      <c r="BD99">
        <v>6.7125783712059715</v>
      </c>
      <c r="BE99">
        <v>-1.24408150879403</v>
      </c>
      <c r="BF99">
        <v>0.64360915555714826</v>
      </c>
    </row>
    <row r="100" spans="1:58" x14ac:dyDescent="0.2">
      <c r="A100">
        <v>49</v>
      </c>
      <c r="B100">
        <v>18</v>
      </c>
      <c r="C100" t="s">
        <v>185</v>
      </c>
      <c r="D100" t="s">
        <v>27</v>
      </c>
      <c r="G100">
        <v>0.5</v>
      </c>
      <c r="H100">
        <v>0.5</v>
      </c>
      <c r="I100">
        <v>3136</v>
      </c>
      <c r="J100">
        <v>13310</v>
      </c>
      <c r="L100">
        <v>13228</v>
      </c>
      <c r="M100">
        <v>2.8210000000000002</v>
      </c>
      <c r="N100">
        <v>11.555</v>
      </c>
      <c r="O100">
        <v>8.734</v>
      </c>
      <c r="Q100">
        <v>1.2669999999999999</v>
      </c>
      <c r="R100">
        <v>1</v>
      </c>
      <c r="S100">
        <v>0</v>
      </c>
      <c r="T100">
        <v>0</v>
      </c>
      <c r="V100">
        <v>0</v>
      </c>
      <c r="Y100" s="9">
        <v>44221</v>
      </c>
      <c r="Z100">
        <v>0.93998842592592602</v>
      </c>
      <c r="AB100">
        <v>3</v>
      </c>
      <c r="AC100" t="s">
        <v>187</v>
      </c>
      <c r="AD100">
        <v>8.022209280000002</v>
      </c>
      <c r="AE100">
        <v>6.7317147503649402</v>
      </c>
      <c r="AF100">
        <v>-1.2904945296350618</v>
      </c>
      <c r="AG100">
        <v>0.64677216932400738</v>
      </c>
    </row>
    <row r="101" spans="1:58" x14ac:dyDescent="0.2">
      <c r="A101">
        <v>51</v>
      </c>
      <c r="B101">
        <v>17</v>
      </c>
      <c r="C101" t="s">
        <v>165</v>
      </c>
      <c r="D101" t="s">
        <v>27</v>
      </c>
      <c r="G101">
        <v>0.5</v>
      </c>
      <c r="H101">
        <v>0.5</v>
      </c>
      <c r="I101">
        <v>1558</v>
      </c>
      <c r="J101">
        <v>8778</v>
      </c>
      <c r="L101">
        <v>8205</v>
      </c>
      <c r="M101">
        <v>1.61</v>
      </c>
      <c r="N101">
        <v>7.7149999999999999</v>
      </c>
      <c r="O101">
        <v>6.1050000000000004</v>
      </c>
      <c r="Q101">
        <v>0.74199999999999999</v>
      </c>
      <c r="R101">
        <v>1</v>
      </c>
      <c r="S101">
        <v>0</v>
      </c>
      <c r="T101">
        <v>0</v>
      </c>
      <c r="V101">
        <v>0</v>
      </c>
      <c r="Y101" s="9">
        <v>44243</v>
      </c>
      <c r="Z101">
        <v>0.87979166666666664</v>
      </c>
      <c r="AB101">
        <v>1</v>
      </c>
      <c r="AD101">
        <v>5.3440003897007911</v>
      </c>
      <c r="AE101">
        <v>7.4766434627011789</v>
      </c>
      <c r="AF101">
        <v>2.1326430730003878</v>
      </c>
      <c r="AG101">
        <v>0.69352393090746134</v>
      </c>
    </row>
    <row r="102" spans="1:58" x14ac:dyDescent="0.2">
      <c r="A102">
        <v>52</v>
      </c>
      <c r="B102">
        <v>17</v>
      </c>
      <c r="C102" t="s">
        <v>165</v>
      </c>
      <c r="D102" t="s">
        <v>27</v>
      </c>
      <c r="G102">
        <v>0.5</v>
      </c>
      <c r="H102">
        <v>0.5</v>
      </c>
      <c r="I102">
        <v>1775</v>
      </c>
      <c r="J102">
        <v>8746</v>
      </c>
      <c r="L102">
        <v>8367</v>
      </c>
      <c r="M102">
        <v>1.7769999999999999</v>
      </c>
      <c r="N102">
        <v>7.6879999999999997</v>
      </c>
      <c r="O102">
        <v>5.9109999999999996</v>
      </c>
      <c r="Q102">
        <v>0.75900000000000001</v>
      </c>
      <c r="R102">
        <v>1</v>
      </c>
      <c r="S102">
        <v>0</v>
      </c>
      <c r="T102">
        <v>0</v>
      </c>
      <c r="V102">
        <v>0</v>
      </c>
      <c r="Y102" s="9">
        <v>44243</v>
      </c>
      <c r="Z102">
        <v>0.88535879629629621</v>
      </c>
      <c r="AB102">
        <v>1</v>
      </c>
      <c r="AD102">
        <v>6.109621769855373</v>
      </c>
      <c r="AE102">
        <v>7.4490272826252895</v>
      </c>
      <c r="AF102">
        <v>1.3394055127699165</v>
      </c>
      <c r="AG102">
        <v>0.70689460019288974</v>
      </c>
      <c r="AJ102">
        <v>0</v>
      </c>
      <c r="AO102">
        <v>0.28921817913089637</v>
      </c>
      <c r="AT102">
        <v>1.5979300260196867</v>
      </c>
      <c r="AY102">
        <v>0.84871026706674113</v>
      </c>
      <c r="BC102">
        <v>6.109621769855373</v>
      </c>
      <c r="BD102">
        <v>7.4598148529674333</v>
      </c>
      <c r="BE102">
        <v>1.3501930831120608</v>
      </c>
      <c r="BF102">
        <v>0.70990712753189067</v>
      </c>
    </row>
    <row r="103" spans="1:58" x14ac:dyDescent="0.2">
      <c r="A103">
        <v>53</v>
      </c>
      <c r="B103">
        <v>17</v>
      </c>
      <c r="C103" t="s">
        <v>165</v>
      </c>
      <c r="D103" t="s">
        <v>27</v>
      </c>
      <c r="G103">
        <v>0.5</v>
      </c>
      <c r="H103">
        <v>0.5</v>
      </c>
      <c r="I103">
        <v>1775</v>
      </c>
      <c r="J103">
        <v>8771</v>
      </c>
      <c r="L103">
        <v>8440</v>
      </c>
      <c r="M103">
        <v>1.7769999999999999</v>
      </c>
      <c r="N103">
        <v>7.71</v>
      </c>
      <c r="O103">
        <v>5.9329999999999998</v>
      </c>
      <c r="Q103">
        <v>0.76700000000000002</v>
      </c>
      <c r="R103">
        <v>1</v>
      </c>
      <c r="S103">
        <v>0</v>
      </c>
      <c r="T103">
        <v>0</v>
      </c>
      <c r="V103">
        <v>0</v>
      </c>
      <c r="Y103" s="9">
        <v>44243</v>
      </c>
      <c r="Z103">
        <v>0.89149305555555547</v>
      </c>
      <c r="AB103">
        <v>1</v>
      </c>
      <c r="AD103">
        <v>6.109621769855373</v>
      </c>
      <c r="AE103">
        <v>7.470602423309578</v>
      </c>
      <c r="AF103">
        <v>1.360980653454205</v>
      </c>
      <c r="AG103">
        <v>0.71291965487089148</v>
      </c>
    </row>
    <row r="104" spans="1:58" x14ac:dyDescent="0.2">
      <c r="A104">
        <v>35</v>
      </c>
      <c r="B104">
        <v>14</v>
      </c>
      <c r="C104" t="s">
        <v>181</v>
      </c>
      <c r="D104" t="s">
        <v>27</v>
      </c>
      <c r="G104">
        <v>0.5</v>
      </c>
      <c r="H104">
        <v>0.5</v>
      </c>
      <c r="I104">
        <v>1020</v>
      </c>
      <c r="J104">
        <v>8339</v>
      </c>
      <c r="L104">
        <v>2545</v>
      </c>
      <c r="M104">
        <v>1.198</v>
      </c>
      <c r="N104">
        <v>7.343</v>
      </c>
      <c r="O104">
        <v>6.1449999999999996</v>
      </c>
      <c r="Q104">
        <v>0.15</v>
      </c>
      <c r="R104">
        <v>1</v>
      </c>
      <c r="S104">
        <v>0</v>
      </c>
      <c r="T104">
        <v>0</v>
      </c>
      <c r="V104">
        <v>0</v>
      </c>
      <c r="Y104" s="9">
        <v>44231</v>
      </c>
      <c r="Z104">
        <v>0.72872685185185182</v>
      </c>
      <c r="AB104">
        <v>1</v>
      </c>
      <c r="AD104">
        <v>2.0248479999999995</v>
      </c>
      <c r="AE104">
        <v>7.0709397521179849</v>
      </c>
      <c r="AF104">
        <v>5.0460917521179853</v>
      </c>
      <c r="AG104">
        <v>0.22371369032593363</v>
      </c>
    </row>
    <row r="105" spans="1:58" x14ac:dyDescent="0.2">
      <c r="A105">
        <v>36</v>
      </c>
      <c r="B105">
        <v>14</v>
      </c>
      <c r="C105" t="s">
        <v>181</v>
      </c>
      <c r="D105" t="s">
        <v>27</v>
      </c>
      <c r="G105">
        <v>0.5</v>
      </c>
      <c r="H105">
        <v>0.5</v>
      </c>
      <c r="I105">
        <v>1007</v>
      </c>
      <c r="J105">
        <v>8337</v>
      </c>
      <c r="L105">
        <v>2494</v>
      </c>
      <c r="M105">
        <v>1.1870000000000001</v>
      </c>
      <c r="N105">
        <v>7.3419999999999996</v>
      </c>
      <c r="O105">
        <v>6.1539999999999999</v>
      </c>
      <c r="Q105">
        <v>0.14499999999999999</v>
      </c>
      <c r="R105">
        <v>1</v>
      </c>
      <c r="S105">
        <v>0</v>
      </c>
      <c r="T105">
        <v>0</v>
      </c>
      <c r="V105">
        <v>0</v>
      </c>
      <c r="Y105" s="9">
        <v>44231</v>
      </c>
      <c r="Z105">
        <v>0.73445601851851849</v>
      </c>
      <c r="AB105">
        <v>1</v>
      </c>
      <c r="AD105">
        <v>1.9956858799999997</v>
      </c>
      <c r="AE105">
        <v>7.0692205571371893</v>
      </c>
      <c r="AF105">
        <v>5.0735346771371894</v>
      </c>
      <c r="AG105">
        <v>0.21946367797390889</v>
      </c>
      <c r="AJ105">
        <v>0</v>
      </c>
      <c r="AO105">
        <v>0.43871017963240577</v>
      </c>
      <c r="AT105">
        <v>0.61180567042560685</v>
      </c>
      <c r="AY105">
        <v>0.60570349758887876</v>
      </c>
      <c r="BC105">
        <v>1.9956858799999997</v>
      </c>
      <c r="BD105">
        <v>7.0537478023100242</v>
      </c>
      <c r="BE105">
        <v>5.0580619223100243</v>
      </c>
      <c r="BF105">
        <v>0.22013034657814806</v>
      </c>
    </row>
    <row r="106" spans="1:58" x14ac:dyDescent="0.2">
      <c r="A106">
        <v>37</v>
      </c>
      <c r="B106">
        <v>14</v>
      </c>
      <c r="C106" t="s">
        <v>181</v>
      </c>
      <c r="D106" t="s">
        <v>27</v>
      </c>
      <c r="G106">
        <v>0.5</v>
      </c>
      <c r="H106">
        <v>0.5</v>
      </c>
      <c r="I106">
        <v>1007</v>
      </c>
      <c r="J106">
        <v>8301</v>
      </c>
      <c r="L106">
        <v>2510</v>
      </c>
      <c r="M106">
        <v>1.1879999999999999</v>
      </c>
      <c r="N106">
        <v>7.3109999999999999</v>
      </c>
      <c r="O106">
        <v>6.1239999999999997</v>
      </c>
      <c r="Q106">
        <v>0.14699999999999999</v>
      </c>
      <c r="R106">
        <v>1</v>
      </c>
      <c r="S106">
        <v>0</v>
      </c>
      <c r="T106">
        <v>0</v>
      </c>
      <c r="V106">
        <v>0</v>
      </c>
      <c r="Y106" s="9">
        <v>44231</v>
      </c>
      <c r="Z106">
        <v>0.74071759259259251</v>
      </c>
      <c r="AB106">
        <v>1</v>
      </c>
      <c r="AD106">
        <v>1.9956858799999997</v>
      </c>
      <c r="AE106">
        <v>7.0382750474828581</v>
      </c>
      <c r="AF106">
        <v>5.0425891674828582</v>
      </c>
      <c r="AG106">
        <v>0.22079701518238726</v>
      </c>
    </row>
    <row r="107" spans="1:58" x14ac:dyDescent="0.2">
      <c r="A107">
        <v>35</v>
      </c>
      <c r="B107">
        <v>14</v>
      </c>
      <c r="C107" t="s">
        <v>181</v>
      </c>
      <c r="D107" t="s">
        <v>27</v>
      </c>
      <c r="G107">
        <v>0.5</v>
      </c>
      <c r="H107">
        <v>0.5</v>
      </c>
      <c r="I107">
        <v>1528</v>
      </c>
      <c r="J107">
        <v>12481</v>
      </c>
      <c r="L107">
        <v>3938</v>
      </c>
      <c r="M107">
        <v>1.587</v>
      </c>
      <c r="N107">
        <v>10.852</v>
      </c>
      <c r="O107">
        <v>9.2650000000000006</v>
      </c>
      <c r="Q107">
        <v>0.29599999999999999</v>
      </c>
      <c r="R107">
        <v>1</v>
      </c>
      <c r="S107">
        <v>0</v>
      </c>
      <c r="T107">
        <v>0</v>
      </c>
      <c r="V107">
        <v>0</v>
      </c>
      <c r="Y107" s="9">
        <v>44221</v>
      </c>
      <c r="Z107">
        <v>0.82016203703703694</v>
      </c>
      <c r="AB107">
        <v>3</v>
      </c>
      <c r="AC107" t="s">
        <v>187</v>
      </c>
      <c r="AD107">
        <v>3.4562611199999993</v>
      </c>
      <c r="AE107">
        <v>6.297083015494108</v>
      </c>
      <c r="AF107">
        <v>2.8408218954941087</v>
      </c>
      <c r="AG107">
        <v>0.2081990664266779</v>
      </c>
    </row>
    <row r="108" spans="1:58" x14ac:dyDescent="0.2">
      <c r="A108">
        <v>36</v>
      </c>
      <c r="B108">
        <v>14</v>
      </c>
      <c r="C108" t="s">
        <v>181</v>
      </c>
      <c r="D108" t="s">
        <v>27</v>
      </c>
      <c r="G108">
        <v>0.5</v>
      </c>
      <c r="H108">
        <v>0.5</v>
      </c>
      <c r="I108">
        <v>1544</v>
      </c>
      <c r="J108">
        <v>12480</v>
      </c>
      <c r="L108">
        <v>3937</v>
      </c>
      <c r="M108">
        <v>1.6</v>
      </c>
      <c r="N108">
        <v>10.851000000000001</v>
      </c>
      <c r="O108">
        <v>9.2509999999999994</v>
      </c>
      <c r="Q108">
        <v>0.29599999999999999</v>
      </c>
      <c r="R108">
        <v>1</v>
      </c>
      <c r="S108">
        <v>0</v>
      </c>
      <c r="T108">
        <v>0</v>
      </c>
      <c r="V108">
        <v>0</v>
      </c>
      <c r="Y108" s="9">
        <v>44221</v>
      </c>
      <c r="Z108">
        <v>0.82697916666666671</v>
      </c>
      <c r="AB108">
        <v>3</v>
      </c>
      <c r="AC108" t="s">
        <v>187</v>
      </c>
      <c r="AD108">
        <v>3.4971084800000001</v>
      </c>
      <c r="AE108">
        <v>6.2965587311335884</v>
      </c>
      <c r="AF108">
        <v>2.7994502511335884</v>
      </c>
      <c r="AG108">
        <v>0.20815185726597851</v>
      </c>
      <c r="AJ108">
        <v>2.4601796195276266</v>
      </c>
      <c r="AO108">
        <v>0.4673748932215494</v>
      </c>
      <c r="AT108">
        <v>4.2487174676265047</v>
      </c>
      <c r="AY108">
        <v>0.63706712666932575</v>
      </c>
      <c r="BC108">
        <v>3.5406618000000001</v>
      </c>
      <c r="BD108">
        <v>6.2818787690390367</v>
      </c>
      <c r="BE108">
        <v>2.7412169690390367</v>
      </c>
      <c r="BF108">
        <v>0.20749092901618704</v>
      </c>
    </row>
    <row r="109" spans="1:58" x14ac:dyDescent="0.2">
      <c r="A109">
        <v>37</v>
      </c>
      <c r="B109">
        <v>14</v>
      </c>
      <c r="C109" t="s">
        <v>181</v>
      </c>
      <c r="D109" t="s">
        <v>27</v>
      </c>
      <c r="G109">
        <v>0.5</v>
      </c>
      <c r="H109">
        <v>0.5</v>
      </c>
      <c r="I109">
        <v>1578</v>
      </c>
      <c r="J109">
        <v>12424</v>
      </c>
      <c r="L109">
        <v>3909</v>
      </c>
      <c r="M109">
        <v>1.6259999999999999</v>
      </c>
      <c r="N109">
        <v>10.804</v>
      </c>
      <c r="O109">
        <v>9.1780000000000008</v>
      </c>
      <c r="Q109">
        <v>0.29299999999999998</v>
      </c>
      <c r="R109">
        <v>1</v>
      </c>
      <c r="S109">
        <v>0</v>
      </c>
      <c r="T109">
        <v>0</v>
      </c>
      <c r="V109">
        <v>0</v>
      </c>
      <c r="Y109" s="9">
        <v>44221</v>
      </c>
      <c r="Z109">
        <v>0.83430555555555552</v>
      </c>
      <c r="AB109">
        <v>3</v>
      </c>
      <c r="AC109" t="s">
        <v>187</v>
      </c>
      <c r="AD109">
        <v>3.5842151200000001</v>
      </c>
      <c r="AE109">
        <v>6.2671988069444851</v>
      </c>
      <c r="AF109">
        <v>2.682983686944485</v>
      </c>
      <c r="AG109">
        <v>0.2068300007663956</v>
      </c>
    </row>
    <row r="110" spans="1:58" x14ac:dyDescent="0.2">
      <c r="A110">
        <v>48</v>
      </c>
      <c r="B110">
        <v>16</v>
      </c>
      <c r="C110" t="s">
        <v>164</v>
      </c>
      <c r="D110" t="s">
        <v>27</v>
      </c>
      <c r="G110">
        <v>0.5</v>
      </c>
      <c r="H110">
        <v>0.5</v>
      </c>
      <c r="I110">
        <v>1013</v>
      </c>
      <c r="J110">
        <v>8181</v>
      </c>
      <c r="L110">
        <v>3100</v>
      </c>
      <c r="M110">
        <v>1.1919999999999999</v>
      </c>
      <c r="N110">
        <v>7.2089999999999996</v>
      </c>
      <c r="O110">
        <v>6.0170000000000003</v>
      </c>
      <c r="Q110">
        <v>0.20799999999999999</v>
      </c>
      <c r="R110">
        <v>1</v>
      </c>
      <c r="S110">
        <v>0</v>
      </c>
      <c r="T110">
        <v>0</v>
      </c>
      <c r="V110">
        <v>0</v>
      </c>
      <c r="Y110" s="9">
        <v>44243</v>
      </c>
      <c r="Z110">
        <v>0.8574652777777777</v>
      </c>
      <c r="AB110">
        <v>1</v>
      </c>
      <c r="AD110">
        <v>3.4211264165014965</v>
      </c>
      <c r="AE110">
        <v>6.9614291031603592</v>
      </c>
      <c r="AF110">
        <v>3.5403026866588627</v>
      </c>
      <c r="AG110">
        <v>0.27218277842528216</v>
      </c>
    </row>
    <row r="111" spans="1:58" x14ac:dyDescent="0.2">
      <c r="A111">
        <v>49</v>
      </c>
      <c r="B111">
        <v>16</v>
      </c>
      <c r="C111" t="s">
        <v>164</v>
      </c>
      <c r="D111" t="s">
        <v>27</v>
      </c>
      <c r="G111">
        <v>0.5</v>
      </c>
      <c r="H111">
        <v>0.5</v>
      </c>
      <c r="I111">
        <v>901</v>
      </c>
      <c r="J111">
        <v>8127</v>
      </c>
      <c r="L111">
        <v>3068</v>
      </c>
      <c r="M111">
        <v>1.1060000000000001</v>
      </c>
      <c r="N111">
        <v>7.1639999999999997</v>
      </c>
      <c r="O111">
        <v>6.0570000000000004</v>
      </c>
      <c r="Q111">
        <v>0.20499999999999999</v>
      </c>
      <c r="R111">
        <v>1</v>
      </c>
      <c r="S111">
        <v>0</v>
      </c>
      <c r="T111">
        <v>0</v>
      </c>
      <c r="V111">
        <v>0</v>
      </c>
      <c r="Y111" s="9">
        <v>44243</v>
      </c>
      <c r="Z111">
        <v>0.8631712962962963</v>
      </c>
      <c r="AB111">
        <v>1</v>
      </c>
      <c r="AD111">
        <v>3.0259669944862289</v>
      </c>
      <c r="AE111">
        <v>6.9148267992822943</v>
      </c>
      <c r="AF111">
        <v>3.8888598047960654</v>
      </c>
      <c r="AG111">
        <v>0.26954165856643214</v>
      </c>
      <c r="AJ111">
        <v>1.2744025535390819</v>
      </c>
      <c r="AO111">
        <v>0.14965405051458372</v>
      </c>
      <c r="AT111">
        <v>0.73437239440612978</v>
      </c>
      <c r="AY111">
        <v>0.49113104681792419</v>
      </c>
      <c r="BC111">
        <v>3.0453721446744786</v>
      </c>
      <c r="BD111">
        <v>6.9200048330465238</v>
      </c>
      <c r="BE111">
        <v>3.8746326883720452</v>
      </c>
      <c r="BF111">
        <v>0.26888137860171957</v>
      </c>
    </row>
    <row r="112" spans="1:58" x14ac:dyDescent="0.2">
      <c r="A112">
        <v>50</v>
      </c>
      <c r="B112">
        <v>16</v>
      </c>
      <c r="C112" t="s">
        <v>164</v>
      </c>
      <c r="D112" t="s">
        <v>27</v>
      </c>
      <c r="G112">
        <v>0.5</v>
      </c>
      <c r="H112">
        <v>0.5</v>
      </c>
      <c r="I112">
        <v>912</v>
      </c>
      <c r="J112">
        <v>8139</v>
      </c>
      <c r="L112">
        <v>3052</v>
      </c>
      <c r="M112">
        <v>1.115</v>
      </c>
      <c r="N112">
        <v>7.1740000000000004</v>
      </c>
      <c r="O112">
        <v>6.0590000000000002</v>
      </c>
      <c r="Q112">
        <v>0.20300000000000001</v>
      </c>
      <c r="R112">
        <v>1</v>
      </c>
      <c r="S112">
        <v>0</v>
      </c>
      <c r="T112">
        <v>0</v>
      </c>
      <c r="V112">
        <v>0</v>
      </c>
      <c r="Y112" s="9">
        <v>44243</v>
      </c>
      <c r="Z112">
        <v>0.86934027777777778</v>
      </c>
      <c r="AB112">
        <v>1</v>
      </c>
      <c r="AD112">
        <v>3.0647772948627283</v>
      </c>
      <c r="AE112">
        <v>6.9251828668107533</v>
      </c>
      <c r="AF112">
        <v>3.860405571948025</v>
      </c>
      <c r="AG112">
        <v>0.26822109863700705</v>
      </c>
    </row>
    <row r="113" spans="1:58" x14ac:dyDescent="0.2">
      <c r="A113">
        <v>23</v>
      </c>
      <c r="B113">
        <v>10</v>
      </c>
      <c r="C113" t="s">
        <v>177</v>
      </c>
      <c r="D113" t="s">
        <v>27</v>
      </c>
      <c r="G113">
        <v>0.5</v>
      </c>
      <c r="H113">
        <v>0.5</v>
      </c>
      <c r="I113">
        <v>1256</v>
      </c>
      <c r="J113">
        <v>10574</v>
      </c>
      <c r="L113">
        <v>3975</v>
      </c>
      <c r="M113">
        <v>1.3779999999999999</v>
      </c>
      <c r="N113">
        <v>9.2360000000000007</v>
      </c>
      <c r="O113">
        <v>7.8579999999999997</v>
      </c>
      <c r="Q113">
        <v>0.3</v>
      </c>
      <c r="R113">
        <v>1</v>
      </c>
      <c r="S113">
        <v>0</v>
      </c>
      <c r="T113">
        <v>0</v>
      </c>
      <c r="V113">
        <v>0</v>
      </c>
      <c r="Y113" s="9">
        <v>44231</v>
      </c>
      <c r="Z113">
        <v>0.63822916666666674</v>
      </c>
      <c r="AB113">
        <v>1</v>
      </c>
      <c r="AD113">
        <v>2.5613043200000001</v>
      </c>
      <c r="AE113">
        <v>8.9921401431576857</v>
      </c>
      <c r="AF113">
        <v>6.4308358231576861</v>
      </c>
      <c r="AG113">
        <v>0.34288070333368609</v>
      </c>
    </row>
    <row r="114" spans="1:58" x14ac:dyDescent="0.2">
      <c r="A114">
        <v>24</v>
      </c>
      <c r="B114">
        <v>10</v>
      </c>
      <c r="C114" t="s">
        <v>177</v>
      </c>
      <c r="D114" t="s">
        <v>27</v>
      </c>
      <c r="G114">
        <v>0.5</v>
      </c>
      <c r="H114">
        <v>0.5</v>
      </c>
      <c r="I114">
        <v>1256</v>
      </c>
      <c r="J114">
        <v>10534</v>
      </c>
      <c r="L114">
        <v>3979</v>
      </c>
      <c r="M114">
        <v>1.3779999999999999</v>
      </c>
      <c r="N114">
        <v>9.2029999999999994</v>
      </c>
      <c r="O114">
        <v>7.8250000000000002</v>
      </c>
      <c r="Q114">
        <v>0.3</v>
      </c>
      <c r="R114">
        <v>1</v>
      </c>
      <c r="S114">
        <v>0</v>
      </c>
      <c r="T114">
        <v>0</v>
      </c>
      <c r="V114">
        <v>0</v>
      </c>
      <c r="Y114" s="9">
        <v>44231</v>
      </c>
      <c r="Z114">
        <v>0.64394675925925926</v>
      </c>
      <c r="AB114">
        <v>1</v>
      </c>
      <c r="AD114">
        <v>2.5613043200000001</v>
      </c>
      <c r="AE114">
        <v>8.9577562435417644</v>
      </c>
      <c r="AF114">
        <v>6.3964519235417647</v>
      </c>
      <c r="AG114">
        <v>0.34321403763580566</v>
      </c>
      <c r="AJ114">
        <v>0.26988418840538392</v>
      </c>
      <c r="AO114">
        <v>0.44239817297452033</v>
      </c>
      <c r="AT114">
        <v>0.51156058306269958</v>
      </c>
      <c r="AY114">
        <v>1.7636008301177832</v>
      </c>
      <c r="BC114">
        <v>2.5578526999999998</v>
      </c>
      <c r="BD114">
        <v>8.9379855012626077</v>
      </c>
      <c r="BE114">
        <v>6.380132801262608</v>
      </c>
      <c r="BF114">
        <v>0.34021402891672936</v>
      </c>
    </row>
    <row r="115" spans="1:58" x14ac:dyDescent="0.2">
      <c r="A115">
        <v>25</v>
      </c>
      <c r="B115">
        <v>10</v>
      </c>
      <c r="C115" t="s">
        <v>177</v>
      </c>
      <c r="D115" t="s">
        <v>27</v>
      </c>
      <c r="G115">
        <v>0.5</v>
      </c>
      <c r="H115">
        <v>0.5</v>
      </c>
      <c r="I115">
        <v>1253</v>
      </c>
      <c r="J115">
        <v>10488</v>
      </c>
      <c r="L115">
        <v>3907</v>
      </c>
      <c r="M115">
        <v>1.3759999999999999</v>
      </c>
      <c r="N115">
        <v>9.1639999999999997</v>
      </c>
      <c r="O115">
        <v>7.7880000000000003</v>
      </c>
      <c r="Q115">
        <v>0.29299999999999998</v>
      </c>
      <c r="R115">
        <v>1</v>
      </c>
      <c r="S115">
        <v>0</v>
      </c>
      <c r="T115">
        <v>0</v>
      </c>
      <c r="V115">
        <v>0</v>
      </c>
      <c r="Y115" s="9">
        <v>44231</v>
      </c>
      <c r="Z115">
        <v>0.65013888888888893</v>
      </c>
      <c r="AB115">
        <v>1</v>
      </c>
      <c r="AD115">
        <v>2.5544010799999999</v>
      </c>
      <c r="AE115">
        <v>8.9182147589834511</v>
      </c>
      <c r="AF115">
        <v>6.3638136789834512</v>
      </c>
      <c r="AG115">
        <v>0.33721402019765306</v>
      </c>
    </row>
    <row r="116" spans="1:58" x14ac:dyDescent="0.2">
      <c r="A116">
        <v>23</v>
      </c>
      <c r="B116">
        <v>10</v>
      </c>
      <c r="C116" t="s">
        <v>177</v>
      </c>
      <c r="D116" t="s">
        <v>27</v>
      </c>
      <c r="G116">
        <v>0.5</v>
      </c>
      <c r="H116">
        <v>0.5</v>
      </c>
      <c r="I116">
        <v>1825</v>
      </c>
      <c r="J116">
        <v>15229</v>
      </c>
      <c r="L116">
        <v>5699</v>
      </c>
      <c r="M116">
        <v>1.8149999999999999</v>
      </c>
      <c r="N116">
        <v>13.18</v>
      </c>
      <c r="O116">
        <v>11.365</v>
      </c>
      <c r="Q116">
        <v>0.48</v>
      </c>
      <c r="R116">
        <v>1</v>
      </c>
      <c r="S116">
        <v>0</v>
      </c>
      <c r="T116">
        <v>0</v>
      </c>
      <c r="V116">
        <v>0</v>
      </c>
      <c r="Y116" s="9">
        <v>44221</v>
      </c>
      <c r="Z116">
        <v>0.71189814814814811</v>
      </c>
      <c r="AB116">
        <v>3</v>
      </c>
      <c r="AC116" t="s">
        <v>187</v>
      </c>
      <c r="AD116">
        <v>4.2295125000000002</v>
      </c>
      <c r="AE116">
        <v>7.7378164382022465</v>
      </c>
      <c r="AF116">
        <v>3.5083039382022463</v>
      </c>
      <c r="AG116">
        <v>0.291334398418303</v>
      </c>
    </row>
    <row r="117" spans="1:58" x14ac:dyDescent="0.2">
      <c r="A117">
        <v>24</v>
      </c>
      <c r="B117">
        <v>10</v>
      </c>
      <c r="C117" t="s">
        <v>177</v>
      </c>
      <c r="D117" t="s">
        <v>27</v>
      </c>
      <c r="G117">
        <v>0.5</v>
      </c>
      <c r="H117">
        <v>0.5</v>
      </c>
      <c r="I117">
        <v>1879</v>
      </c>
      <c r="J117">
        <v>15073</v>
      </c>
      <c r="L117">
        <v>5664</v>
      </c>
      <c r="M117">
        <v>1.8560000000000001</v>
      </c>
      <c r="N117">
        <v>13.048</v>
      </c>
      <c r="O117">
        <v>11.192</v>
      </c>
      <c r="Q117">
        <v>0.47599999999999998</v>
      </c>
      <c r="R117">
        <v>1</v>
      </c>
      <c r="S117">
        <v>0</v>
      </c>
      <c r="T117">
        <v>0</v>
      </c>
      <c r="V117">
        <v>0</v>
      </c>
      <c r="Y117" s="9">
        <v>44221</v>
      </c>
      <c r="Z117">
        <v>0.71879629629629627</v>
      </c>
      <c r="AB117">
        <v>3</v>
      </c>
      <c r="AC117" t="s">
        <v>187</v>
      </c>
      <c r="AD117">
        <v>4.3735153799999997</v>
      </c>
      <c r="AE117">
        <v>7.6560280779611745</v>
      </c>
      <c r="AF117">
        <v>3.2825126979611747</v>
      </c>
      <c r="AG117">
        <v>0.28968207779382438</v>
      </c>
      <c r="AJ117">
        <v>1.7624909276969445</v>
      </c>
      <c r="AO117">
        <v>0.15076944442583062</v>
      </c>
      <c r="AT117">
        <v>2.7580671974869704</v>
      </c>
      <c r="AY117">
        <v>0.47149555430645479</v>
      </c>
      <c r="BC117">
        <v>4.4123994499999997</v>
      </c>
      <c r="BD117">
        <v>7.6502609499954577</v>
      </c>
      <c r="BE117">
        <v>3.2378614999954576</v>
      </c>
      <c r="BF117">
        <v>0.29036661062396552</v>
      </c>
    </row>
    <row r="118" spans="1:58" x14ac:dyDescent="0.2">
      <c r="A118">
        <v>25</v>
      </c>
      <c r="B118">
        <v>10</v>
      </c>
      <c r="C118" t="s">
        <v>177</v>
      </c>
      <c r="D118" t="s">
        <v>27</v>
      </c>
      <c r="G118">
        <v>0.5</v>
      </c>
      <c r="H118">
        <v>0.5</v>
      </c>
      <c r="I118">
        <v>1908</v>
      </c>
      <c r="J118">
        <v>15051</v>
      </c>
      <c r="L118">
        <v>5693</v>
      </c>
      <c r="M118">
        <v>1.879</v>
      </c>
      <c r="N118">
        <v>13.03</v>
      </c>
      <c r="O118">
        <v>11.151</v>
      </c>
      <c r="Q118">
        <v>0.47899999999999998</v>
      </c>
      <c r="R118">
        <v>1</v>
      </c>
      <c r="S118">
        <v>0</v>
      </c>
      <c r="T118">
        <v>0</v>
      </c>
      <c r="V118">
        <v>0</v>
      </c>
      <c r="Y118" s="9">
        <v>44221</v>
      </c>
      <c r="Z118">
        <v>0.72631944444444441</v>
      </c>
      <c r="AB118">
        <v>3</v>
      </c>
      <c r="AC118" t="s">
        <v>187</v>
      </c>
      <c r="AD118">
        <v>4.4512835199999996</v>
      </c>
      <c r="AE118">
        <v>7.64449382202974</v>
      </c>
      <c r="AF118">
        <v>3.1932103020297404</v>
      </c>
      <c r="AG118">
        <v>0.29105114345410671</v>
      </c>
    </row>
    <row r="119" spans="1:58" x14ac:dyDescent="0.2">
      <c r="A119">
        <v>90</v>
      </c>
      <c r="B119">
        <v>28</v>
      </c>
      <c r="C119" t="s">
        <v>149</v>
      </c>
      <c r="D119" t="s">
        <v>27</v>
      </c>
      <c r="G119">
        <v>0.5</v>
      </c>
      <c r="H119">
        <v>0.5</v>
      </c>
      <c r="I119">
        <v>1128</v>
      </c>
      <c r="J119">
        <v>9877</v>
      </c>
      <c r="L119">
        <v>3742</v>
      </c>
      <c r="M119">
        <v>1.2809999999999999</v>
      </c>
      <c r="N119">
        <v>8.6460000000000008</v>
      </c>
      <c r="O119">
        <v>7.3659999999999997</v>
      </c>
      <c r="Q119">
        <v>0.27500000000000002</v>
      </c>
      <c r="R119">
        <v>1</v>
      </c>
      <c r="S119">
        <v>0</v>
      </c>
      <c r="T119">
        <v>0</v>
      </c>
      <c r="V119">
        <v>0</v>
      </c>
      <c r="Y119" s="9">
        <v>44239</v>
      </c>
      <c r="Z119">
        <v>0.15715277777777778</v>
      </c>
      <c r="AB119">
        <v>1</v>
      </c>
      <c r="AD119">
        <v>2.9594303999999996</v>
      </c>
      <c r="AE119">
        <v>7.6122426156874443</v>
      </c>
      <c r="AF119">
        <v>4.6528122156874447</v>
      </c>
      <c r="AG119">
        <v>0.29543547091386624</v>
      </c>
    </row>
    <row r="120" spans="1:58" x14ac:dyDescent="0.2">
      <c r="A120">
        <v>91</v>
      </c>
      <c r="B120">
        <v>28</v>
      </c>
      <c r="C120" t="s">
        <v>149</v>
      </c>
      <c r="D120" t="s">
        <v>27</v>
      </c>
      <c r="G120">
        <v>0.5</v>
      </c>
      <c r="H120">
        <v>0.5</v>
      </c>
      <c r="I120">
        <v>1080</v>
      </c>
      <c r="J120">
        <v>9821</v>
      </c>
      <c r="L120">
        <v>3707</v>
      </c>
      <c r="M120">
        <v>1.2430000000000001</v>
      </c>
      <c r="N120">
        <v>8.5990000000000002</v>
      </c>
      <c r="O120">
        <v>7.3559999999999999</v>
      </c>
      <c r="Q120">
        <v>0.27200000000000002</v>
      </c>
      <c r="R120">
        <v>1</v>
      </c>
      <c r="S120">
        <v>0</v>
      </c>
      <c r="T120">
        <v>0</v>
      </c>
      <c r="V120">
        <v>0</v>
      </c>
      <c r="Y120" s="9">
        <v>44239</v>
      </c>
      <c r="Z120">
        <v>0.1628009259259259</v>
      </c>
      <c r="AB120">
        <v>1</v>
      </c>
      <c r="AD120">
        <v>2.7998399999999997</v>
      </c>
      <c r="AE120">
        <v>7.5700236775656204</v>
      </c>
      <c r="AF120">
        <v>4.7701836775656208</v>
      </c>
      <c r="AG120">
        <v>0.29290998290045722</v>
      </c>
      <c r="AJ120">
        <v>4.0622662718529012</v>
      </c>
      <c r="AO120">
        <v>0.19938146020564229</v>
      </c>
      <c r="AT120">
        <v>2.7881918454388113</v>
      </c>
      <c r="AY120">
        <v>0.3702009175438099</v>
      </c>
      <c r="BC120">
        <v>2.8578874999999995</v>
      </c>
      <c r="BD120">
        <v>7.5624845814724377</v>
      </c>
      <c r="BE120">
        <v>4.7045970814724374</v>
      </c>
      <c r="BF120">
        <v>0.29236880689758382</v>
      </c>
    </row>
    <row r="121" spans="1:58" x14ac:dyDescent="0.2">
      <c r="A121">
        <v>92</v>
      </c>
      <c r="B121">
        <v>28</v>
      </c>
      <c r="C121" t="s">
        <v>149</v>
      </c>
      <c r="D121" t="s">
        <v>27</v>
      </c>
      <c r="G121">
        <v>0.5</v>
      </c>
      <c r="H121">
        <v>0.5</v>
      </c>
      <c r="I121">
        <v>1115</v>
      </c>
      <c r="J121">
        <v>9801</v>
      </c>
      <c r="L121">
        <v>3692</v>
      </c>
      <c r="M121">
        <v>1.2709999999999999</v>
      </c>
      <c r="N121">
        <v>8.5820000000000007</v>
      </c>
      <c r="O121">
        <v>7.3120000000000003</v>
      </c>
      <c r="Q121">
        <v>0.27</v>
      </c>
      <c r="R121">
        <v>1</v>
      </c>
      <c r="S121">
        <v>0</v>
      </c>
      <c r="T121">
        <v>0</v>
      </c>
      <c r="V121">
        <v>0</v>
      </c>
      <c r="Y121" s="9">
        <v>44239</v>
      </c>
      <c r="Z121">
        <v>0.16898148148148148</v>
      </c>
      <c r="AB121">
        <v>1</v>
      </c>
      <c r="AD121">
        <v>2.9159349999999997</v>
      </c>
      <c r="AE121">
        <v>7.5549454853792541</v>
      </c>
      <c r="AF121">
        <v>4.639010485379254</v>
      </c>
      <c r="AG121">
        <v>0.29182763089471048</v>
      </c>
    </row>
    <row r="122" spans="1:58" x14ac:dyDescent="0.2">
      <c r="A122">
        <v>41</v>
      </c>
      <c r="B122">
        <v>16</v>
      </c>
      <c r="C122" t="s">
        <v>183</v>
      </c>
      <c r="D122" t="s">
        <v>27</v>
      </c>
      <c r="G122">
        <v>0.5</v>
      </c>
      <c r="H122">
        <v>0.5</v>
      </c>
      <c r="I122">
        <v>2273</v>
      </c>
      <c r="J122">
        <v>7381</v>
      </c>
      <c r="L122">
        <v>2414</v>
      </c>
      <c r="M122">
        <v>2.1589999999999998</v>
      </c>
      <c r="N122">
        <v>6.5309999999999997</v>
      </c>
      <c r="O122">
        <v>4.3730000000000002</v>
      </c>
      <c r="Q122">
        <v>0.13600000000000001</v>
      </c>
      <c r="R122">
        <v>1</v>
      </c>
      <c r="S122">
        <v>0</v>
      </c>
      <c r="T122">
        <v>0</v>
      </c>
      <c r="V122">
        <v>0</v>
      </c>
      <c r="Y122" s="9">
        <v>44231</v>
      </c>
      <c r="Z122">
        <v>0.77320601851851845</v>
      </c>
      <c r="AB122">
        <v>1</v>
      </c>
      <c r="AD122">
        <v>5.0259834799999989</v>
      </c>
      <c r="AE122">
        <v>6.2474453563166277</v>
      </c>
      <c r="AF122">
        <v>1.2214618763166287</v>
      </c>
      <c r="AG122">
        <v>0.21279699193151716</v>
      </c>
    </row>
    <row r="123" spans="1:58" x14ac:dyDescent="0.2">
      <c r="A123">
        <v>42</v>
      </c>
      <c r="B123">
        <v>16</v>
      </c>
      <c r="C123" t="s">
        <v>183</v>
      </c>
      <c r="D123" t="s">
        <v>27</v>
      </c>
      <c r="G123">
        <v>0.5</v>
      </c>
      <c r="H123">
        <v>0.5</v>
      </c>
      <c r="I123">
        <v>2224</v>
      </c>
      <c r="J123">
        <v>7355</v>
      </c>
      <c r="L123">
        <v>2383</v>
      </c>
      <c r="M123">
        <v>2.121</v>
      </c>
      <c r="N123">
        <v>6.51</v>
      </c>
      <c r="O123">
        <v>4.3890000000000002</v>
      </c>
      <c r="Q123">
        <v>0.13300000000000001</v>
      </c>
      <c r="R123">
        <v>1</v>
      </c>
      <c r="S123">
        <v>0</v>
      </c>
      <c r="T123">
        <v>0</v>
      </c>
      <c r="V123">
        <v>0</v>
      </c>
      <c r="Y123" s="9">
        <v>44231</v>
      </c>
      <c r="Z123">
        <v>0.7788194444444444</v>
      </c>
      <c r="AB123">
        <v>1</v>
      </c>
      <c r="AD123">
        <v>4.9015411199999992</v>
      </c>
      <c r="AE123">
        <v>6.2250958215662777</v>
      </c>
      <c r="AF123">
        <v>1.3235547015662785</v>
      </c>
      <c r="AG123">
        <v>0.21021365109009035</v>
      </c>
      <c r="AJ123">
        <v>1.5410311882809526</v>
      </c>
      <c r="AO123">
        <v>6.9066755202892544E-2</v>
      </c>
      <c r="AT123">
        <v>6.2663405523588827</v>
      </c>
      <c r="AY123">
        <v>2.4884043551569279</v>
      </c>
      <c r="BC123">
        <v>4.9396015199999992</v>
      </c>
      <c r="BD123">
        <v>6.222946827840282</v>
      </c>
      <c r="BE123">
        <v>1.2833453078402832</v>
      </c>
      <c r="BF123">
        <v>0.20763031024866357</v>
      </c>
    </row>
    <row r="124" spans="1:58" x14ac:dyDescent="0.2">
      <c r="A124">
        <v>43</v>
      </c>
      <c r="B124">
        <v>16</v>
      </c>
      <c r="C124" t="s">
        <v>183</v>
      </c>
      <c r="D124" t="s">
        <v>27</v>
      </c>
      <c r="G124">
        <v>0.5</v>
      </c>
      <c r="H124">
        <v>0.5</v>
      </c>
      <c r="I124">
        <v>2254</v>
      </c>
      <c r="J124">
        <v>7350</v>
      </c>
      <c r="L124">
        <v>2321</v>
      </c>
      <c r="M124">
        <v>2.1440000000000001</v>
      </c>
      <c r="N124">
        <v>6.5060000000000002</v>
      </c>
      <c r="O124">
        <v>4.3609999999999998</v>
      </c>
      <c r="Q124">
        <v>0.127</v>
      </c>
      <c r="R124">
        <v>1</v>
      </c>
      <c r="S124">
        <v>0</v>
      </c>
      <c r="T124">
        <v>0</v>
      </c>
      <c r="V124">
        <v>0</v>
      </c>
      <c r="Y124" s="9">
        <v>44231</v>
      </c>
      <c r="Z124">
        <v>0.78484953703703697</v>
      </c>
      <c r="AB124">
        <v>1</v>
      </c>
      <c r="AD124">
        <v>4.9776619199999992</v>
      </c>
      <c r="AE124">
        <v>6.2207978341142871</v>
      </c>
      <c r="AF124">
        <v>1.2431359141142879</v>
      </c>
      <c r="AG124">
        <v>0.20504696940723677</v>
      </c>
    </row>
    <row r="125" spans="1:58" x14ac:dyDescent="0.2">
      <c r="A125">
        <v>41</v>
      </c>
      <c r="B125">
        <v>16</v>
      </c>
      <c r="C125" t="s">
        <v>183</v>
      </c>
      <c r="D125" t="s">
        <v>27</v>
      </c>
      <c r="G125">
        <v>0.5</v>
      </c>
      <c r="H125">
        <v>0.5</v>
      </c>
      <c r="I125">
        <v>3174</v>
      </c>
      <c r="J125">
        <v>10956</v>
      </c>
      <c r="L125">
        <v>3432</v>
      </c>
      <c r="M125">
        <v>2.85</v>
      </c>
      <c r="N125">
        <v>9.56</v>
      </c>
      <c r="O125">
        <v>6.71</v>
      </c>
      <c r="Q125">
        <v>0.24299999999999999</v>
      </c>
      <c r="R125">
        <v>1</v>
      </c>
      <c r="S125">
        <v>0</v>
      </c>
      <c r="T125">
        <v>0</v>
      </c>
      <c r="V125">
        <v>0</v>
      </c>
      <c r="Y125" s="9">
        <v>44221</v>
      </c>
      <c r="Z125">
        <v>0.87390046296296298</v>
      </c>
      <c r="AB125">
        <v>3</v>
      </c>
      <c r="AC125" t="s">
        <v>187</v>
      </c>
      <c r="AD125">
        <v>8.1413696800000004</v>
      </c>
      <c r="AE125">
        <v>5.4975493657015635</v>
      </c>
      <c r="AF125">
        <v>-2.6438203142984369</v>
      </c>
      <c r="AG125">
        <v>0.18431123111278674</v>
      </c>
    </row>
    <row r="126" spans="1:58" x14ac:dyDescent="0.2">
      <c r="A126">
        <v>42</v>
      </c>
      <c r="B126">
        <v>16</v>
      </c>
      <c r="C126" t="s">
        <v>183</v>
      </c>
      <c r="D126" t="s">
        <v>27</v>
      </c>
      <c r="G126">
        <v>0.5</v>
      </c>
      <c r="H126">
        <v>0.5</v>
      </c>
      <c r="I126">
        <v>3105</v>
      </c>
      <c r="J126">
        <v>10918</v>
      </c>
      <c r="L126">
        <v>3359</v>
      </c>
      <c r="M126">
        <v>2.7970000000000002</v>
      </c>
      <c r="N126">
        <v>9.5280000000000005</v>
      </c>
      <c r="O126">
        <v>6.7309999999999999</v>
      </c>
      <c r="Q126">
        <v>0.23499999999999999</v>
      </c>
      <c r="R126">
        <v>1</v>
      </c>
      <c r="S126">
        <v>0</v>
      </c>
      <c r="T126">
        <v>0</v>
      </c>
      <c r="V126">
        <v>0</v>
      </c>
      <c r="Y126" s="9">
        <v>44221</v>
      </c>
      <c r="Z126">
        <v>0.8806250000000001</v>
      </c>
      <c r="AB126">
        <v>3</v>
      </c>
      <c r="AC126" t="s">
        <v>187</v>
      </c>
      <c r="AD126">
        <v>7.9253845000000007</v>
      </c>
      <c r="AE126">
        <v>5.4776265600018155</v>
      </c>
      <c r="AF126">
        <v>-2.4477579399981853</v>
      </c>
      <c r="AG126">
        <v>0.1808649623817313</v>
      </c>
      <c r="AJ126">
        <v>2.5341365007812708</v>
      </c>
      <c r="AO126">
        <v>0.67224850242508982</v>
      </c>
      <c r="AT126">
        <v>9.3510339192957783</v>
      </c>
      <c r="AY126">
        <v>2.0835304564595503</v>
      </c>
      <c r="BC126">
        <v>8.0270932500000001</v>
      </c>
      <c r="BD126">
        <v>5.4592766073836252</v>
      </c>
      <c r="BE126">
        <v>-2.5678166426163749</v>
      </c>
      <c r="BF126">
        <v>0.17900020053410542</v>
      </c>
    </row>
    <row r="127" spans="1:58" x14ac:dyDescent="0.2">
      <c r="A127">
        <v>43</v>
      </c>
      <c r="B127">
        <v>16</v>
      </c>
      <c r="C127" t="s">
        <v>183</v>
      </c>
      <c r="D127" t="s">
        <v>27</v>
      </c>
      <c r="G127">
        <v>0.5</v>
      </c>
      <c r="H127">
        <v>0.5</v>
      </c>
      <c r="I127">
        <v>3170</v>
      </c>
      <c r="J127">
        <v>10848</v>
      </c>
      <c r="L127">
        <v>3280</v>
      </c>
      <c r="M127">
        <v>2.847</v>
      </c>
      <c r="N127">
        <v>9.4689999999999994</v>
      </c>
      <c r="O127">
        <v>6.6210000000000004</v>
      </c>
      <c r="Q127">
        <v>0.22700000000000001</v>
      </c>
      <c r="R127">
        <v>1</v>
      </c>
      <c r="S127">
        <v>0</v>
      </c>
      <c r="T127">
        <v>0</v>
      </c>
      <c r="V127">
        <v>0</v>
      </c>
      <c r="Y127" s="9">
        <v>44221</v>
      </c>
      <c r="Z127">
        <v>0.88778935185185182</v>
      </c>
      <c r="AB127">
        <v>3</v>
      </c>
      <c r="AC127" t="s">
        <v>187</v>
      </c>
      <c r="AD127">
        <v>8.1288020000000003</v>
      </c>
      <c r="AE127">
        <v>5.4409266547654358</v>
      </c>
      <c r="AF127">
        <v>-2.6878753452345645</v>
      </c>
      <c r="AG127">
        <v>0.17713543868647955</v>
      </c>
    </row>
    <row r="128" spans="1:58" x14ac:dyDescent="0.2">
      <c r="A128">
        <v>36</v>
      </c>
      <c r="B128">
        <v>12</v>
      </c>
      <c r="C128" t="s">
        <v>160</v>
      </c>
      <c r="D128" t="s">
        <v>27</v>
      </c>
      <c r="G128">
        <v>0.5</v>
      </c>
      <c r="H128">
        <v>0.5</v>
      </c>
      <c r="I128">
        <v>801</v>
      </c>
      <c r="J128">
        <v>3739</v>
      </c>
      <c r="L128">
        <v>1058</v>
      </c>
      <c r="M128">
        <v>1.0289999999999999</v>
      </c>
      <c r="N128">
        <v>3.4460000000000002</v>
      </c>
      <c r="O128">
        <v>2.4169999999999998</v>
      </c>
      <c r="Q128">
        <v>0</v>
      </c>
      <c r="R128">
        <v>1</v>
      </c>
      <c r="S128">
        <v>0</v>
      </c>
      <c r="T128">
        <v>0</v>
      </c>
      <c r="V128">
        <v>0</v>
      </c>
      <c r="Y128" s="9">
        <v>44243</v>
      </c>
      <c r="Z128">
        <v>0.77013888888888893</v>
      </c>
      <c r="AB128">
        <v>1</v>
      </c>
      <c r="AD128">
        <v>2.6731460819725967</v>
      </c>
      <c r="AE128">
        <v>3.1279581063758988</v>
      </c>
      <c r="AF128">
        <v>0.45481202440330204</v>
      </c>
      <c r="AG128">
        <v>0.1036463174324106</v>
      </c>
    </row>
    <row r="129" spans="1:58" x14ac:dyDescent="0.2">
      <c r="A129">
        <v>37</v>
      </c>
      <c r="B129">
        <v>12</v>
      </c>
      <c r="C129" t="s">
        <v>160</v>
      </c>
      <c r="D129" t="s">
        <v>27</v>
      </c>
      <c r="G129">
        <v>0.5</v>
      </c>
      <c r="H129">
        <v>0.5</v>
      </c>
      <c r="I129">
        <v>862</v>
      </c>
      <c r="J129">
        <v>3697</v>
      </c>
      <c r="L129">
        <v>1103</v>
      </c>
      <c r="M129">
        <v>1.0760000000000001</v>
      </c>
      <c r="N129">
        <v>3.411</v>
      </c>
      <c r="O129">
        <v>2.335</v>
      </c>
      <c r="Q129">
        <v>0</v>
      </c>
      <c r="R129">
        <v>1</v>
      </c>
      <c r="S129">
        <v>0</v>
      </c>
      <c r="T129">
        <v>0</v>
      </c>
      <c r="V129">
        <v>0</v>
      </c>
      <c r="Y129" s="9">
        <v>44243</v>
      </c>
      <c r="Z129">
        <v>0.7756249999999999</v>
      </c>
      <c r="AB129">
        <v>1</v>
      </c>
      <c r="AD129">
        <v>2.8883668386059118</v>
      </c>
      <c r="AE129">
        <v>3.0917118700262933</v>
      </c>
      <c r="AF129">
        <v>0.20334503142038152</v>
      </c>
      <c r="AG129">
        <v>0.10736039223391855</v>
      </c>
      <c r="AJ129">
        <v>1.4551635773932095</v>
      </c>
      <c r="AO129">
        <v>1.6609027386136839</v>
      </c>
      <c r="AT129">
        <v>4.5379017303330524</v>
      </c>
      <c r="AY129">
        <v>0.30797984039701604</v>
      </c>
      <c r="BC129">
        <v>2.90953609335673</v>
      </c>
      <c r="BD129">
        <v>3.1176020388474397</v>
      </c>
      <c r="BE129">
        <v>0.20806594549070989</v>
      </c>
      <c r="BF129">
        <v>0.10719532224274042</v>
      </c>
    </row>
    <row r="130" spans="1:58" x14ac:dyDescent="0.2">
      <c r="A130">
        <v>38</v>
      </c>
      <c r="B130">
        <v>12</v>
      </c>
      <c r="C130" t="s">
        <v>160</v>
      </c>
      <c r="D130" t="s">
        <v>27</v>
      </c>
      <c r="G130">
        <v>0.5</v>
      </c>
      <c r="H130">
        <v>0.5</v>
      </c>
      <c r="I130">
        <v>874</v>
      </c>
      <c r="J130">
        <v>3757</v>
      </c>
      <c r="L130">
        <v>1099</v>
      </c>
      <c r="M130">
        <v>1.085</v>
      </c>
      <c r="N130">
        <v>3.4620000000000002</v>
      </c>
      <c r="O130">
        <v>2.3759999999999999</v>
      </c>
      <c r="Q130">
        <v>0</v>
      </c>
      <c r="R130">
        <v>1</v>
      </c>
      <c r="S130">
        <v>0</v>
      </c>
      <c r="T130">
        <v>0</v>
      </c>
      <c r="V130">
        <v>0</v>
      </c>
      <c r="Y130" s="9">
        <v>44243</v>
      </c>
      <c r="Z130">
        <v>0.78158564814814813</v>
      </c>
      <c r="AB130">
        <v>1</v>
      </c>
      <c r="AD130">
        <v>2.9307053481075482</v>
      </c>
      <c r="AE130">
        <v>3.1434922076685865</v>
      </c>
      <c r="AF130">
        <v>0.21278685956103827</v>
      </c>
      <c r="AG130">
        <v>0.10703025225156229</v>
      </c>
    </row>
    <row r="131" spans="1:58" x14ac:dyDescent="0.2">
      <c r="A131">
        <v>26</v>
      </c>
      <c r="B131">
        <v>11</v>
      </c>
      <c r="C131" t="s">
        <v>178</v>
      </c>
      <c r="D131" t="s">
        <v>27</v>
      </c>
      <c r="G131">
        <v>0.5</v>
      </c>
      <c r="H131">
        <v>0.5</v>
      </c>
      <c r="I131">
        <v>1375</v>
      </c>
      <c r="J131">
        <v>10301</v>
      </c>
      <c r="L131">
        <v>4298</v>
      </c>
      <c r="M131">
        <v>1.47</v>
      </c>
      <c r="N131">
        <v>9.0060000000000002</v>
      </c>
      <c r="O131">
        <v>7.5359999999999996</v>
      </c>
      <c r="Q131">
        <v>0.33400000000000002</v>
      </c>
      <c r="R131">
        <v>1</v>
      </c>
      <c r="S131">
        <v>0</v>
      </c>
      <c r="T131">
        <v>0</v>
      </c>
      <c r="V131">
        <v>0</v>
      </c>
      <c r="Y131" s="9">
        <v>44231</v>
      </c>
      <c r="Z131">
        <v>0.66069444444444447</v>
      </c>
      <c r="AB131">
        <v>1</v>
      </c>
      <c r="AD131">
        <v>2.836875</v>
      </c>
      <c r="AE131">
        <v>8.7574700282790108</v>
      </c>
      <c r="AF131">
        <v>5.9205950282790107</v>
      </c>
      <c r="AG131">
        <v>0.36979744822984278</v>
      </c>
    </row>
    <row r="132" spans="1:58" x14ac:dyDescent="0.2">
      <c r="A132">
        <v>27</v>
      </c>
      <c r="B132">
        <v>11</v>
      </c>
      <c r="C132" t="s">
        <v>178</v>
      </c>
      <c r="D132" t="s">
        <v>27</v>
      </c>
      <c r="G132">
        <v>0.5</v>
      </c>
      <c r="H132">
        <v>0.5</v>
      </c>
      <c r="I132">
        <v>1441</v>
      </c>
      <c r="J132">
        <v>10235</v>
      </c>
      <c r="L132">
        <v>4287</v>
      </c>
      <c r="M132">
        <v>1.52</v>
      </c>
      <c r="N132">
        <v>8.9499999999999993</v>
      </c>
      <c r="O132">
        <v>7.43</v>
      </c>
      <c r="Q132">
        <v>0.33200000000000002</v>
      </c>
      <c r="R132">
        <v>1</v>
      </c>
      <c r="S132">
        <v>0</v>
      </c>
      <c r="T132">
        <v>0</v>
      </c>
      <c r="V132">
        <v>0</v>
      </c>
      <c r="Y132" s="9">
        <v>44231</v>
      </c>
      <c r="Z132">
        <v>0.66650462962962964</v>
      </c>
      <c r="AB132">
        <v>1</v>
      </c>
      <c r="AD132">
        <v>2.99117772</v>
      </c>
      <c r="AE132">
        <v>8.7007365939127386</v>
      </c>
      <c r="AF132">
        <v>5.709558873912739</v>
      </c>
      <c r="AG132">
        <v>0.36888077889901388</v>
      </c>
      <c r="AJ132">
        <v>0.23551679835000641</v>
      </c>
      <c r="AO132">
        <v>0.27701179182642838</v>
      </c>
      <c r="AT132">
        <v>0.29875744737653764</v>
      </c>
      <c r="AY132">
        <v>0.95334153982947967</v>
      </c>
      <c r="BC132">
        <v>2.9876595000000004</v>
      </c>
      <c r="BD132">
        <v>8.6887022290471663</v>
      </c>
      <c r="BE132">
        <v>5.701042729047165</v>
      </c>
      <c r="BF132">
        <v>0.36713077381288606</v>
      </c>
    </row>
    <row r="133" spans="1:58" x14ac:dyDescent="0.2">
      <c r="A133">
        <v>28</v>
      </c>
      <c r="B133">
        <v>11</v>
      </c>
      <c r="C133" t="s">
        <v>178</v>
      </c>
      <c r="D133" t="s">
        <v>27</v>
      </c>
      <c r="G133">
        <v>0.5</v>
      </c>
      <c r="H133">
        <v>0.5</v>
      </c>
      <c r="I133">
        <v>1438</v>
      </c>
      <c r="J133">
        <v>10207</v>
      </c>
      <c r="L133">
        <v>4245</v>
      </c>
      <c r="M133">
        <v>1.518</v>
      </c>
      <c r="N133">
        <v>8.9250000000000007</v>
      </c>
      <c r="O133">
        <v>7.4080000000000004</v>
      </c>
      <c r="Q133">
        <v>0.32800000000000001</v>
      </c>
      <c r="R133">
        <v>1</v>
      </c>
      <c r="S133">
        <v>0</v>
      </c>
      <c r="T133">
        <v>0</v>
      </c>
      <c r="V133">
        <v>0</v>
      </c>
      <c r="Y133" s="9">
        <v>44231</v>
      </c>
      <c r="Z133">
        <v>0.67275462962962962</v>
      </c>
      <c r="AB133">
        <v>1</v>
      </c>
      <c r="AD133">
        <v>2.9841412800000002</v>
      </c>
      <c r="AE133">
        <v>8.6766678641815922</v>
      </c>
      <c r="AF133">
        <v>5.692526584181592</v>
      </c>
      <c r="AG133">
        <v>0.36538076872675823</v>
      </c>
    </row>
    <row r="134" spans="1:58" x14ac:dyDescent="0.2">
      <c r="A134">
        <v>26</v>
      </c>
      <c r="B134">
        <v>11</v>
      </c>
      <c r="C134" t="s">
        <v>178</v>
      </c>
      <c r="D134" t="s">
        <v>27</v>
      </c>
      <c r="G134">
        <v>0.5</v>
      </c>
      <c r="H134">
        <v>0.5</v>
      </c>
      <c r="I134">
        <v>2085</v>
      </c>
      <c r="J134">
        <v>15066</v>
      </c>
      <c r="L134">
        <v>6620</v>
      </c>
      <c r="M134">
        <v>2.0139999999999998</v>
      </c>
      <c r="N134">
        <v>13.042</v>
      </c>
      <c r="O134">
        <v>11.028</v>
      </c>
      <c r="Q134">
        <v>0.57599999999999996</v>
      </c>
      <c r="R134">
        <v>1</v>
      </c>
      <c r="S134">
        <v>0</v>
      </c>
      <c r="T134">
        <v>0</v>
      </c>
      <c r="V134">
        <v>0</v>
      </c>
      <c r="Y134" s="9">
        <v>44221</v>
      </c>
      <c r="Z134">
        <v>0.73895833333333327</v>
      </c>
      <c r="AB134">
        <v>3</v>
      </c>
      <c r="AC134" t="s">
        <v>187</v>
      </c>
      <c r="AD134">
        <v>4.9325004999999997</v>
      </c>
      <c r="AE134">
        <v>7.6523580874375359</v>
      </c>
      <c r="AF134">
        <v>2.7198575874375361</v>
      </c>
      <c r="AG134">
        <v>0.33481403542244081</v>
      </c>
    </row>
    <row r="135" spans="1:58" x14ac:dyDescent="0.2">
      <c r="A135">
        <v>27</v>
      </c>
      <c r="B135">
        <v>11</v>
      </c>
      <c r="C135" t="s">
        <v>178</v>
      </c>
      <c r="D135" t="s">
        <v>27</v>
      </c>
      <c r="G135">
        <v>0.5</v>
      </c>
      <c r="H135">
        <v>0.5</v>
      </c>
      <c r="I135">
        <v>2119</v>
      </c>
      <c r="J135">
        <v>14986</v>
      </c>
      <c r="L135">
        <v>6572</v>
      </c>
      <c r="M135">
        <v>2.04</v>
      </c>
      <c r="N135">
        <v>12.975</v>
      </c>
      <c r="O135">
        <v>10.933999999999999</v>
      </c>
      <c r="Q135">
        <v>0.57099999999999995</v>
      </c>
      <c r="R135">
        <v>1</v>
      </c>
      <c r="S135">
        <v>0</v>
      </c>
      <c r="T135">
        <v>0</v>
      </c>
      <c r="V135">
        <v>0</v>
      </c>
      <c r="Y135" s="9">
        <v>44221</v>
      </c>
      <c r="Z135">
        <v>0.74589120370370365</v>
      </c>
      <c r="AB135">
        <v>3</v>
      </c>
      <c r="AC135" t="s">
        <v>187</v>
      </c>
      <c r="AD135">
        <v>5.0262289799999991</v>
      </c>
      <c r="AE135">
        <v>7.610415338595959</v>
      </c>
      <c r="AF135">
        <v>2.5841863585959599</v>
      </c>
      <c r="AG135">
        <v>0.33254799570887011</v>
      </c>
      <c r="AJ135">
        <v>1.0947757667179108</v>
      </c>
      <c r="AO135">
        <v>0.42803443107749711</v>
      </c>
      <c r="AT135">
        <v>3.4576820562396735</v>
      </c>
      <c r="AY135">
        <v>1.030980070067206</v>
      </c>
      <c r="BC135">
        <v>5.0538933799999999</v>
      </c>
      <c r="BD135">
        <v>7.5941625234198487</v>
      </c>
      <c r="BE135">
        <v>2.5402691434198492</v>
      </c>
      <c r="BF135">
        <v>0.33427113007439785</v>
      </c>
    </row>
    <row r="136" spans="1:58" x14ac:dyDescent="0.2">
      <c r="A136">
        <v>28</v>
      </c>
      <c r="B136">
        <v>11</v>
      </c>
      <c r="C136" t="s">
        <v>178</v>
      </c>
      <c r="D136" t="s">
        <v>27</v>
      </c>
      <c r="G136">
        <v>0.5</v>
      </c>
      <c r="H136">
        <v>0.5</v>
      </c>
      <c r="I136">
        <v>2139</v>
      </c>
      <c r="J136">
        <v>14924</v>
      </c>
      <c r="L136">
        <v>6645</v>
      </c>
      <c r="M136">
        <v>2.056</v>
      </c>
      <c r="N136">
        <v>12.922000000000001</v>
      </c>
      <c r="O136">
        <v>10.866</v>
      </c>
      <c r="Q136">
        <v>0.57899999999999996</v>
      </c>
      <c r="R136">
        <v>1</v>
      </c>
      <c r="S136">
        <v>0</v>
      </c>
      <c r="T136">
        <v>0</v>
      </c>
      <c r="V136">
        <v>0</v>
      </c>
      <c r="Y136" s="9">
        <v>44221</v>
      </c>
      <c r="Z136">
        <v>0.75321759259259258</v>
      </c>
      <c r="AB136">
        <v>3</v>
      </c>
      <c r="AC136" t="s">
        <v>187</v>
      </c>
      <c r="AD136">
        <v>5.0815577799999998</v>
      </c>
      <c r="AE136">
        <v>7.5779097082437383</v>
      </c>
      <c r="AF136">
        <v>2.4963519282437385</v>
      </c>
      <c r="AG136">
        <v>0.33599426443992558</v>
      </c>
    </row>
    <row r="137" spans="1:58" x14ac:dyDescent="0.2">
      <c r="A137">
        <v>75</v>
      </c>
      <c r="B137">
        <v>23</v>
      </c>
      <c r="C137" t="s">
        <v>144</v>
      </c>
      <c r="D137" t="s">
        <v>27</v>
      </c>
      <c r="G137">
        <v>0.5</v>
      </c>
      <c r="H137">
        <v>0.5</v>
      </c>
      <c r="I137">
        <v>1094</v>
      </c>
      <c r="J137">
        <v>9747</v>
      </c>
      <c r="L137">
        <v>4152</v>
      </c>
      <c r="M137">
        <v>1.2549999999999999</v>
      </c>
      <c r="N137">
        <v>8.5359999999999996</v>
      </c>
      <c r="O137">
        <v>7.282</v>
      </c>
      <c r="Q137">
        <v>0.318</v>
      </c>
      <c r="R137">
        <v>1</v>
      </c>
      <c r="S137">
        <v>0</v>
      </c>
      <c r="T137">
        <v>0</v>
      </c>
      <c r="V137">
        <v>0</v>
      </c>
      <c r="Y137" s="9">
        <v>44239</v>
      </c>
      <c r="Z137">
        <v>4.5960648148148146E-2</v>
      </c>
      <c r="AB137">
        <v>1</v>
      </c>
      <c r="AD137">
        <v>2.8461015999999995</v>
      </c>
      <c r="AE137">
        <v>7.5142343664760674</v>
      </c>
      <c r="AF137">
        <v>4.6681327664760683</v>
      </c>
      <c r="AG137">
        <v>0.32501975907094383</v>
      </c>
    </row>
    <row r="138" spans="1:58" x14ac:dyDescent="0.2">
      <c r="A138">
        <v>76</v>
      </c>
      <c r="B138">
        <v>23</v>
      </c>
      <c r="C138" t="s">
        <v>144</v>
      </c>
      <c r="D138" t="s">
        <v>27</v>
      </c>
      <c r="G138">
        <v>0.5</v>
      </c>
      <c r="H138">
        <v>0.5</v>
      </c>
      <c r="I138">
        <v>1106</v>
      </c>
      <c r="J138">
        <v>9692</v>
      </c>
      <c r="L138">
        <v>4107</v>
      </c>
      <c r="M138">
        <v>1.2629999999999999</v>
      </c>
      <c r="N138">
        <v>8.4890000000000008</v>
      </c>
      <c r="O138">
        <v>7.226</v>
      </c>
      <c r="Q138">
        <v>0.314</v>
      </c>
      <c r="R138">
        <v>1</v>
      </c>
      <c r="S138">
        <v>0</v>
      </c>
      <c r="T138">
        <v>0</v>
      </c>
      <c r="V138">
        <v>0</v>
      </c>
      <c r="Y138" s="9">
        <v>44239</v>
      </c>
      <c r="Z138">
        <v>5.1655092592592593E-2</v>
      </c>
      <c r="AB138">
        <v>1</v>
      </c>
      <c r="AD138">
        <v>2.8859415999999998</v>
      </c>
      <c r="AE138">
        <v>7.4727693379635616</v>
      </c>
      <c r="AF138">
        <v>4.5868277379635618</v>
      </c>
      <c r="AG138">
        <v>0.32177270305370359</v>
      </c>
      <c r="AJ138">
        <v>2.5144267978154278</v>
      </c>
      <c r="AO138">
        <v>0.95286144417385943</v>
      </c>
      <c r="AT138">
        <v>3.1975084780258101</v>
      </c>
      <c r="AY138">
        <v>0.93742596535717815</v>
      </c>
      <c r="BC138">
        <v>2.9226859999999997</v>
      </c>
      <c r="BD138">
        <v>7.4373355863256023</v>
      </c>
      <c r="BE138">
        <v>4.5146495863256026</v>
      </c>
      <c r="BF138">
        <v>0.32328799586174906</v>
      </c>
    </row>
    <row r="139" spans="1:58" x14ac:dyDescent="0.2">
      <c r="A139">
        <v>77</v>
      </c>
      <c r="B139">
        <v>23</v>
      </c>
      <c r="C139" t="s">
        <v>144</v>
      </c>
      <c r="D139" t="s">
        <v>27</v>
      </c>
      <c r="G139">
        <v>0.5</v>
      </c>
      <c r="H139">
        <v>0.5</v>
      </c>
      <c r="I139">
        <v>1128</v>
      </c>
      <c r="J139">
        <v>9598</v>
      </c>
      <c r="L139">
        <v>4149</v>
      </c>
      <c r="M139">
        <v>1.28</v>
      </c>
      <c r="N139">
        <v>8.41</v>
      </c>
      <c r="O139">
        <v>7.1289999999999996</v>
      </c>
      <c r="Q139">
        <v>0.318</v>
      </c>
      <c r="R139">
        <v>1</v>
      </c>
      <c r="S139">
        <v>0</v>
      </c>
      <c r="T139">
        <v>0</v>
      </c>
      <c r="V139">
        <v>0</v>
      </c>
      <c r="Y139" s="9">
        <v>44239</v>
      </c>
      <c r="Z139">
        <v>5.7789351851851856E-2</v>
      </c>
      <c r="AB139">
        <v>1</v>
      </c>
      <c r="AD139">
        <v>2.9594303999999996</v>
      </c>
      <c r="AE139">
        <v>7.4019018346876431</v>
      </c>
      <c r="AF139">
        <v>4.4424714346876435</v>
      </c>
      <c r="AG139">
        <v>0.32480328866979447</v>
      </c>
    </row>
    <row r="140" spans="1:58" x14ac:dyDescent="0.2">
      <c r="A140">
        <v>38</v>
      </c>
      <c r="B140">
        <v>15</v>
      </c>
      <c r="C140" t="s">
        <v>182</v>
      </c>
      <c r="D140" t="s">
        <v>27</v>
      </c>
      <c r="G140">
        <v>0.5</v>
      </c>
      <c r="H140">
        <v>0.5</v>
      </c>
      <c r="I140">
        <v>1104</v>
      </c>
      <c r="J140">
        <v>9372</v>
      </c>
      <c r="L140">
        <v>10502</v>
      </c>
      <c r="M140">
        <v>1.262</v>
      </c>
      <c r="N140">
        <v>8.2189999999999994</v>
      </c>
      <c r="O140">
        <v>6.9569999999999999</v>
      </c>
      <c r="Q140">
        <v>0.98199999999999998</v>
      </c>
      <c r="R140">
        <v>1</v>
      </c>
      <c r="S140">
        <v>0</v>
      </c>
      <c r="T140">
        <v>0</v>
      </c>
      <c r="V140">
        <v>0</v>
      </c>
      <c r="Y140" s="9">
        <v>44231</v>
      </c>
      <c r="Z140">
        <v>0.75100694444444438</v>
      </c>
      <c r="AB140">
        <v>1</v>
      </c>
      <c r="AD140">
        <v>2.2142579200000001</v>
      </c>
      <c r="AE140">
        <v>7.9589039596991986</v>
      </c>
      <c r="AF140">
        <v>5.7446460396991981</v>
      </c>
      <c r="AG140">
        <v>0.88679895081732263</v>
      </c>
    </row>
    <row r="141" spans="1:58" x14ac:dyDescent="0.2">
      <c r="A141">
        <v>39</v>
      </c>
      <c r="B141">
        <v>15</v>
      </c>
      <c r="C141" t="s">
        <v>182</v>
      </c>
      <c r="D141" t="s">
        <v>27</v>
      </c>
      <c r="G141">
        <v>0.5</v>
      </c>
      <c r="H141">
        <v>0.5</v>
      </c>
      <c r="I141">
        <v>2242</v>
      </c>
      <c r="J141">
        <v>9633</v>
      </c>
      <c r="L141">
        <v>10895</v>
      </c>
      <c r="M141">
        <v>2.1349999999999998</v>
      </c>
      <c r="N141">
        <v>8.4390000000000001</v>
      </c>
      <c r="O141">
        <v>6.3040000000000003</v>
      </c>
      <c r="Q141">
        <v>1.024</v>
      </c>
      <c r="R141">
        <v>1</v>
      </c>
      <c r="S141">
        <v>0</v>
      </c>
      <c r="T141">
        <v>0</v>
      </c>
      <c r="V141">
        <v>0</v>
      </c>
      <c r="Y141" s="9">
        <v>44231</v>
      </c>
      <c r="Z141">
        <v>0.75673611111111105</v>
      </c>
      <c r="AB141">
        <v>1</v>
      </c>
      <c r="AD141">
        <v>4.9471876799999999</v>
      </c>
      <c r="AE141">
        <v>8.1832589046930977</v>
      </c>
      <c r="AF141">
        <v>3.2360712246930978</v>
      </c>
      <c r="AG141">
        <v>0.91954904600057208</v>
      </c>
      <c r="AJ141">
        <v>3.0900475331826356</v>
      </c>
      <c r="AO141">
        <v>0.16821082523413033</v>
      </c>
      <c r="AT141">
        <v>5.3631526461418968</v>
      </c>
      <c r="AY141">
        <v>0.2904191674595355</v>
      </c>
      <c r="BC141">
        <v>5.0248223799999998</v>
      </c>
      <c r="BD141">
        <v>8.176382124769912</v>
      </c>
      <c r="BE141">
        <v>3.1515597447699126</v>
      </c>
      <c r="BF141">
        <v>0.91821570879209369</v>
      </c>
    </row>
    <row r="142" spans="1:58" x14ac:dyDescent="0.2">
      <c r="A142">
        <v>40</v>
      </c>
      <c r="B142">
        <v>15</v>
      </c>
      <c r="C142" t="s">
        <v>182</v>
      </c>
      <c r="D142" t="s">
        <v>27</v>
      </c>
      <c r="G142">
        <v>0.5</v>
      </c>
      <c r="H142">
        <v>0.5</v>
      </c>
      <c r="I142">
        <v>2303</v>
      </c>
      <c r="J142">
        <v>9617</v>
      </c>
      <c r="L142">
        <v>10863</v>
      </c>
      <c r="M142">
        <v>2.1819999999999999</v>
      </c>
      <c r="N142">
        <v>8.4260000000000002</v>
      </c>
      <c r="O142">
        <v>6.2439999999999998</v>
      </c>
      <c r="Q142">
        <v>1.02</v>
      </c>
      <c r="R142">
        <v>1</v>
      </c>
      <c r="S142">
        <v>0</v>
      </c>
      <c r="T142">
        <v>0</v>
      </c>
      <c r="V142">
        <v>0</v>
      </c>
      <c r="Y142" s="9">
        <v>44231</v>
      </c>
      <c r="Z142">
        <v>0.76291666666666658</v>
      </c>
      <c r="AB142">
        <v>1</v>
      </c>
      <c r="AD142">
        <v>5.1024570799999989</v>
      </c>
      <c r="AE142">
        <v>8.1695053448467263</v>
      </c>
      <c r="AF142">
        <v>3.0670482648467274</v>
      </c>
      <c r="AG142">
        <v>0.91688237158361541</v>
      </c>
    </row>
    <row r="143" spans="1:58" x14ac:dyDescent="0.2">
      <c r="A143">
        <v>38</v>
      </c>
      <c r="B143">
        <v>15</v>
      </c>
      <c r="C143" t="s">
        <v>182</v>
      </c>
      <c r="D143" t="s">
        <v>27</v>
      </c>
      <c r="G143">
        <v>0.5</v>
      </c>
      <c r="H143">
        <v>0.5</v>
      </c>
      <c r="I143">
        <v>2759</v>
      </c>
      <c r="J143">
        <v>14075</v>
      </c>
      <c r="L143">
        <v>16924</v>
      </c>
      <c r="M143">
        <v>2.5310000000000001</v>
      </c>
      <c r="N143">
        <v>12.202999999999999</v>
      </c>
      <c r="O143">
        <v>9.6720000000000006</v>
      </c>
      <c r="Q143">
        <v>1.6539999999999999</v>
      </c>
      <c r="R143">
        <v>1</v>
      </c>
      <c r="S143">
        <v>0</v>
      </c>
      <c r="T143">
        <v>0</v>
      </c>
      <c r="V143">
        <v>0</v>
      </c>
      <c r="Y143" s="9">
        <v>44221</v>
      </c>
      <c r="Z143">
        <v>0.84711805555555564</v>
      </c>
      <c r="AB143">
        <v>3</v>
      </c>
      <c r="AC143" t="s">
        <v>187</v>
      </c>
      <c r="AD143">
        <v>6.8681745799999998</v>
      </c>
      <c r="AE143">
        <v>7.1327922861625117</v>
      </c>
      <c r="AF143">
        <v>0.2646177061625119</v>
      </c>
      <c r="AG143">
        <v>0.82125722726895134</v>
      </c>
    </row>
    <row r="144" spans="1:58" x14ac:dyDescent="0.2">
      <c r="A144">
        <v>39</v>
      </c>
      <c r="B144">
        <v>15</v>
      </c>
      <c r="C144" t="s">
        <v>182</v>
      </c>
      <c r="D144" t="s">
        <v>27</v>
      </c>
      <c r="G144">
        <v>0.5</v>
      </c>
      <c r="H144">
        <v>0.5</v>
      </c>
      <c r="I144">
        <v>3301</v>
      </c>
      <c r="J144">
        <v>14006</v>
      </c>
      <c r="L144">
        <v>17214</v>
      </c>
      <c r="M144">
        <v>2.9470000000000001</v>
      </c>
      <c r="N144">
        <v>12.145</v>
      </c>
      <c r="O144">
        <v>9.1969999999999992</v>
      </c>
      <c r="Q144">
        <v>1.6839999999999999</v>
      </c>
      <c r="R144">
        <v>1</v>
      </c>
      <c r="S144">
        <v>0</v>
      </c>
      <c r="T144">
        <v>0</v>
      </c>
      <c r="V144">
        <v>0</v>
      </c>
      <c r="Y144" s="9">
        <v>44221</v>
      </c>
      <c r="Z144">
        <v>0.85413194444444451</v>
      </c>
      <c r="AB144">
        <v>3</v>
      </c>
      <c r="AC144" t="s">
        <v>187</v>
      </c>
      <c r="AD144">
        <v>8.5433881800000009</v>
      </c>
      <c r="AE144">
        <v>7.0966166652866525</v>
      </c>
      <c r="AF144">
        <v>-1.4467715147133484</v>
      </c>
      <c r="AG144">
        <v>0.83494788387177432</v>
      </c>
      <c r="AJ144">
        <v>2.5154363534772943</v>
      </c>
      <c r="AO144">
        <v>0.35524462292367098</v>
      </c>
      <c r="AT144">
        <v>15.483379703153483</v>
      </c>
      <c r="AY144">
        <v>0.90619266658449071</v>
      </c>
      <c r="BC144">
        <v>8.6522085800000017</v>
      </c>
      <c r="BD144">
        <v>7.084033840634179</v>
      </c>
      <c r="BE144">
        <v>-1.5681747393658223</v>
      </c>
      <c r="BF144">
        <v>0.83874822130807514</v>
      </c>
    </row>
    <row r="145" spans="1:58" x14ac:dyDescent="0.2">
      <c r="A145">
        <v>40</v>
      </c>
      <c r="B145">
        <v>15</v>
      </c>
      <c r="C145" t="s">
        <v>182</v>
      </c>
      <c r="D145" t="s">
        <v>27</v>
      </c>
      <c r="G145">
        <v>0.5</v>
      </c>
      <c r="H145">
        <v>0.5</v>
      </c>
      <c r="I145">
        <v>3369</v>
      </c>
      <c r="J145">
        <v>13958</v>
      </c>
      <c r="L145">
        <v>17375</v>
      </c>
      <c r="M145">
        <v>2.9990000000000001</v>
      </c>
      <c r="N145">
        <v>12.103</v>
      </c>
      <c r="O145">
        <v>9.1039999999999992</v>
      </c>
      <c r="Q145">
        <v>1.7010000000000001</v>
      </c>
      <c r="R145">
        <v>1</v>
      </c>
      <c r="S145">
        <v>0</v>
      </c>
      <c r="T145">
        <v>0</v>
      </c>
      <c r="V145">
        <v>0</v>
      </c>
      <c r="Y145" s="9">
        <v>44221</v>
      </c>
      <c r="Z145">
        <v>0.86143518518518514</v>
      </c>
      <c r="AB145">
        <v>3</v>
      </c>
      <c r="AC145" t="s">
        <v>187</v>
      </c>
      <c r="AD145">
        <v>8.7610289800000025</v>
      </c>
      <c r="AE145">
        <v>7.0714510159817063</v>
      </c>
      <c r="AF145">
        <v>-1.6895779640182962</v>
      </c>
      <c r="AG145">
        <v>0.84254855874437595</v>
      </c>
    </row>
    <row r="146" spans="1:58" x14ac:dyDescent="0.2">
      <c r="A146">
        <v>42</v>
      </c>
      <c r="B146">
        <v>14</v>
      </c>
      <c r="C146" t="s">
        <v>162</v>
      </c>
      <c r="D146" t="s">
        <v>27</v>
      </c>
      <c r="G146">
        <v>0.5</v>
      </c>
      <c r="H146">
        <v>0.5</v>
      </c>
      <c r="I146">
        <v>886</v>
      </c>
      <c r="J146">
        <v>4617</v>
      </c>
      <c r="L146">
        <v>5159</v>
      </c>
      <c r="M146">
        <v>1.095</v>
      </c>
      <c r="N146">
        <v>4.1900000000000004</v>
      </c>
      <c r="O146">
        <v>3.0950000000000002</v>
      </c>
      <c r="Q146">
        <v>0.42399999999999999</v>
      </c>
      <c r="R146">
        <v>1</v>
      </c>
      <c r="S146">
        <v>0</v>
      </c>
      <c r="T146">
        <v>0</v>
      </c>
      <c r="V146">
        <v>0</v>
      </c>
      <c r="Y146" s="9">
        <v>44243</v>
      </c>
      <c r="Z146">
        <v>0.81349537037037034</v>
      </c>
      <c r="AB146">
        <v>1</v>
      </c>
      <c r="AD146">
        <v>2.9730438576091838</v>
      </c>
      <c r="AE146">
        <v>3.885677047208127</v>
      </c>
      <c r="AF146">
        <v>0.91263318959894324</v>
      </c>
      <c r="AG146">
        <v>0.44212233434316789</v>
      </c>
    </row>
    <row r="147" spans="1:58" x14ac:dyDescent="0.2">
      <c r="A147">
        <v>43</v>
      </c>
      <c r="B147">
        <v>14</v>
      </c>
      <c r="C147" t="s">
        <v>162</v>
      </c>
      <c r="D147" t="s">
        <v>27</v>
      </c>
      <c r="G147">
        <v>0.5</v>
      </c>
      <c r="H147">
        <v>0.5</v>
      </c>
      <c r="I147">
        <v>918</v>
      </c>
      <c r="J147">
        <v>4615</v>
      </c>
      <c r="L147">
        <v>5160</v>
      </c>
      <c r="M147">
        <v>1.119</v>
      </c>
      <c r="N147">
        <v>4.1890000000000001</v>
      </c>
      <c r="O147">
        <v>3.069</v>
      </c>
      <c r="Q147">
        <v>0.42399999999999999</v>
      </c>
      <c r="R147">
        <v>1</v>
      </c>
      <c r="S147">
        <v>0</v>
      </c>
      <c r="T147">
        <v>0</v>
      </c>
      <c r="V147">
        <v>0</v>
      </c>
      <c r="Y147" s="9">
        <v>44243</v>
      </c>
      <c r="Z147">
        <v>0.81895833333333334</v>
      </c>
      <c r="AB147">
        <v>1</v>
      </c>
      <c r="AD147">
        <v>3.0859465496135461</v>
      </c>
      <c r="AE147">
        <v>3.8839510359533835</v>
      </c>
      <c r="AF147">
        <v>0.79800448633983745</v>
      </c>
      <c r="AG147">
        <v>0.44220486933875697</v>
      </c>
      <c r="AJ147">
        <v>0.80353596472266897</v>
      </c>
      <c r="AO147">
        <v>0.60173925499390513</v>
      </c>
      <c r="AT147">
        <v>0.17482250126109217</v>
      </c>
      <c r="AY147">
        <v>0.26164378827415752</v>
      </c>
      <c r="BC147">
        <v>3.0735978176755689</v>
      </c>
      <c r="BD147">
        <v>3.8723004599838671</v>
      </c>
      <c r="BE147">
        <v>0.79870264230829835</v>
      </c>
      <c r="BF147">
        <v>0.44162712436963347</v>
      </c>
    </row>
    <row r="148" spans="1:58" x14ac:dyDescent="0.2">
      <c r="A148">
        <v>44</v>
      </c>
      <c r="B148">
        <v>14</v>
      </c>
      <c r="C148" t="s">
        <v>162</v>
      </c>
      <c r="D148" t="s">
        <v>27</v>
      </c>
      <c r="G148">
        <v>0.5</v>
      </c>
      <c r="H148">
        <v>0.5</v>
      </c>
      <c r="I148">
        <v>911</v>
      </c>
      <c r="J148">
        <v>4588</v>
      </c>
      <c r="L148">
        <v>5146</v>
      </c>
      <c r="M148">
        <v>1.1140000000000001</v>
      </c>
      <c r="N148">
        <v>4.165</v>
      </c>
      <c r="O148">
        <v>3.052</v>
      </c>
      <c r="Q148">
        <v>0.42199999999999999</v>
      </c>
      <c r="R148">
        <v>1</v>
      </c>
      <c r="S148">
        <v>0</v>
      </c>
      <c r="T148">
        <v>0</v>
      </c>
      <c r="V148">
        <v>0</v>
      </c>
      <c r="Y148" s="9">
        <v>44243</v>
      </c>
      <c r="Z148">
        <v>0.82483796296296286</v>
      </c>
      <c r="AB148">
        <v>1</v>
      </c>
      <c r="AD148">
        <v>3.0612490857375918</v>
      </c>
      <c r="AE148">
        <v>3.8606498840143511</v>
      </c>
      <c r="AF148">
        <v>0.79940079827675925</v>
      </c>
      <c r="AG148">
        <v>0.44104937940051003</v>
      </c>
    </row>
    <row r="149" spans="1:58" x14ac:dyDescent="0.2">
      <c r="A149">
        <v>29</v>
      </c>
      <c r="B149">
        <v>12</v>
      </c>
      <c r="C149" t="s">
        <v>179</v>
      </c>
      <c r="D149" t="s">
        <v>27</v>
      </c>
      <c r="G149">
        <v>0.5</v>
      </c>
      <c r="H149">
        <v>0.5</v>
      </c>
      <c r="I149">
        <v>1375</v>
      </c>
      <c r="J149">
        <v>20114</v>
      </c>
      <c r="L149">
        <v>2864</v>
      </c>
      <c r="M149">
        <v>1.47</v>
      </c>
      <c r="N149">
        <v>17.318999999999999</v>
      </c>
      <c r="O149">
        <v>15.849</v>
      </c>
      <c r="Q149">
        <v>0.184</v>
      </c>
      <c r="R149">
        <v>1</v>
      </c>
      <c r="S149">
        <v>0</v>
      </c>
      <c r="T149">
        <v>0</v>
      </c>
      <c r="V149">
        <v>0</v>
      </c>
      <c r="Y149" s="9">
        <v>44231</v>
      </c>
      <c r="Z149">
        <v>0.68383101851851846</v>
      </c>
      <c r="AB149">
        <v>1</v>
      </c>
      <c r="AD149">
        <v>2.836875</v>
      </c>
      <c r="AE149">
        <v>17.19270020155534</v>
      </c>
      <c r="AF149">
        <v>14.355825201555341</v>
      </c>
      <c r="AG149">
        <v>0.25029710091997076</v>
      </c>
    </row>
    <row r="150" spans="1:58" x14ac:dyDescent="0.2">
      <c r="A150">
        <v>30</v>
      </c>
      <c r="B150">
        <v>12</v>
      </c>
      <c r="C150" t="s">
        <v>179</v>
      </c>
      <c r="D150" t="s">
        <v>27</v>
      </c>
      <c r="G150">
        <v>0.5</v>
      </c>
      <c r="H150">
        <v>0.5</v>
      </c>
      <c r="I150">
        <v>1354</v>
      </c>
      <c r="J150">
        <v>20051</v>
      </c>
      <c r="L150">
        <v>2865</v>
      </c>
      <c r="M150">
        <v>1.454</v>
      </c>
      <c r="N150">
        <v>17.265999999999998</v>
      </c>
      <c r="O150">
        <v>15.811999999999999</v>
      </c>
      <c r="Q150">
        <v>0.184</v>
      </c>
      <c r="R150">
        <v>1</v>
      </c>
      <c r="S150">
        <v>0</v>
      </c>
      <c r="T150">
        <v>0</v>
      </c>
      <c r="V150">
        <v>0</v>
      </c>
      <c r="Y150" s="9">
        <v>44231</v>
      </c>
      <c r="Z150">
        <v>0.68982638888888881</v>
      </c>
      <c r="AB150">
        <v>1</v>
      </c>
      <c r="AD150">
        <v>2.7879979199999996</v>
      </c>
      <c r="AE150">
        <v>17.138545559660262</v>
      </c>
      <c r="AF150">
        <v>14.350547639660263</v>
      </c>
      <c r="AG150">
        <v>0.25038043449550057</v>
      </c>
      <c r="AJ150">
        <v>1.2440577150901715</v>
      </c>
      <c r="AO150">
        <v>0.24045839835745325</v>
      </c>
      <c r="AT150">
        <v>4.4304029297100797E-2</v>
      </c>
      <c r="AY150">
        <v>0.60089002195088692</v>
      </c>
      <c r="BC150">
        <v>2.8054486199999999</v>
      </c>
      <c r="BD150">
        <v>17.159175899429815</v>
      </c>
      <c r="BE150">
        <v>14.353727279429815</v>
      </c>
      <c r="BF150">
        <v>0.24963043231573151</v>
      </c>
    </row>
    <row r="151" spans="1:58" x14ac:dyDescent="0.2">
      <c r="A151">
        <v>31</v>
      </c>
      <c r="B151">
        <v>12</v>
      </c>
      <c r="C151" t="s">
        <v>179</v>
      </c>
      <c r="D151" t="s">
        <v>27</v>
      </c>
      <c r="G151">
        <v>0.5</v>
      </c>
      <c r="H151">
        <v>0.5</v>
      </c>
      <c r="I151">
        <v>1369</v>
      </c>
      <c r="J151">
        <v>20099</v>
      </c>
      <c r="L151">
        <v>2847</v>
      </c>
      <c r="M151">
        <v>1.4650000000000001</v>
      </c>
      <c r="N151">
        <v>17.306000000000001</v>
      </c>
      <c r="O151">
        <v>15.840999999999999</v>
      </c>
      <c r="Q151">
        <v>0.182</v>
      </c>
      <c r="R151">
        <v>1</v>
      </c>
      <c r="S151">
        <v>0</v>
      </c>
      <c r="T151">
        <v>0</v>
      </c>
      <c r="V151">
        <v>0</v>
      </c>
      <c r="Y151" s="9">
        <v>44231</v>
      </c>
      <c r="Z151">
        <v>0.69625000000000004</v>
      </c>
      <c r="AB151">
        <v>1</v>
      </c>
      <c r="AD151">
        <v>2.8228993200000003</v>
      </c>
      <c r="AE151">
        <v>17.179806239199369</v>
      </c>
      <c r="AF151">
        <v>14.356906919199368</v>
      </c>
      <c r="AG151">
        <v>0.24888043013596248</v>
      </c>
    </row>
    <row r="152" spans="1:58" x14ac:dyDescent="0.2">
      <c r="A152">
        <v>29</v>
      </c>
      <c r="B152">
        <v>12</v>
      </c>
      <c r="C152" t="s">
        <v>179</v>
      </c>
      <c r="D152" t="s">
        <v>27</v>
      </c>
      <c r="G152">
        <v>0.5</v>
      </c>
      <c r="H152">
        <v>0.5</v>
      </c>
      <c r="I152">
        <v>2115</v>
      </c>
      <c r="J152">
        <v>29154</v>
      </c>
      <c r="L152">
        <v>4023</v>
      </c>
      <c r="M152">
        <v>2.0379999999999998</v>
      </c>
      <c r="N152">
        <v>24.977</v>
      </c>
      <c r="O152">
        <v>22.94</v>
      </c>
      <c r="Q152">
        <v>0.30499999999999999</v>
      </c>
      <c r="R152">
        <v>1</v>
      </c>
      <c r="S152">
        <v>0</v>
      </c>
      <c r="T152">
        <v>0</v>
      </c>
      <c r="V152">
        <v>0</v>
      </c>
      <c r="Y152" s="9">
        <v>44221</v>
      </c>
      <c r="Z152">
        <v>0.76652777777777781</v>
      </c>
      <c r="AB152">
        <v>3</v>
      </c>
      <c r="AC152" t="s">
        <v>187</v>
      </c>
      <c r="AD152">
        <v>5.0151804999999987</v>
      </c>
      <c r="AE152">
        <v>15.038476158439089</v>
      </c>
      <c r="AF152">
        <v>10.023295658439089</v>
      </c>
      <c r="AG152">
        <v>0.21221184508612601</v>
      </c>
    </row>
    <row r="153" spans="1:58" x14ac:dyDescent="0.2">
      <c r="A153">
        <v>30</v>
      </c>
      <c r="B153">
        <v>12</v>
      </c>
      <c r="C153" t="s">
        <v>179</v>
      </c>
      <c r="D153" t="s">
        <v>27</v>
      </c>
      <c r="G153">
        <v>0.5</v>
      </c>
      <c r="H153">
        <v>0.5</v>
      </c>
      <c r="I153">
        <v>2099</v>
      </c>
      <c r="J153">
        <v>29127</v>
      </c>
      <c r="L153">
        <v>3960</v>
      </c>
      <c r="M153">
        <v>2.0249999999999999</v>
      </c>
      <c r="N153">
        <v>24.954999999999998</v>
      </c>
      <c r="O153">
        <v>22.93</v>
      </c>
      <c r="Q153">
        <v>0.29799999999999999</v>
      </c>
      <c r="R153">
        <v>1</v>
      </c>
      <c r="S153">
        <v>0</v>
      </c>
      <c r="T153">
        <v>0</v>
      </c>
      <c r="V153">
        <v>0</v>
      </c>
      <c r="Y153" s="9">
        <v>44221</v>
      </c>
      <c r="Z153">
        <v>0.77385416666666673</v>
      </c>
      <c r="AB153">
        <v>3</v>
      </c>
      <c r="AC153" t="s">
        <v>187</v>
      </c>
      <c r="AD153">
        <v>4.9710441799999989</v>
      </c>
      <c r="AE153">
        <v>15.024320480705056</v>
      </c>
      <c r="AF153">
        <v>10.053276300705058</v>
      </c>
      <c r="AG153">
        <v>0.20923766796206447</v>
      </c>
      <c r="AJ153">
        <v>1.7072297330310182</v>
      </c>
      <c r="AO153">
        <v>0.10823524987071337</v>
      </c>
      <c r="AT153">
        <v>1.0182669589182132</v>
      </c>
      <c r="AY153">
        <v>1.0888943299451541</v>
      </c>
      <c r="BC153">
        <v>5.0138430899999999</v>
      </c>
      <c r="BD153">
        <v>15.016194073117001</v>
      </c>
      <c r="BE153">
        <v>10.002350983117001</v>
      </c>
      <c r="BF153">
        <v>0.20810464810527912</v>
      </c>
    </row>
    <row r="154" spans="1:58" x14ac:dyDescent="0.2">
      <c r="A154">
        <v>31</v>
      </c>
      <c r="B154">
        <v>12</v>
      </c>
      <c r="C154" t="s">
        <v>179</v>
      </c>
      <c r="D154" t="s">
        <v>27</v>
      </c>
      <c r="G154">
        <v>0.5</v>
      </c>
      <c r="H154">
        <v>0.5</v>
      </c>
      <c r="I154">
        <v>2130</v>
      </c>
      <c r="J154">
        <v>29096</v>
      </c>
      <c r="L154">
        <v>3912</v>
      </c>
      <c r="M154">
        <v>2.0489999999999999</v>
      </c>
      <c r="N154">
        <v>24.928000000000001</v>
      </c>
      <c r="O154">
        <v>22.879000000000001</v>
      </c>
      <c r="Q154">
        <v>0.29299999999999998</v>
      </c>
      <c r="R154">
        <v>1</v>
      </c>
      <c r="S154">
        <v>0</v>
      </c>
      <c r="T154">
        <v>0</v>
      </c>
      <c r="V154">
        <v>0</v>
      </c>
      <c r="Y154" s="9">
        <v>44221</v>
      </c>
      <c r="Z154">
        <v>0.78148148148148155</v>
      </c>
      <c r="AB154">
        <v>3</v>
      </c>
      <c r="AC154" t="s">
        <v>187</v>
      </c>
      <c r="AD154">
        <v>5.0566420000000001</v>
      </c>
      <c r="AE154">
        <v>15.008067665528946</v>
      </c>
      <c r="AF154">
        <v>9.9514256655289461</v>
      </c>
      <c r="AG154">
        <v>0.20697162824849377</v>
      </c>
    </row>
    <row r="155" spans="1:58" x14ac:dyDescent="0.2">
      <c r="A155">
        <v>33</v>
      </c>
      <c r="B155">
        <v>11</v>
      </c>
      <c r="C155" t="s">
        <v>159</v>
      </c>
      <c r="D155" t="s">
        <v>27</v>
      </c>
      <c r="G155">
        <v>0.5</v>
      </c>
      <c r="H155">
        <v>0.5</v>
      </c>
      <c r="I155">
        <v>481</v>
      </c>
      <c r="J155">
        <v>9280</v>
      </c>
      <c r="L155">
        <v>1383</v>
      </c>
      <c r="M155">
        <v>0.78400000000000003</v>
      </c>
      <c r="N155">
        <v>8.14</v>
      </c>
      <c r="O155">
        <v>7.3570000000000002</v>
      </c>
      <c r="Q155">
        <v>2.9000000000000001E-2</v>
      </c>
      <c r="R155">
        <v>1</v>
      </c>
      <c r="S155">
        <v>0</v>
      </c>
      <c r="T155">
        <v>0</v>
      </c>
      <c r="V155">
        <v>0</v>
      </c>
      <c r="Y155" s="9">
        <v>44243</v>
      </c>
      <c r="Z155">
        <v>0.74810185185185185</v>
      </c>
      <c r="AB155">
        <v>1</v>
      </c>
      <c r="AD155">
        <v>1.544119161928974</v>
      </c>
      <c r="AE155">
        <v>7.9098722876417025</v>
      </c>
      <c r="AF155">
        <v>6.3657531257127289</v>
      </c>
      <c r="AG155">
        <v>0.13047019099885684</v>
      </c>
    </row>
    <row r="156" spans="1:58" x14ac:dyDescent="0.2">
      <c r="A156">
        <v>34</v>
      </c>
      <c r="B156">
        <v>11</v>
      </c>
      <c r="C156" t="s">
        <v>159</v>
      </c>
      <c r="D156" t="s">
        <v>27</v>
      </c>
      <c r="G156">
        <v>0.5</v>
      </c>
      <c r="H156">
        <v>0.5</v>
      </c>
      <c r="I156">
        <v>569</v>
      </c>
      <c r="J156">
        <v>9271</v>
      </c>
      <c r="L156">
        <v>1332</v>
      </c>
      <c r="M156">
        <v>0.85099999999999998</v>
      </c>
      <c r="N156">
        <v>8.1319999999999997</v>
      </c>
      <c r="O156">
        <v>7.2809999999999997</v>
      </c>
      <c r="Q156">
        <v>2.3E-2</v>
      </c>
      <c r="R156">
        <v>1</v>
      </c>
      <c r="S156">
        <v>0</v>
      </c>
      <c r="T156">
        <v>0</v>
      </c>
      <c r="V156">
        <v>0</v>
      </c>
      <c r="Y156" s="9">
        <v>44243</v>
      </c>
      <c r="Z156">
        <v>0.75375000000000003</v>
      </c>
      <c r="AB156">
        <v>1</v>
      </c>
      <c r="AD156">
        <v>1.8546015649409704</v>
      </c>
      <c r="AE156">
        <v>7.9021052369953573</v>
      </c>
      <c r="AF156">
        <v>6.0475036720543871</v>
      </c>
      <c r="AG156">
        <v>0.12626090622381453</v>
      </c>
      <c r="AJ156">
        <v>1.1479967629129109</v>
      </c>
      <c r="AO156">
        <v>0.42502210674979019</v>
      </c>
      <c r="AT156">
        <v>0.90250574679642048</v>
      </c>
      <c r="AY156">
        <v>0.97574537138038031</v>
      </c>
      <c r="BC156">
        <v>1.8440169375655611</v>
      </c>
      <c r="BD156">
        <v>7.9189338467291019</v>
      </c>
      <c r="BE156">
        <v>6.0749169091635409</v>
      </c>
      <c r="BF156">
        <v>0.12687991869073253</v>
      </c>
    </row>
    <row r="157" spans="1:58" x14ac:dyDescent="0.2">
      <c r="A157">
        <v>35</v>
      </c>
      <c r="B157">
        <v>11</v>
      </c>
      <c r="C157" t="s">
        <v>159</v>
      </c>
      <c r="D157" t="s">
        <v>27</v>
      </c>
      <c r="G157">
        <v>0.5</v>
      </c>
      <c r="H157">
        <v>0.5</v>
      </c>
      <c r="I157">
        <v>563</v>
      </c>
      <c r="J157">
        <v>9310</v>
      </c>
      <c r="L157">
        <v>1347</v>
      </c>
      <c r="M157">
        <v>0.84699999999999998</v>
      </c>
      <c r="N157">
        <v>8.1660000000000004</v>
      </c>
      <c r="O157">
        <v>7.3179999999999996</v>
      </c>
      <c r="Q157">
        <v>2.5000000000000001E-2</v>
      </c>
      <c r="R157">
        <v>1</v>
      </c>
      <c r="S157">
        <v>0</v>
      </c>
      <c r="T157">
        <v>0</v>
      </c>
      <c r="V157">
        <v>0</v>
      </c>
      <c r="Y157" s="9">
        <v>44243</v>
      </c>
      <c r="Z157">
        <v>0.75995370370370363</v>
      </c>
      <c r="AB157">
        <v>1</v>
      </c>
      <c r="AD157">
        <v>1.833432310190152</v>
      </c>
      <c r="AE157">
        <v>7.9357624564628475</v>
      </c>
      <c r="AF157">
        <v>6.1023301462726955</v>
      </c>
      <c r="AG157">
        <v>0.12749893115765054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53"/>
  <sheetViews>
    <sheetView topLeftCell="A22" zoomScale="188" workbookViewId="0">
      <selection activeCell="C31" sqref="C1:C1048576"/>
    </sheetView>
  </sheetViews>
  <sheetFormatPr baseColWidth="10" defaultColWidth="8.83203125" defaultRowHeight="15" x14ac:dyDescent="0.2"/>
  <cols>
    <col min="3" max="3" width="28.5" customWidth="1"/>
    <col min="25" max="25" width="9.1640625" style="9" bestFit="1" customWidth="1"/>
    <col min="59" max="59" width="9.1640625" style="9" bestFit="1" customWidth="1"/>
  </cols>
  <sheetData>
    <row r="1" spans="1:59" s="3" customFormat="1" ht="17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8" t="s">
        <v>24</v>
      </c>
      <c r="Z1" s="3" t="s">
        <v>25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8" t="s">
        <v>24</v>
      </c>
    </row>
    <row r="2" spans="1:59" x14ac:dyDescent="0.2">
      <c r="A2">
        <v>28</v>
      </c>
      <c r="B2">
        <v>9</v>
      </c>
      <c r="C2" t="s">
        <v>157</v>
      </c>
      <c r="D2" t="s">
        <v>27</v>
      </c>
      <c r="G2">
        <v>0.5</v>
      </c>
      <c r="H2">
        <v>0.5</v>
      </c>
      <c r="I2">
        <v>633</v>
      </c>
      <c r="J2">
        <v>4163</v>
      </c>
      <c r="L2">
        <v>7793</v>
      </c>
      <c r="M2">
        <v>0.90100000000000002</v>
      </c>
      <c r="N2">
        <v>3.8050000000000002</v>
      </c>
      <c r="O2">
        <v>2.9049999999999998</v>
      </c>
      <c r="Q2">
        <v>0.69899999999999995</v>
      </c>
      <c r="R2">
        <v>1</v>
      </c>
      <c r="S2">
        <v>0</v>
      </c>
      <c r="T2">
        <v>0</v>
      </c>
      <c r="V2">
        <v>0</v>
      </c>
      <c r="Y2" s="9">
        <v>44243</v>
      </c>
      <c r="Z2">
        <v>0.7104166666666667</v>
      </c>
      <c r="AB2">
        <v>1</v>
      </c>
      <c r="AD2">
        <v>2.0804069489496948</v>
      </c>
      <c r="AE2">
        <v>3.4938724923814393</v>
      </c>
      <c r="AF2">
        <v>1.4134655434317445</v>
      </c>
      <c r="AG2">
        <v>0.65951951272476617</v>
      </c>
      <c r="AJ2">
        <v>1.3660046181729331</v>
      </c>
      <c r="AO2">
        <v>1.3928639087003665</v>
      </c>
      <c r="AT2">
        <v>1.4324097484082157</v>
      </c>
      <c r="AY2">
        <v>1.6656600551930141</v>
      </c>
      <c r="BC2">
        <v>2.0662941124491496</v>
      </c>
      <c r="BD2">
        <v>3.4697083348150359</v>
      </c>
      <c r="BE2">
        <v>1.4034142223658863</v>
      </c>
      <c r="BF2">
        <v>0.65407220301588787</v>
      </c>
      <c r="BG2" s="9">
        <v>44243</v>
      </c>
    </row>
    <row r="3" spans="1:59" x14ac:dyDescent="0.2">
      <c r="A3">
        <v>45</v>
      </c>
      <c r="B3">
        <v>17</v>
      </c>
      <c r="C3" t="s">
        <v>184</v>
      </c>
      <c r="D3" t="s">
        <v>27</v>
      </c>
      <c r="G3">
        <v>0.5</v>
      </c>
      <c r="H3">
        <v>0.5</v>
      </c>
      <c r="I3">
        <v>741</v>
      </c>
      <c r="J3">
        <v>4293</v>
      </c>
      <c r="L3">
        <v>8531</v>
      </c>
      <c r="M3">
        <v>0.98299999999999998</v>
      </c>
      <c r="N3">
        <v>3.915</v>
      </c>
      <c r="O3">
        <v>2.9319999999999999</v>
      </c>
      <c r="Q3">
        <v>0.77600000000000002</v>
      </c>
      <c r="R3">
        <v>1</v>
      </c>
      <c r="S3">
        <v>0</v>
      </c>
      <c r="T3">
        <v>0</v>
      </c>
      <c r="V3">
        <v>0</v>
      </c>
      <c r="Y3" s="9">
        <v>44231</v>
      </c>
      <c r="Z3">
        <v>0.80034722222222221</v>
      </c>
      <c r="AB3">
        <v>1</v>
      </c>
      <c r="AD3">
        <v>1.40788972</v>
      </c>
      <c r="AE3">
        <v>3.5930083059673668</v>
      </c>
      <c r="AF3">
        <v>2.1851185859673667</v>
      </c>
      <c r="AG3">
        <v>0.72254847344789597</v>
      </c>
      <c r="AJ3">
        <v>8.8977032075368214</v>
      </c>
      <c r="AO3">
        <v>0.14344208056114516</v>
      </c>
      <c r="AT3">
        <v>5.9347850933756012</v>
      </c>
      <c r="AY3">
        <v>1.226493664103907</v>
      </c>
      <c r="BC3">
        <v>1.47344092</v>
      </c>
      <c r="BD3">
        <v>3.5955870984385609</v>
      </c>
      <c r="BE3">
        <v>2.1221461784385607</v>
      </c>
      <c r="BF3">
        <v>0.72700681973874548</v>
      </c>
      <c r="BG3" s="9">
        <v>44231</v>
      </c>
    </row>
    <row r="4" spans="1:59" x14ac:dyDescent="0.2">
      <c r="A4">
        <v>45</v>
      </c>
      <c r="B4">
        <v>17</v>
      </c>
      <c r="C4" t="s">
        <v>184</v>
      </c>
      <c r="D4" t="s">
        <v>27</v>
      </c>
      <c r="G4">
        <v>0.5</v>
      </c>
      <c r="H4">
        <v>0.5</v>
      </c>
      <c r="I4">
        <v>1033</v>
      </c>
      <c r="J4">
        <v>6213</v>
      </c>
      <c r="L4">
        <v>12707</v>
      </c>
      <c r="M4">
        <v>1.2070000000000001</v>
      </c>
      <c r="N4">
        <v>5.5419999999999998</v>
      </c>
      <c r="O4">
        <v>4.335</v>
      </c>
      <c r="Q4">
        <v>1.2130000000000001</v>
      </c>
      <c r="R4">
        <v>1</v>
      </c>
      <c r="S4">
        <v>0</v>
      </c>
      <c r="T4">
        <v>0</v>
      </c>
      <c r="V4">
        <v>0</v>
      </c>
      <c r="Y4" s="9">
        <v>44221</v>
      </c>
      <c r="Z4">
        <v>0.90635416666666668</v>
      </c>
      <c r="AB4">
        <v>3</v>
      </c>
      <c r="AC4" t="s">
        <v>187</v>
      </c>
      <c r="AD4">
        <v>2.2380760199999998</v>
      </c>
      <c r="AE4">
        <v>3.0108686437566199</v>
      </c>
      <c r="AF4">
        <v>0.77279262375662006</v>
      </c>
      <c r="AG4">
        <v>0.62217619659962531</v>
      </c>
      <c r="AJ4">
        <v>0.10593043364443847</v>
      </c>
      <c r="AO4">
        <v>0.62884116528456402</v>
      </c>
      <c r="AT4">
        <v>2.787607962291978</v>
      </c>
      <c r="AY4">
        <v>7.5874599461324358E-3</v>
      </c>
      <c r="BC4">
        <v>2.2392620499999998</v>
      </c>
      <c r="BD4">
        <v>3.0014315252672654</v>
      </c>
      <c r="BE4">
        <v>0.76216947526726542</v>
      </c>
      <c r="BF4">
        <v>0.62219980117997498</v>
      </c>
      <c r="BG4" s="9">
        <v>44221</v>
      </c>
    </row>
    <row r="5" spans="1:59" x14ac:dyDescent="0.2">
      <c r="A5">
        <v>33</v>
      </c>
      <c r="B5">
        <v>13</v>
      </c>
      <c r="C5" t="s">
        <v>180</v>
      </c>
      <c r="D5" t="s">
        <v>27</v>
      </c>
      <c r="G5">
        <v>0.5</v>
      </c>
      <c r="H5">
        <v>0.5</v>
      </c>
      <c r="I5">
        <v>989</v>
      </c>
      <c r="J5">
        <v>6837</v>
      </c>
      <c r="L5">
        <v>2415</v>
      </c>
      <c r="M5">
        <v>1.1739999999999999</v>
      </c>
      <c r="N5">
        <v>6.0709999999999997</v>
      </c>
      <c r="O5">
        <v>4.8970000000000002</v>
      </c>
      <c r="Q5">
        <v>0.13700000000000001</v>
      </c>
      <c r="R5">
        <v>1</v>
      </c>
      <c r="S5">
        <v>0</v>
      </c>
      <c r="T5">
        <v>0</v>
      </c>
      <c r="V5">
        <v>0</v>
      </c>
      <c r="Y5" s="9">
        <v>44231</v>
      </c>
      <c r="Z5">
        <v>0.71203703703703702</v>
      </c>
      <c r="AB5">
        <v>1</v>
      </c>
      <c r="AD5">
        <v>1.9553745199999999</v>
      </c>
      <c r="AE5">
        <v>5.7798243215400742</v>
      </c>
      <c r="AF5">
        <v>3.8244498015400743</v>
      </c>
      <c r="AG5">
        <v>0.21288032550704705</v>
      </c>
      <c r="AJ5">
        <v>5.1407322981242549</v>
      </c>
      <c r="AO5">
        <v>0.26806166116908631</v>
      </c>
      <c r="AT5">
        <v>3.1511614090319688</v>
      </c>
      <c r="AY5">
        <v>0.19592042872077076</v>
      </c>
      <c r="BC5">
        <v>2.0069607600000001</v>
      </c>
      <c r="BD5">
        <v>5.7720879441264916</v>
      </c>
      <c r="BE5">
        <v>3.7651271841264915</v>
      </c>
      <c r="BF5">
        <v>0.21267199156822231</v>
      </c>
      <c r="BG5" s="9">
        <v>44231</v>
      </c>
    </row>
    <row r="6" spans="1:59" x14ac:dyDescent="0.2">
      <c r="A6">
        <v>33</v>
      </c>
      <c r="B6">
        <v>13</v>
      </c>
      <c r="C6" t="s">
        <v>180</v>
      </c>
      <c r="D6" t="s">
        <v>27</v>
      </c>
      <c r="G6">
        <v>0.5</v>
      </c>
      <c r="H6">
        <v>0.5</v>
      </c>
      <c r="I6">
        <v>1545</v>
      </c>
      <c r="J6">
        <v>9987</v>
      </c>
      <c r="L6">
        <v>3649</v>
      </c>
      <c r="M6">
        <v>1.6</v>
      </c>
      <c r="N6">
        <v>8.74</v>
      </c>
      <c r="O6">
        <v>7.14</v>
      </c>
      <c r="Q6">
        <v>0.26600000000000001</v>
      </c>
      <c r="R6">
        <v>1</v>
      </c>
      <c r="S6">
        <v>0</v>
      </c>
      <c r="T6">
        <v>0</v>
      </c>
      <c r="V6">
        <v>0</v>
      </c>
      <c r="Y6" s="9">
        <v>44221</v>
      </c>
      <c r="Z6">
        <v>0.80033564814814817</v>
      </c>
      <c r="AB6">
        <v>3</v>
      </c>
      <c r="AC6" t="s">
        <v>187</v>
      </c>
      <c r="AD6">
        <v>3.4996644999999997</v>
      </c>
      <c r="AE6">
        <v>4.9895178203579729</v>
      </c>
      <c r="AF6">
        <v>1.4898533203579731</v>
      </c>
      <c r="AG6">
        <v>0.19455561898455428</v>
      </c>
      <c r="AJ6">
        <v>3.5562617398878289</v>
      </c>
      <c r="AO6">
        <v>0.48452592431024921</v>
      </c>
      <c r="AT6">
        <v>6.3788088249610988</v>
      </c>
      <c r="AY6">
        <v>2.4563137004148037</v>
      </c>
      <c r="BC6">
        <v>3.4385230599999996</v>
      </c>
      <c r="BD6">
        <v>4.9774592800660198</v>
      </c>
      <c r="BE6">
        <v>1.5389362200660202</v>
      </c>
      <c r="BF6">
        <v>0.19219516094958483</v>
      </c>
      <c r="BG6" s="9">
        <v>44221</v>
      </c>
    </row>
    <row r="7" spans="1:59" x14ac:dyDescent="0.2">
      <c r="A7">
        <v>31</v>
      </c>
      <c r="B7">
        <v>10</v>
      </c>
      <c r="C7" t="s">
        <v>158</v>
      </c>
      <c r="D7" t="s">
        <v>27</v>
      </c>
      <c r="G7">
        <v>0.5</v>
      </c>
      <c r="H7">
        <v>0.5</v>
      </c>
      <c r="I7">
        <v>257</v>
      </c>
      <c r="J7">
        <v>2113</v>
      </c>
      <c r="L7">
        <v>804</v>
      </c>
      <c r="M7">
        <v>0.61199999999999999</v>
      </c>
      <c r="N7">
        <v>2.0680000000000001</v>
      </c>
      <c r="O7">
        <v>1.456</v>
      </c>
      <c r="Q7">
        <v>0</v>
      </c>
      <c r="R7">
        <v>1</v>
      </c>
      <c r="S7">
        <v>0</v>
      </c>
      <c r="T7">
        <v>0</v>
      </c>
      <c r="V7">
        <v>0</v>
      </c>
      <c r="Y7" s="9">
        <v>44243</v>
      </c>
      <c r="Z7">
        <v>0.73184027777777771</v>
      </c>
      <c r="AB7">
        <v>1</v>
      </c>
      <c r="AD7">
        <v>0.75380031789843815</v>
      </c>
      <c r="AE7">
        <v>1.7247109562697451</v>
      </c>
      <c r="AF7">
        <v>0.97091063837130698</v>
      </c>
      <c r="AG7">
        <v>8.2682428552787984E-2</v>
      </c>
      <c r="AJ7">
        <v>14.338502483745421</v>
      </c>
      <c r="AO7">
        <v>2.519771198378173</v>
      </c>
      <c r="AT7">
        <v>7.7476700813218917</v>
      </c>
      <c r="AY7">
        <v>4.8043195117720003</v>
      </c>
      <c r="BC7">
        <v>0.81201576846318746</v>
      </c>
      <c r="BD7">
        <v>1.7467175997677198</v>
      </c>
      <c r="BE7">
        <v>0.93470183130453244</v>
      </c>
      <c r="BF7">
        <v>8.0742856156444942E-2</v>
      </c>
      <c r="BG7" s="9">
        <v>44243</v>
      </c>
    </row>
    <row r="8" spans="1:59" x14ac:dyDescent="0.2">
      <c r="A8">
        <v>84</v>
      </c>
      <c r="B8">
        <v>24</v>
      </c>
      <c r="C8" t="s">
        <v>171</v>
      </c>
      <c r="D8" t="s">
        <v>27</v>
      </c>
      <c r="G8">
        <v>0.5</v>
      </c>
      <c r="H8">
        <v>0.5</v>
      </c>
      <c r="I8">
        <v>861</v>
      </c>
      <c r="J8">
        <v>5966</v>
      </c>
      <c r="L8">
        <v>1788</v>
      </c>
      <c r="M8">
        <v>1.075</v>
      </c>
      <c r="N8">
        <v>5.3330000000000002</v>
      </c>
      <c r="O8">
        <v>4.258</v>
      </c>
      <c r="Q8">
        <v>7.0999999999999994E-2</v>
      </c>
      <c r="R8">
        <v>1</v>
      </c>
      <c r="S8">
        <v>0</v>
      </c>
      <c r="T8">
        <v>0</v>
      </c>
      <c r="V8">
        <v>0</v>
      </c>
      <c r="Y8" s="9">
        <v>44244</v>
      </c>
      <c r="Z8">
        <v>0.11524305555555554</v>
      </c>
      <c r="AB8">
        <v>1</v>
      </c>
      <c r="AD8">
        <v>2.8848386294807757</v>
      </c>
      <c r="AE8">
        <v>5.0498716385323581</v>
      </c>
      <c r="AF8">
        <v>2.1650330090515824</v>
      </c>
      <c r="AG8">
        <v>0.16389686421242836</v>
      </c>
      <c r="AJ8">
        <v>0.48801343989360774</v>
      </c>
      <c r="AO8">
        <v>0.6812576974637824</v>
      </c>
      <c r="AT8">
        <v>0.93816863989562127</v>
      </c>
      <c r="AY8">
        <v>2.6016607767446547</v>
      </c>
      <c r="BC8">
        <v>2.8918950477310483</v>
      </c>
      <c r="BD8">
        <v>5.0671317510797893</v>
      </c>
      <c r="BE8">
        <v>2.175236703348741</v>
      </c>
      <c r="BF8">
        <v>0.16179222182490721</v>
      </c>
      <c r="BG8" s="9">
        <v>44244</v>
      </c>
    </row>
    <row r="9" spans="1:59" x14ac:dyDescent="0.2">
      <c r="A9">
        <v>86</v>
      </c>
      <c r="B9">
        <v>27</v>
      </c>
      <c r="C9" t="s">
        <v>195</v>
      </c>
      <c r="D9" t="s">
        <v>27</v>
      </c>
      <c r="G9">
        <v>0.5</v>
      </c>
      <c r="H9">
        <v>0.5</v>
      </c>
      <c r="I9">
        <v>1713</v>
      </c>
      <c r="J9">
        <v>10770</v>
      </c>
      <c r="L9">
        <v>3227</v>
      </c>
      <c r="M9">
        <v>1.7290000000000001</v>
      </c>
      <c r="N9">
        <v>9.4030000000000005</v>
      </c>
      <c r="O9">
        <v>7.6740000000000004</v>
      </c>
      <c r="Q9">
        <v>0.222</v>
      </c>
      <c r="R9">
        <v>1</v>
      </c>
      <c r="S9">
        <v>0</v>
      </c>
      <c r="T9">
        <v>0</v>
      </c>
      <c r="V9">
        <v>0</v>
      </c>
      <c r="Y9" s="9">
        <v>44222</v>
      </c>
      <c r="Z9">
        <v>0.26004629629629633</v>
      </c>
      <c r="AB9">
        <v>3</v>
      </c>
      <c r="AC9" t="s">
        <v>187</v>
      </c>
      <c r="AD9">
        <v>3.9341864200000001</v>
      </c>
      <c r="AE9">
        <v>5.4000324746448989</v>
      </c>
      <c r="AF9">
        <v>1.4658460546448988</v>
      </c>
      <c r="AG9">
        <v>0.17463335316941189</v>
      </c>
      <c r="AJ9">
        <v>1.202913429470386</v>
      </c>
      <c r="AO9">
        <v>9.7093825892451135E-3</v>
      </c>
      <c r="AT9">
        <v>3.1238656524230084</v>
      </c>
      <c r="AY9">
        <v>0.89609597743732528</v>
      </c>
      <c r="BC9">
        <v>3.9106654600000001</v>
      </c>
      <c r="BD9">
        <v>5.3997703324646391</v>
      </c>
      <c r="BE9">
        <v>1.489104872464639</v>
      </c>
      <c r="BF9">
        <v>0.17385440201787195</v>
      </c>
      <c r="BG9" s="9">
        <v>44222</v>
      </c>
    </row>
    <row r="10" spans="1:59" x14ac:dyDescent="0.2">
      <c r="A10">
        <v>90</v>
      </c>
      <c r="B10">
        <v>26</v>
      </c>
      <c r="C10" t="s">
        <v>173</v>
      </c>
      <c r="D10" t="s">
        <v>27</v>
      </c>
      <c r="G10">
        <v>0.5</v>
      </c>
      <c r="H10">
        <v>0.5</v>
      </c>
      <c r="I10">
        <v>1043</v>
      </c>
      <c r="J10">
        <v>5644</v>
      </c>
      <c r="L10">
        <v>1346</v>
      </c>
      <c r="M10">
        <v>1.2150000000000001</v>
      </c>
      <c r="N10">
        <v>5.0599999999999996</v>
      </c>
      <c r="O10">
        <v>3.8450000000000002</v>
      </c>
      <c r="Q10">
        <v>2.5000000000000001E-2</v>
      </c>
      <c r="R10">
        <v>1</v>
      </c>
      <c r="S10">
        <v>0</v>
      </c>
      <c r="T10">
        <v>0</v>
      </c>
      <c r="V10">
        <v>0</v>
      </c>
      <c r="Y10" s="9">
        <v>44244</v>
      </c>
      <c r="Z10">
        <v>0.15937500000000002</v>
      </c>
      <c r="AB10">
        <v>1</v>
      </c>
      <c r="AD10">
        <v>3.5269726902555858</v>
      </c>
      <c r="AE10">
        <v>4.7719838265187171</v>
      </c>
      <c r="AF10">
        <v>1.2450111362631313</v>
      </c>
      <c r="AG10">
        <v>0.12741639616206146</v>
      </c>
      <c r="AJ10">
        <v>4.2109404728820445</v>
      </c>
      <c r="AO10">
        <v>0.76245894807113224</v>
      </c>
      <c r="AT10">
        <v>16.32963347698319</v>
      </c>
      <c r="AY10">
        <v>3.2251985505320726</v>
      </c>
      <c r="BC10">
        <v>3.6028291864460167</v>
      </c>
      <c r="BD10">
        <v>4.7538607083439146</v>
      </c>
      <c r="BE10">
        <v>1.1510315218978973</v>
      </c>
      <c r="BF10">
        <v>0.12539428877012937</v>
      </c>
      <c r="BG10" s="9">
        <v>44244</v>
      </c>
    </row>
    <row r="11" spans="1:59" x14ac:dyDescent="0.2">
      <c r="A11">
        <v>92</v>
      </c>
      <c r="B11">
        <v>29</v>
      </c>
      <c r="C11" t="s">
        <v>197</v>
      </c>
      <c r="D11" t="s">
        <v>27</v>
      </c>
      <c r="G11">
        <v>0.5</v>
      </c>
      <c r="H11">
        <v>0.5</v>
      </c>
      <c r="I11">
        <v>1965</v>
      </c>
      <c r="J11">
        <v>8911</v>
      </c>
      <c r="L11">
        <v>2057</v>
      </c>
      <c r="M11">
        <v>1.9219999999999999</v>
      </c>
      <c r="N11">
        <v>7.8280000000000003</v>
      </c>
      <c r="O11">
        <v>5.9050000000000002</v>
      </c>
      <c r="Q11">
        <v>9.9000000000000005E-2</v>
      </c>
      <c r="R11">
        <v>1</v>
      </c>
      <c r="S11">
        <v>0</v>
      </c>
      <c r="T11">
        <v>0</v>
      </c>
      <c r="V11">
        <v>0</v>
      </c>
      <c r="Y11" s="9">
        <v>44222</v>
      </c>
      <c r="Z11">
        <v>0.31236111111111114</v>
      </c>
      <c r="AB11">
        <v>3</v>
      </c>
      <c r="AC11" t="s">
        <v>187</v>
      </c>
      <c r="AD11">
        <v>4.6050204999999993</v>
      </c>
      <c r="AE11">
        <v>4.4253878484387741</v>
      </c>
      <c r="AF11">
        <v>-0.17963265156122521</v>
      </c>
      <c r="AG11">
        <v>0.11939863515112606</v>
      </c>
      <c r="AJ11">
        <v>1.1705196993046709</v>
      </c>
      <c r="AO11">
        <v>0.308502224369191</v>
      </c>
      <c r="AT11">
        <v>31.771829071614793</v>
      </c>
      <c r="AY11">
        <v>0.3946109967668508</v>
      </c>
      <c r="BC11">
        <v>4.6321304999999988</v>
      </c>
      <c r="BD11">
        <v>4.4185721517520182</v>
      </c>
      <c r="BE11">
        <v>-0.21355834824798148</v>
      </c>
      <c r="BF11">
        <v>0.119634680954623</v>
      </c>
      <c r="BG11" s="9">
        <v>44222</v>
      </c>
    </row>
    <row r="12" spans="1:59" x14ac:dyDescent="0.2">
      <c r="A12">
        <v>81</v>
      </c>
      <c r="B12">
        <v>23</v>
      </c>
      <c r="C12" t="s">
        <v>170</v>
      </c>
      <c r="D12" t="s">
        <v>27</v>
      </c>
      <c r="G12">
        <v>0.5</v>
      </c>
      <c r="H12">
        <v>0.5</v>
      </c>
      <c r="I12">
        <v>922</v>
      </c>
      <c r="J12">
        <v>6667</v>
      </c>
      <c r="L12">
        <v>2012</v>
      </c>
      <c r="M12">
        <v>1.1220000000000001</v>
      </c>
      <c r="N12">
        <v>5.9269999999999996</v>
      </c>
      <c r="O12">
        <v>4.8040000000000003</v>
      </c>
      <c r="Q12">
        <v>9.4E-2</v>
      </c>
      <c r="R12">
        <v>1</v>
      </c>
      <c r="S12">
        <v>0</v>
      </c>
      <c r="T12">
        <v>0</v>
      </c>
      <c r="V12">
        <v>0</v>
      </c>
      <c r="Y12" s="9">
        <v>44244</v>
      </c>
      <c r="Z12">
        <v>9.3032407407407411E-2</v>
      </c>
      <c r="AB12">
        <v>1</v>
      </c>
      <c r="AD12">
        <v>3.1000593861140913</v>
      </c>
      <c r="AE12">
        <v>5.6548385833198198</v>
      </c>
      <c r="AF12">
        <v>2.5547791972057285</v>
      </c>
      <c r="AG12">
        <v>0.18238470322437902</v>
      </c>
      <c r="AJ12">
        <v>0.68054250692191032</v>
      </c>
      <c r="AO12">
        <v>0.85100003183421224</v>
      </c>
      <c r="AT12">
        <v>1.0574480929117751</v>
      </c>
      <c r="AY12">
        <v>3.3373584717045004</v>
      </c>
      <c r="BC12">
        <v>3.1106440134894999</v>
      </c>
      <c r="BD12">
        <v>5.679002740886224</v>
      </c>
      <c r="BE12">
        <v>2.5683587273967232</v>
      </c>
      <c r="BF12">
        <v>0.18547976555896897</v>
      </c>
      <c r="BG12" s="9">
        <v>44244</v>
      </c>
    </row>
    <row r="13" spans="1:59" x14ac:dyDescent="0.2">
      <c r="A13">
        <v>89</v>
      </c>
      <c r="B13">
        <v>28</v>
      </c>
      <c r="C13" t="s">
        <v>196</v>
      </c>
      <c r="D13" t="s">
        <v>27</v>
      </c>
      <c r="G13">
        <v>0.5</v>
      </c>
      <c r="H13">
        <v>0.5</v>
      </c>
      <c r="I13">
        <v>1667</v>
      </c>
      <c r="J13">
        <v>11011</v>
      </c>
      <c r="L13">
        <v>3569</v>
      </c>
      <c r="M13">
        <v>1.694</v>
      </c>
      <c r="N13">
        <v>9.6069999999999993</v>
      </c>
      <c r="O13">
        <v>7.9139999999999997</v>
      </c>
      <c r="Q13">
        <v>0.25700000000000001</v>
      </c>
      <c r="R13">
        <v>1</v>
      </c>
      <c r="S13">
        <v>0</v>
      </c>
      <c r="T13">
        <v>0</v>
      </c>
      <c r="V13">
        <v>0</v>
      </c>
      <c r="Y13" s="9">
        <v>44222</v>
      </c>
      <c r="Z13">
        <v>0.2863194444444444</v>
      </c>
      <c r="AB13">
        <v>3</v>
      </c>
      <c r="AC13" t="s">
        <v>187</v>
      </c>
      <c r="AD13">
        <v>3.8142000199999999</v>
      </c>
      <c r="AE13">
        <v>5.5263850055301464</v>
      </c>
      <c r="AF13">
        <v>1.7121849855301465</v>
      </c>
      <c r="AG13">
        <v>0.19077888612860311</v>
      </c>
      <c r="AJ13">
        <v>0.27238192830045066</v>
      </c>
      <c r="AO13">
        <v>0.65246276925868185</v>
      </c>
      <c r="AT13">
        <v>1.4939825168539234</v>
      </c>
      <c r="AY13">
        <v>1.4456121196854783</v>
      </c>
      <c r="BC13">
        <v>3.8194017000000002</v>
      </c>
      <c r="BD13">
        <v>5.5444728159680761</v>
      </c>
      <c r="BE13">
        <v>1.7250711159680765</v>
      </c>
      <c r="BF13">
        <v>0.18940982046832083</v>
      </c>
      <c r="BG13" s="9">
        <v>44222</v>
      </c>
    </row>
    <row r="14" spans="1:59" x14ac:dyDescent="0.2">
      <c r="A14">
        <v>93</v>
      </c>
      <c r="B14">
        <v>27</v>
      </c>
      <c r="C14" t="s">
        <v>174</v>
      </c>
      <c r="D14" t="s">
        <v>27</v>
      </c>
      <c r="G14">
        <v>0.5</v>
      </c>
      <c r="H14">
        <v>0.5</v>
      </c>
      <c r="I14">
        <v>2018</v>
      </c>
      <c r="J14">
        <v>10158</v>
      </c>
      <c r="L14">
        <v>2144</v>
      </c>
      <c r="M14">
        <v>1.9630000000000001</v>
      </c>
      <c r="N14">
        <v>8.8840000000000003</v>
      </c>
      <c r="O14">
        <v>6.9210000000000003</v>
      </c>
      <c r="Q14">
        <v>0.108</v>
      </c>
      <c r="R14">
        <v>1</v>
      </c>
      <c r="S14">
        <v>0</v>
      </c>
      <c r="T14">
        <v>0</v>
      </c>
      <c r="V14">
        <v>0</v>
      </c>
      <c r="Y14" s="9">
        <v>44244</v>
      </c>
      <c r="Z14">
        <v>0.18151620370370369</v>
      </c>
      <c r="AB14">
        <v>1</v>
      </c>
      <c r="AD14">
        <v>6.966976587263499</v>
      </c>
      <c r="AE14">
        <v>8.6675912284739294</v>
      </c>
      <c r="AF14">
        <v>1.7006146412104304</v>
      </c>
      <c r="AG14">
        <v>0.19327932264213565</v>
      </c>
      <c r="AJ14">
        <v>3.0912678524588748</v>
      </c>
      <c r="AO14">
        <v>6.0070539670880354</v>
      </c>
      <c r="AT14">
        <v>17.10231040633731</v>
      </c>
      <c r="AY14">
        <v>9.0898481448273571</v>
      </c>
      <c r="BC14">
        <v>7.0763510701427244</v>
      </c>
      <c r="BD14">
        <v>8.9359859785864835</v>
      </c>
      <c r="BE14">
        <v>1.8596349084437596</v>
      </c>
      <c r="BF14">
        <v>0.20248197465031645</v>
      </c>
      <c r="BG14" s="9">
        <v>44244</v>
      </c>
    </row>
    <row r="15" spans="1:59" x14ac:dyDescent="0.2">
      <c r="A15">
        <v>74</v>
      </c>
      <c r="B15">
        <v>23</v>
      </c>
      <c r="C15" t="s">
        <v>191</v>
      </c>
      <c r="D15" t="s">
        <v>27</v>
      </c>
      <c r="G15">
        <v>0.5</v>
      </c>
      <c r="H15">
        <v>0.5</v>
      </c>
      <c r="I15">
        <v>3746</v>
      </c>
      <c r="J15">
        <v>16892</v>
      </c>
      <c r="L15">
        <v>3622</v>
      </c>
      <c r="M15">
        <v>3.2879999999999998</v>
      </c>
      <c r="N15">
        <v>14.589</v>
      </c>
      <c r="O15">
        <v>11.301</v>
      </c>
      <c r="Q15">
        <v>0.26300000000000001</v>
      </c>
      <c r="R15">
        <v>1</v>
      </c>
      <c r="S15">
        <v>0</v>
      </c>
      <c r="T15">
        <v>0</v>
      </c>
      <c r="V15">
        <v>0</v>
      </c>
      <c r="Y15" s="9">
        <v>44222</v>
      </c>
      <c r="Z15">
        <v>0.15276620370370372</v>
      </c>
      <c r="AB15">
        <v>3</v>
      </c>
      <c r="AC15" t="s">
        <v>187</v>
      </c>
      <c r="AD15">
        <v>9.9978528799999999</v>
      </c>
      <c r="AE15">
        <v>8.6097013297465104</v>
      </c>
      <c r="AF15">
        <v>-1.3881515502534896</v>
      </c>
      <c r="AG15">
        <v>0.19328097164567079</v>
      </c>
      <c r="AJ15">
        <v>2.5236014236365683</v>
      </c>
      <c r="AO15">
        <v>0.62305996016364296</v>
      </c>
      <c r="AT15">
        <v>20.030869519867892</v>
      </c>
      <c r="AY15">
        <v>1.7192776781972452</v>
      </c>
      <c r="BC15">
        <v>10.125617999999999</v>
      </c>
      <c r="BD15">
        <v>8.5829628273600065</v>
      </c>
      <c r="BE15">
        <v>-1.5426551726399946</v>
      </c>
      <c r="BF15">
        <v>0.19495689685049911</v>
      </c>
      <c r="BG15" s="9">
        <v>44222</v>
      </c>
    </row>
    <row r="16" spans="1:59" x14ac:dyDescent="0.2">
      <c r="A16">
        <v>80</v>
      </c>
      <c r="B16">
        <v>25</v>
      </c>
      <c r="C16" t="s">
        <v>193</v>
      </c>
      <c r="D16" t="s">
        <v>27</v>
      </c>
      <c r="G16">
        <v>0.5</v>
      </c>
      <c r="H16">
        <v>0.5</v>
      </c>
      <c r="I16">
        <v>2867</v>
      </c>
      <c r="J16">
        <v>15120</v>
      </c>
      <c r="L16">
        <v>2953</v>
      </c>
      <c r="M16">
        <v>2.6150000000000002</v>
      </c>
      <c r="N16">
        <v>13.087999999999999</v>
      </c>
      <c r="O16">
        <v>10.473000000000001</v>
      </c>
      <c r="Q16">
        <v>0.193</v>
      </c>
      <c r="R16">
        <v>1</v>
      </c>
      <c r="S16">
        <v>0</v>
      </c>
      <c r="T16">
        <v>0</v>
      </c>
      <c r="V16">
        <v>0</v>
      </c>
      <c r="Y16" s="9">
        <v>44222</v>
      </c>
      <c r="Z16">
        <v>0.20660879629629628</v>
      </c>
      <c r="AB16">
        <v>3</v>
      </c>
      <c r="AC16" t="s">
        <v>187</v>
      </c>
      <c r="AD16">
        <v>7.1935440199999992</v>
      </c>
      <c r="AE16">
        <v>7.6806694429056002</v>
      </c>
      <c r="AF16">
        <v>0.48712542290560101</v>
      </c>
      <c r="AG16">
        <v>0.16169804313777913</v>
      </c>
      <c r="AJ16">
        <v>0.2531333327088291</v>
      </c>
      <c r="AO16">
        <v>0.47210747775368322</v>
      </c>
      <c r="AT16">
        <v>3.7624397793917237</v>
      </c>
      <c r="AY16">
        <v>0.32063976486793422</v>
      </c>
      <c r="BC16">
        <v>7.1844508999999999</v>
      </c>
      <c r="BD16">
        <v>7.6625816324676705</v>
      </c>
      <c r="BE16">
        <v>0.47813073246767068</v>
      </c>
      <c r="BF16">
        <v>0.16195769352162576</v>
      </c>
      <c r="BG16" s="9">
        <v>44222</v>
      </c>
    </row>
    <row r="17" spans="1:59" x14ac:dyDescent="0.2">
      <c r="A17">
        <v>40</v>
      </c>
      <c r="B17">
        <v>13</v>
      </c>
      <c r="C17" t="s">
        <v>161</v>
      </c>
      <c r="D17" t="s">
        <v>27</v>
      </c>
      <c r="G17">
        <v>0.5</v>
      </c>
      <c r="H17">
        <v>0.5</v>
      </c>
      <c r="I17">
        <v>766</v>
      </c>
      <c r="J17">
        <v>4967</v>
      </c>
      <c r="L17">
        <v>1119</v>
      </c>
      <c r="M17">
        <v>1.002</v>
      </c>
      <c r="N17">
        <v>4.4870000000000001</v>
      </c>
      <c r="O17">
        <v>3.484</v>
      </c>
      <c r="Q17">
        <v>1E-3</v>
      </c>
      <c r="R17">
        <v>1</v>
      </c>
      <c r="S17">
        <v>0</v>
      </c>
      <c r="T17">
        <v>0</v>
      </c>
      <c r="V17">
        <v>0</v>
      </c>
      <c r="Y17" s="9">
        <v>44243</v>
      </c>
      <c r="Z17">
        <v>0.79745370370370372</v>
      </c>
      <c r="AB17">
        <v>1</v>
      </c>
      <c r="AD17">
        <v>2.5496587625928253</v>
      </c>
      <c r="AE17">
        <v>4.1877290167881718</v>
      </c>
      <c r="AF17">
        <v>1.6380702541953465</v>
      </c>
      <c r="AG17">
        <v>0.1086809521633436</v>
      </c>
      <c r="AJ17">
        <v>3.2342001427970164</v>
      </c>
      <c r="AO17">
        <v>1.817441738510376</v>
      </c>
      <c r="AT17">
        <v>9.1992928001008494</v>
      </c>
      <c r="AY17">
        <v>7.3868947105308269</v>
      </c>
      <c r="BC17">
        <v>2.5090843576537578</v>
      </c>
      <c r="BD17">
        <v>4.2261327672062059</v>
      </c>
      <c r="BE17">
        <v>1.7170484095524488</v>
      </c>
      <c r="BF17">
        <v>0.11284896944059139</v>
      </c>
      <c r="BG17" s="9">
        <v>44243</v>
      </c>
    </row>
    <row r="18" spans="1:59" x14ac:dyDescent="0.2">
      <c r="A18">
        <v>78</v>
      </c>
      <c r="B18">
        <v>22</v>
      </c>
      <c r="C18" t="s">
        <v>169</v>
      </c>
      <c r="D18" t="s">
        <v>27</v>
      </c>
      <c r="G18">
        <v>0.5</v>
      </c>
      <c r="H18">
        <v>0.5</v>
      </c>
      <c r="I18">
        <v>1291</v>
      </c>
      <c r="J18">
        <v>8397</v>
      </c>
      <c r="L18">
        <v>1778</v>
      </c>
      <c r="M18">
        <v>1.405</v>
      </c>
      <c r="N18">
        <v>7.3929999999999998</v>
      </c>
      <c r="O18">
        <v>5.9880000000000004</v>
      </c>
      <c r="Q18">
        <v>7.0000000000000007E-2</v>
      </c>
      <c r="R18">
        <v>1</v>
      </c>
      <c r="S18">
        <v>0</v>
      </c>
      <c r="T18">
        <v>0</v>
      </c>
      <c r="V18">
        <v>0</v>
      </c>
      <c r="Y18" s="9">
        <v>44244</v>
      </c>
      <c r="Z18">
        <v>7.0856481481481479E-2</v>
      </c>
      <c r="AB18">
        <v>1</v>
      </c>
      <c r="AD18">
        <v>4.4019685532893931</v>
      </c>
      <c r="AE18">
        <v>7.1478383186726155</v>
      </c>
      <c r="AF18">
        <v>2.7458697653832225</v>
      </c>
      <c r="AG18">
        <v>0.16307151425653771</v>
      </c>
      <c r="AJ18">
        <v>0.72396759880053863</v>
      </c>
      <c r="AO18">
        <v>1.1291898465154826</v>
      </c>
      <c r="AT18">
        <v>1.7822361560643354</v>
      </c>
      <c r="AY18">
        <v>1.8388115109294794</v>
      </c>
      <c r="BC18">
        <v>4.3860916122262799</v>
      </c>
      <c r="BD18">
        <v>7.1077085569998388</v>
      </c>
      <c r="BE18">
        <v>2.7216169447735585</v>
      </c>
      <c r="BF18">
        <v>0.16158588433593452</v>
      </c>
      <c r="BG18" s="9">
        <v>44244</v>
      </c>
    </row>
    <row r="19" spans="1:59" x14ac:dyDescent="0.2">
      <c r="A19">
        <v>95</v>
      </c>
      <c r="B19">
        <v>30</v>
      </c>
      <c r="C19" t="s">
        <v>198</v>
      </c>
      <c r="D19" t="s">
        <v>27</v>
      </c>
      <c r="G19">
        <v>0.5</v>
      </c>
      <c r="H19">
        <v>0.5</v>
      </c>
      <c r="I19">
        <v>2301</v>
      </c>
      <c r="J19">
        <v>13353</v>
      </c>
      <c r="L19">
        <v>2687</v>
      </c>
      <c r="M19">
        <v>2.1800000000000002</v>
      </c>
      <c r="N19">
        <v>11.590999999999999</v>
      </c>
      <c r="O19">
        <v>9.4109999999999996</v>
      </c>
      <c r="Q19">
        <v>0.16500000000000001</v>
      </c>
      <c r="R19">
        <v>1</v>
      </c>
      <c r="S19">
        <v>0</v>
      </c>
      <c r="T19">
        <v>0</v>
      </c>
      <c r="V19">
        <v>0</v>
      </c>
      <c r="Y19" s="9">
        <v>44222</v>
      </c>
      <c r="Z19">
        <v>0.33901620370370367</v>
      </c>
      <c r="AB19">
        <v>3</v>
      </c>
      <c r="AC19" t="s">
        <v>187</v>
      </c>
      <c r="AD19">
        <v>5.5350281800000003</v>
      </c>
      <c r="AE19">
        <v>6.7542589778672868</v>
      </c>
      <c r="AF19">
        <v>1.2192307978672865</v>
      </c>
      <c r="AG19">
        <v>0.1491404063917415</v>
      </c>
      <c r="AJ19">
        <v>1.5935493772540195</v>
      </c>
      <c r="AO19">
        <v>0.31000984455557529</v>
      </c>
      <c r="AT19">
        <v>8.5182682447809501</v>
      </c>
      <c r="AY19">
        <v>2.8574719587322961</v>
      </c>
      <c r="BC19">
        <v>5.4912750900000002</v>
      </c>
      <c r="BD19">
        <v>6.7647446650776812</v>
      </c>
      <c r="BE19">
        <v>1.273469575077681</v>
      </c>
      <c r="BF19">
        <v>0.14703959874061867</v>
      </c>
      <c r="BG19" s="9">
        <v>44222</v>
      </c>
    </row>
    <row r="20" spans="1:59" x14ac:dyDescent="0.2">
      <c r="A20">
        <v>21</v>
      </c>
      <c r="B20">
        <v>9</v>
      </c>
      <c r="C20" t="s">
        <v>176</v>
      </c>
      <c r="D20" t="s">
        <v>27</v>
      </c>
      <c r="G20">
        <v>0.5</v>
      </c>
      <c r="H20">
        <v>0.5</v>
      </c>
      <c r="I20">
        <v>1270</v>
      </c>
      <c r="J20">
        <v>7919</v>
      </c>
      <c r="L20">
        <v>2934</v>
      </c>
      <c r="M20">
        <v>1.389</v>
      </c>
      <c r="N20">
        <v>6.9880000000000004</v>
      </c>
      <c r="O20">
        <v>5.5979999999999999</v>
      </c>
      <c r="Q20">
        <v>0.191</v>
      </c>
      <c r="R20">
        <v>1</v>
      </c>
      <c r="S20">
        <v>0</v>
      </c>
      <c r="T20">
        <v>0</v>
      </c>
      <c r="V20">
        <v>0</v>
      </c>
      <c r="Y20" s="9">
        <v>44231</v>
      </c>
      <c r="Z20">
        <v>0.62162037037037032</v>
      </c>
      <c r="AB20">
        <v>1</v>
      </c>
      <c r="AD20">
        <v>2.5935479999999997</v>
      </c>
      <c r="AE20">
        <v>6.7099088061507928</v>
      </c>
      <c r="AF20">
        <v>4.1163608061507926</v>
      </c>
      <c r="AG20">
        <v>0.25613045120706351</v>
      </c>
      <c r="AJ20">
        <v>2.5158950366931245</v>
      </c>
      <c r="AO20">
        <v>0.24311059880354272</v>
      </c>
      <c r="AT20">
        <v>1.94317021344445</v>
      </c>
      <c r="AY20">
        <v>0.9808548634041161</v>
      </c>
      <c r="BC20">
        <v>2.5613278400000001</v>
      </c>
      <c r="BD20">
        <v>6.7180749823095747</v>
      </c>
      <c r="BE20">
        <v>4.1567471423095741</v>
      </c>
      <c r="BF20">
        <v>0.2548804475741151</v>
      </c>
      <c r="BG20" s="9">
        <v>44231</v>
      </c>
    </row>
    <row r="21" spans="1:59" x14ac:dyDescent="0.2">
      <c r="A21">
        <v>79</v>
      </c>
      <c r="B21">
        <v>24</v>
      </c>
      <c r="C21" t="s">
        <v>145</v>
      </c>
      <c r="D21" t="s">
        <v>27</v>
      </c>
      <c r="G21">
        <v>0.5</v>
      </c>
      <c r="H21">
        <v>0.5</v>
      </c>
      <c r="I21">
        <v>1022</v>
      </c>
      <c r="J21">
        <v>7137</v>
      </c>
      <c r="L21">
        <v>2737</v>
      </c>
      <c r="M21">
        <v>1.1990000000000001</v>
      </c>
      <c r="N21">
        <v>6.3250000000000002</v>
      </c>
      <c r="O21">
        <v>5.1260000000000003</v>
      </c>
      <c r="Q21">
        <v>0.17</v>
      </c>
      <c r="R21">
        <v>1</v>
      </c>
      <c r="S21">
        <v>0</v>
      </c>
      <c r="T21">
        <v>0</v>
      </c>
      <c r="V21">
        <v>0</v>
      </c>
      <c r="Y21" s="9">
        <v>44239</v>
      </c>
      <c r="Z21">
        <v>7.3738425925925929E-2</v>
      </c>
      <c r="AB21">
        <v>1</v>
      </c>
      <c r="AD21">
        <v>2.6106903999999997</v>
      </c>
      <c r="AE21">
        <v>5.546530286155348</v>
      </c>
      <c r="AF21">
        <v>2.9358398861553483</v>
      </c>
      <c r="AG21">
        <v>0.22291788652883471</v>
      </c>
      <c r="AJ21">
        <v>5.4548769270476152</v>
      </c>
      <c r="AO21">
        <v>0.2443652451330848</v>
      </c>
      <c r="AT21">
        <v>4.6292442948775214</v>
      </c>
      <c r="AY21">
        <v>9.7154858355053733E-2</v>
      </c>
      <c r="BC21">
        <v>2.6838918999999999</v>
      </c>
      <c r="BD21">
        <v>5.5533154726392127</v>
      </c>
      <c r="BE21">
        <v>2.8694235726392128</v>
      </c>
      <c r="BF21">
        <v>0.22280965132826003</v>
      </c>
      <c r="BG21" s="9">
        <v>44239</v>
      </c>
    </row>
    <row r="22" spans="1:59" x14ac:dyDescent="0.2">
      <c r="A22">
        <v>21</v>
      </c>
      <c r="B22">
        <v>9</v>
      </c>
      <c r="C22" t="s">
        <v>176</v>
      </c>
      <c r="D22" t="s">
        <v>27</v>
      </c>
      <c r="G22">
        <v>0.5</v>
      </c>
      <c r="H22">
        <v>0.5</v>
      </c>
      <c r="I22">
        <v>1704</v>
      </c>
      <c r="J22">
        <v>11674</v>
      </c>
      <c r="L22">
        <v>4701</v>
      </c>
      <c r="M22">
        <v>1.722</v>
      </c>
      <c r="N22">
        <v>10.167999999999999</v>
      </c>
      <c r="O22">
        <v>8.4459999999999997</v>
      </c>
      <c r="Q22">
        <v>0.376</v>
      </c>
      <c r="R22">
        <v>1</v>
      </c>
      <c r="S22">
        <v>0</v>
      </c>
      <c r="T22">
        <v>0</v>
      </c>
      <c r="V22">
        <v>0</v>
      </c>
      <c r="Y22" s="9">
        <v>44221</v>
      </c>
      <c r="Z22">
        <v>0.69174768518518526</v>
      </c>
      <c r="AB22">
        <v>3</v>
      </c>
      <c r="AC22" t="s">
        <v>187</v>
      </c>
      <c r="AD22">
        <v>3.9106508799999999</v>
      </c>
      <c r="AE22">
        <v>5.8739855365547085</v>
      </c>
      <c r="AF22">
        <v>1.9633346565547085</v>
      </c>
      <c r="AG22">
        <v>0.24421965604031218</v>
      </c>
      <c r="AJ22">
        <v>5.5550029104341965</v>
      </c>
      <c r="AO22">
        <v>0.6896356503520088</v>
      </c>
      <c r="AT22">
        <v>14.404757298597239</v>
      </c>
      <c r="AY22">
        <v>0.48443592269856378</v>
      </c>
      <c r="BC22">
        <v>4.0223723299999996</v>
      </c>
      <c r="BD22">
        <v>5.8538005886746998</v>
      </c>
      <c r="BE22">
        <v>1.8314282586747004</v>
      </c>
      <c r="BF22">
        <v>0.24362954153156979</v>
      </c>
      <c r="BG22" s="9">
        <v>44221</v>
      </c>
    </row>
    <row r="23" spans="1:59" x14ac:dyDescent="0.2">
      <c r="A23">
        <v>55</v>
      </c>
      <c r="B23">
        <v>18</v>
      </c>
      <c r="C23" t="s">
        <v>166</v>
      </c>
      <c r="D23" t="s">
        <v>27</v>
      </c>
      <c r="G23">
        <v>0.5</v>
      </c>
      <c r="H23">
        <v>0.5</v>
      </c>
      <c r="I23">
        <v>1078</v>
      </c>
      <c r="J23">
        <v>7033</v>
      </c>
      <c r="L23">
        <v>2824</v>
      </c>
      <c r="M23">
        <v>1.242</v>
      </c>
      <c r="N23">
        <v>6.2370000000000001</v>
      </c>
      <c r="O23">
        <v>4.9950000000000001</v>
      </c>
      <c r="Q23">
        <v>0.17899999999999999</v>
      </c>
      <c r="R23">
        <v>1</v>
      </c>
      <c r="S23">
        <v>0</v>
      </c>
      <c r="T23">
        <v>0</v>
      </c>
      <c r="V23">
        <v>0</v>
      </c>
      <c r="Y23" s="9">
        <v>44243</v>
      </c>
      <c r="Z23">
        <v>0.9075347222222222</v>
      </c>
      <c r="AB23">
        <v>1</v>
      </c>
      <c r="AD23">
        <v>3.6504600096353577</v>
      </c>
      <c r="AE23">
        <v>5.9706986429378102</v>
      </c>
      <c r="AF23">
        <v>2.3202386333024525</v>
      </c>
      <c r="AG23">
        <v>0.24940311964270015</v>
      </c>
      <c r="AJ23">
        <v>1.068843679833827</v>
      </c>
      <c r="AO23">
        <v>1.7496554259235688</v>
      </c>
      <c r="AT23">
        <v>2.8301678155479024</v>
      </c>
      <c r="AY23">
        <v>0.23138305886435845</v>
      </c>
      <c r="BC23">
        <v>3.6310548594471079</v>
      </c>
      <c r="BD23">
        <v>5.9189183052955165</v>
      </c>
      <c r="BE23">
        <v>2.2878634458484091</v>
      </c>
      <c r="BF23">
        <v>0.24969199212726184</v>
      </c>
      <c r="BG23" s="9">
        <v>44243</v>
      </c>
    </row>
    <row r="24" spans="1:59" x14ac:dyDescent="0.2">
      <c r="A24">
        <v>77</v>
      </c>
      <c r="B24">
        <v>24</v>
      </c>
      <c r="C24" t="s">
        <v>192</v>
      </c>
      <c r="D24" t="s">
        <v>27</v>
      </c>
      <c r="G24">
        <v>0.5</v>
      </c>
      <c r="H24">
        <v>0.5</v>
      </c>
      <c r="I24">
        <v>2128</v>
      </c>
      <c r="J24">
        <v>11842</v>
      </c>
      <c r="L24">
        <v>4675</v>
      </c>
      <c r="M24">
        <v>2.048</v>
      </c>
      <c r="N24">
        <v>10.311</v>
      </c>
      <c r="O24">
        <v>8.2629999999999999</v>
      </c>
      <c r="Q24">
        <v>0.373</v>
      </c>
      <c r="R24">
        <v>1</v>
      </c>
      <c r="S24">
        <v>0</v>
      </c>
      <c r="T24">
        <v>0</v>
      </c>
      <c r="V24">
        <v>0</v>
      </c>
      <c r="Y24" s="9">
        <v>44222</v>
      </c>
      <c r="Z24">
        <v>0.17953703703703705</v>
      </c>
      <c r="AB24">
        <v>3</v>
      </c>
      <c r="AC24" t="s">
        <v>187</v>
      </c>
      <c r="AD24">
        <v>5.0511091200000005</v>
      </c>
      <c r="AE24">
        <v>5.9620653091220186</v>
      </c>
      <c r="AF24">
        <v>0.91095618912201815</v>
      </c>
      <c r="AG24">
        <v>0.24299221786212802</v>
      </c>
      <c r="AJ24">
        <v>2.2261675420038269</v>
      </c>
      <c r="AO24">
        <v>0.77958598517814104</v>
      </c>
      <c r="AT24">
        <v>7.6416901784181821</v>
      </c>
      <c r="AY24">
        <v>1.5805275190736987</v>
      </c>
      <c r="BC24">
        <v>5.1079650500000007</v>
      </c>
      <c r="BD24">
        <v>5.9853959631651454</v>
      </c>
      <c r="BE24">
        <v>0.87743091316514521</v>
      </c>
      <c r="BF24">
        <v>0.24492779345080298</v>
      </c>
      <c r="BG24" s="9">
        <v>44222</v>
      </c>
    </row>
    <row r="25" spans="1:59" x14ac:dyDescent="0.2">
      <c r="A25">
        <v>73</v>
      </c>
      <c r="B25">
        <v>22</v>
      </c>
      <c r="C25" t="s">
        <v>123</v>
      </c>
      <c r="D25" t="s">
        <v>27</v>
      </c>
      <c r="G25">
        <v>0.5</v>
      </c>
      <c r="H25">
        <v>0.5</v>
      </c>
      <c r="I25">
        <v>979</v>
      </c>
      <c r="J25">
        <v>5871</v>
      </c>
      <c r="L25">
        <v>2481</v>
      </c>
      <c r="M25">
        <v>1.1659999999999999</v>
      </c>
      <c r="N25">
        <v>5.2530000000000001</v>
      </c>
      <c r="O25">
        <v>4.0869999999999997</v>
      </c>
      <c r="Q25">
        <v>0.14299999999999999</v>
      </c>
      <c r="R25">
        <v>1</v>
      </c>
      <c r="S25">
        <v>0</v>
      </c>
      <c r="T25">
        <v>0</v>
      </c>
      <c r="V25">
        <v>0</v>
      </c>
      <c r="Y25" s="9">
        <v>44238</v>
      </c>
      <c r="Z25">
        <v>4.4861111111111109E-2</v>
      </c>
      <c r="AB25">
        <v>1</v>
      </c>
      <c r="AD25">
        <v>3.7193047020697665</v>
      </c>
      <c r="AE25">
        <v>4.4184424261251865</v>
      </c>
      <c r="AF25">
        <v>0.69913772405541996</v>
      </c>
      <c r="AG25">
        <v>0.21378999644072516</v>
      </c>
      <c r="AJ25">
        <v>1.3849747456067152</v>
      </c>
      <c r="AO25">
        <v>0.1318370352698412</v>
      </c>
      <c r="AT25">
        <v>7.8317409652806802</v>
      </c>
      <c r="AY25">
        <v>3.6070292520830591</v>
      </c>
      <c r="BC25">
        <v>3.6937261151365064</v>
      </c>
      <c r="BD25">
        <v>4.4213569190655839</v>
      </c>
      <c r="BE25">
        <v>0.72763080392907731</v>
      </c>
      <c r="BF25">
        <v>0.2177165461946583</v>
      </c>
      <c r="BG25" s="9">
        <v>44238</v>
      </c>
    </row>
    <row r="26" spans="1:59" x14ac:dyDescent="0.2">
      <c r="A26">
        <v>41</v>
      </c>
      <c r="B26">
        <v>15</v>
      </c>
      <c r="C26" t="s">
        <v>94</v>
      </c>
      <c r="D26" t="s">
        <v>27</v>
      </c>
      <c r="G26">
        <v>0.5</v>
      </c>
      <c r="H26">
        <v>0.5</v>
      </c>
      <c r="I26">
        <v>1334</v>
      </c>
      <c r="J26">
        <v>6914</v>
      </c>
      <c r="L26">
        <v>1425</v>
      </c>
      <c r="M26">
        <v>1.4390000000000001</v>
      </c>
      <c r="N26">
        <v>6.1360000000000001</v>
      </c>
      <c r="O26">
        <v>4.6970000000000001</v>
      </c>
      <c r="Q26">
        <v>3.3000000000000002E-2</v>
      </c>
      <c r="R26">
        <v>1</v>
      </c>
      <c r="S26">
        <v>0</v>
      </c>
      <c r="T26">
        <v>0</v>
      </c>
      <c r="V26">
        <v>0</v>
      </c>
      <c r="Y26" s="9">
        <v>44235</v>
      </c>
      <c r="Z26">
        <v>0.76278935185185182</v>
      </c>
      <c r="AB26">
        <v>1</v>
      </c>
      <c r="AD26">
        <v>2.7415467199999997</v>
      </c>
      <c r="AE26">
        <v>4.8513129794748746</v>
      </c>
      <c r="AF26">
        <v>2.1097662594748749</v>
      </c>
      <c r="AG26">
        <v>9.042071380398814E-2</v>
      </c>
      <c r="AJ26">
        <v>1.0948975199100313</v>
      </c>
      <c r="AO26">
        <v>2.8668954360485947E-2</v>
      </c>
      <c r="AT26">
        <v>1.3740452426176133</v>
      </c>
      <c r="AY26">
        <v>0.22895147912780581</v>
      </c>
      <c r="BC26">
        <v>2.7566378999999994</v>
      </c>
      <c r="BD26">
        <v>4.8520084895245894</v>
      </c>
      <c r="BE26">
        <v>2.0953705895245891</v>
      </c>
      <c r="BF26">
        <v>9.052434221422323E-2</v>
      </c>
      <c r="BG26" s="9">
        <v>44235</v>
      </c>
    </row>
    <row r="27" spans="1:59" x14ac:dyDescent="0.2">
      <c r="A27">
        <v>46</v>
      </c>
      <c r="B27">
        <v>15</v>
      </c>
      <c r="C27" t="s">
        <v>163</v>
      </c>
      <c r="D27" t="s">
        <v>27</v>
      </c>
      <c r="G27">
        <v>0.5</v>
      </c>
      <c r="H27">
        <v>0.5</v>
      </c>
      <c r="I27">
        <v>1252</v>
      </c>
      <c r="J27">
        <v>7430</v>
      </c>
      <c r="L27">
        <v>2092</v>
      </c>
      <c r="M27">
        <v>1.375</v>
      </c>
      <c r="N27">
        <v>6.5730000000000004</v>
      </c>
      <c r="O27">
        <v>5.1980000000000004</v>
      </c>
      <c r="Q27">
        <v>0.10299999999999999</v>
      </c>
      <c r="R27">
        <v>1</v>
      </c>
      <c r="S27">
        <v>0</v>
      </c>
      <c r="T27">
        <v>0</v>
      </c>
      <c r="V27">
        <v>0</v>
      </c>
      <c r="Y27" s="9">
        <v>44243</v>
      </c>
      <c r="Z27">
        <v>0.84100694444444446</v>
      </c>
      <c r="AB27">
        <v>1</v>
      </c>
      <c r="AD27">
        <v>4.2643683974090774</v>
      </c>
      <c r="AE27">
        <v>6.3133118770043195</v>
      </c>
      <c r="AF27">
        <v>2.0489434795952421</v>
      </c>
      <c r="AG27">
        <v>0.18898750287150426</v>
      </c>
      <c r="AJ27">
        <v>0.74187060822921891</v>
      </c>
      <c r="AO27">
        <v>2.7342974017102454E-2</v>
      </c>
      <c r="AT27">
        <v>1.6474675316165293</v>
      </c>
      <c r="AY27">
        <v>0.48155084409052645</v>
      </c>
      <c r="BC27">
        <v>4.2802453384721906</v>
      </c>
      <c r="BD27">
        <v>6.3124488713769473</v>
      </c>
      <c r="BE27">
        <v>2.0322035329047572</v>
      </c>
      <c r="BF27">
        <v>0.18853356039576441</v>
      </c>
      <c r="BG27" s="9">
        <v>44243</v>
      </c>
    </row>
    <row r="28" spans="1:59" x14ac:dyDescent="0.2">
      <c r="A28">
        <v>68</v>
      </c>
      <c r="B28">
        <v>21</v>
      </c>
      <c r="C28" t="s">
        <v>189</v>
      </c>
      <c r="D28" t="s">
        <v>27</v>
      </c>
      <c r="G28">
        <v>0.5</v>
      </c>
      <c r="H28">
        <v>0.5</v>
      </c>
      <c r="I28">
        <v>2549</v>
      </c>
      <c r="J28">
        <v>12379</v>
      </c>
      <c r="L28">
        <v>3337</v>
      </c>
      <c r="M28">
        <v>2.37</v>
      </c>
      <c r="N28">
        <v>10.766</v>
      </c>
      <c r="O28">
        <v>8.3960000000000008</v>
      </c>
      <c r="Q28">
        <v>0.23300000000000001</v>
      </c>
      <c r="R28">
        <v>1</v>
      </c>
      <c r="S28">
        <v>0</v>
      </c>
      <c r="T28">
        <v>0</v>
      </c>
      <c r="V28">
        <v>0</v>
      </c>
      <c r="Y28" s="9">
        <v>44222</v>
      </c>
      <c r="Z28">
        <v>9.9618055555555543E-2</v>
      </c>
      <c r="AB28">
        <v>3</v>
      </c>
      <c r="AC28" t="s">
        <v>187</v>
      </c>
      <c r="AD28">
        <v>6.2475321800000003</v>
      </c>
      <c r="AE28">
        <v>6.2436060107210984</v>
      </c>
      <c r="AF28">
        <v>-3.9261692789018809E-3</v>
      </c>
      <c r="AG28">
        <v>0.17982636084634476</v>
      </c>
      <c r="AJ28">
        <v>1.8552658157939483</v>
      </c>
      <c r="AO28">
        <v>0.8362031787065668</v>
      </c>
      <c r="AT28">
        <v>178.31369962759689</v>
      </c>
      <c r="AY28">
        <v>0.75843935642794735</v>
      </c>
      <c r="BC28">
        <v>6.3060289800000007</v>
      </c>
      <c r="BD28">
        <v>6.2698202287470837</v>
      </c>
      <c r="BE28">
        <v>-3.620875125291656E-2</v>
      </c>
      <c r="BF28">
        <v>0.1805108936764859</v>
      </c>
      <c r="BG28" s="9">
        <v>44222</v>
      </c>
    </row>
    <row r="29" spans="1:59" x14ac:dyDescent="0.2">
      <c r="A29">
        <v>75</v>
      </c>
      <c r="B29">
        <v>21</v>
      </c>
      <c r="C29" t="s">
        <v>168</v>
      </c>
      <c r="D29" t="s">
        <v>27</v>
      </c>
      <c r="G29">
        <v>0.5</v>
      </c>
      <c r="H29">
        <v>0.5</v>
      </c>
      <c r="I29">
        <v>1207</v>
      </c>
      <c r="J29">
        <v>5813</v>
      </c>
      <c r="L29">
        <v>924</v>
      </c>
      <c r="M29">
        <v>1.341</v>
      </c>
      <c r="N29">
        <v>5.2030000000000003</v>
      </c>
      <c r="O29">
        <v>3.8620000000000001</v>
      </c>
      <c r="Q29">
        <v>0</v>
      </c>
      <c r="R29">
        <v>1</v>
      </c>
      <c r="S29">
        <v>0</v>
      </c>
      <c r="T29">
        <v>0</v>
      </c>
      <c r="V29">
        <v>0</v>
      </c>
      <c r="Y29" s="9">
        <v>44244</v>
      </c>
      <c r="Z29">
        <v>4.8564814814814818E-2</v>
      </c>
      <c r="AB29">
        <v>1</v>
      </c>
      <c r="AD29">
        <v>4.1055989867779425</v>
      </c>
      <c r="AE29">
        <v>4.9178317775445102</v>
      </c>
      <c r="AF29">
        <v>0.81223279076656762</v>
      </c>
      <c r="AG29">
        <v>9.2586628023475837E-2</v>
      </c>
      <c r="AJ29">
        <v>8.5899616047469193E-2</v>
      </c>
      <c r="AO29">
        <v>1.8776038609727883</v>
      </c>
      <c r="AT29">
        <v>12.423585012313342</v>
      </c>
      <c r="AY29">
        <v>3.0775182257941811</v>
      </c>
      <c r="BC29">
        <v>4.1073630913405115</v>
      </c>
      <c r="BD29">
        <v>4.8720924792938174</v>
      </c>
      <c r="BE29">
        <v>0.76472938795330636</v>
      </c>
      <c r="BF29">
        <v>9.1183533098461722E-2</v>
      </c>
      <c r="BG29" s="9">
        <v>44244</v>
      </c>
    </row>
    <row r="30" spans="1:59" x14ac:dyDescent="0.2">
      <c r="A30">
        <v>71</v>
      </c>
      <c r="B30">
        <v>22</v>
      </c>
      <c r="C30" t="s">
        <v>190</v>
      </c>
      <c r="D30" t="s">
        <v>27</v>
      </c>
      <c r="G30">
        <v>0.5</v>
      </c>
      <c r="H30">
        <v>0.5</v>
      </c>
      <c r="I30">
        <v>1990</v>
      </c>
      <c r="J30">
        <v>8762</v>
      </c>
      <c r="L30">
        <v>1360</v>
      </c>
      <c r="M30">
        <v>1.9419999999999999</v>
      </c>
      <c r="N30">
        <v>7.702</v>
      </c>
      <c r="O30">
        <v>5.76</v>
      </c>
      <c r="Q30">
        <v>2.5999999999999999E-2</v>
      </c>
      <c r="R30">
        <v>1</v>
      </c>
      <c r="S30">
        <v>0</v>
      </c>
      <c r="T30">
        <v>0</v>
      </c>
      <c r="V30">
        <v>0</v>
      </c>
      <c r="Y30" s="9">
        <v>44222</v>
      </c>
      <c r="Z30">
        <v>0.12594907407407407</v>
      </c>
      <c r="AB30">
        <v>3</v>
      </c>
      <c r="AC30" t="s">
        <v>187</v>
      </c>
      <c r="AD30">
        <v>4.6728179999999995</v>
      </c>
      <c r="AE30">
        <v>4.3472694787213388</v>
      </c>
      <c r="AF30">
        <v>-0.32554852127866063</v>
      </c>
      <c r="AG30">
        <v>8.6493850143651491E-2</v>
      </c>
      <c r="AJ30">
        <v>0.23231923894725603</v>
      </c>
      <c r="AO30">
        <v>0.50524394759382629</v>
      </c>
      <c r="AT30">
        <v>3.4851285798431508</v>
      </c>
      <c r="AY30">
        <v>1.8922588486327478</v>
      </c>
      <c r="BC30">
        <v>4.67825224</v>
      </c>
      <c r="BD30">
        <v>4.3582794502922528</v>
      </c>
      <c r="BE30">
        <v>-0.31997278970774756</v>
      </c>
      <c r="BF30">
        <v>8.7320010455890801E-2</v>
      </c>
      <c r="BG30" s="9">
        <v>44222</v>
      </c>
    </row>
    <row r="31" spans="1:59" x14ac:dyDescent="0.2">
      <c r="A31">
        <v>87</v>
      </c>
      <c r="B31">
        <v>25</v>
      </c>
      <c r="C31" t="s">
        <v>172</v>
      </c>
      <c r="D31" t="s">
        <v>27</v>
      </c>
      <c r="G31">
        <v>0.5</v>
      </c>
      <c r="H31">
        <v>0.5</v>
      </c>
      <c r="I31">
        <v>1658</v>
      </c>
      <c r="J31">
        <v>8880</v>
      </c>
      <c r="L31">
        <v>9054</v>
      </c>
      <c r="M31">
        <v>1.6870000000000001</v>
      </c>
      <c r="N31">
        <v>7.8019999999999996</v>
      </c>
      <c r="O31">
        <v>6.1150000000000002</v>
      </c>
      <c r="Q31">
        <v>0.83099999999999996</v>
      </c>
      <c r="R31">
        <v>1</v>
      </c>
      <c r="S31">
        <v>0</v>
      </c>
      <c r="T31">
        <v>0</v>
      </c>
      <c r="V31">
        <v>0</v>
      </c>
      <c r="Y31" s="9">
        <v>44244</v>
      </c>
      <c r="Z31">
        <v>0.13739583333333333</v>
      </c>
      <c r="AB31">
        <v>1</v>
      </c>
      <c r="AD31">
        <v>5.6968213022144232</v>
      </c>
      <c r="AE31">
        <v>7.5646700366930784</v>
      </c>
      <c r="AF31">
        <v>1.8678487344786552</v>
      </c>
      <c r="AG31">
        <v>0.76359614216257776</v>
      </c>
      <c r="AJ31">
        <v>1.9016660072583091</v>
      </c>
      <c r="AO31">
        <v>0.81328813934367994</v>
      </c>
      <c r="AT31">
        <v>9.5733805816978705</v>
      </c>
      <c r="AY31">
        <v>0.60712594727426961</v>
      </c>
      <c r="BC31">
        <v>5.7515085436540367</v>
      </c>
      <c r="BD31">
        <v>7.5340333369213877</v>
      </c>
      <c r="BE31">
        <v>1.7825247932673518</v>
      </c>
      <c r="BF31">
        <v>0.76128516228608389</v>
      </c>
      <c r="BG31" s="9">
        <v>44244</v>
      </c>
    </row>
    <row r="32" spans="1:59" x14ac:dyDescent="0.2">
      <c r="A32">
        <v>83</v>
      </c>
      <c r="B32">
        <v>26</v>
      </c>
      <c r="C32" t="s">
        <v>194</v>
      </c>
      <c r="D32" t="s">
        <v>27</v>
      </c>
      <c r="G32">
        <v>0.5</v>
      </c>
      <c r="H32">
        <v>0.5</v>
      </c>
      <c r="I32">
        <v>3136</v>
      </c>
      <c r="J32">
        <v>14203</v>
      </c>
      <c r="L32">
        <v>14726</v>
      </c>
      <c r="M32">
        <v>2.8210000000000002</v>
      </c>
      <c r="N32">
        <v>12.311</v>
      </c>
      <c r="O32">
        <v>9.49</v>
      </c>
      <c r="Q32">
        <v>1.4239999999999999</v>
      </c>
      <c r="R32">
        <v>1</v>
      </c>
      <c r="S32">
        <v>0</v>
      </c>
      <c r="T32">
        <v>0</v>
      </c>
      <c r="V32">
        <v>0</v>
      </c>
      <c r="Y32" s="9">
        <v>44222</v>
      </c>
      <c r="Z32">
        <v>0.2333912037037037</v>
      </c>
      <c r="AB32">
        <v>3</v>
      </c>
      <c r="AC32" t="s">
        <v>187</v>
      </c>
      <c r="AD32">
        <v>8.022209280000002</v>
      </c>
      <c r="AE32">
        <v>7.1999006843090338</v>
      </c>
      <c r="AF32">
        <v>-0.82230859569096815</v>
      </c>
      <c r="AG32">
        <v>0.71749149205169305</v>
      </c>
      <c r="AJ32">
        <v>0.11705943884758815</v>
      </c>
      <c r="AO32">
        <v>0.39244710669333249</v>
      </c>
      <c r="AT32">
        <v>4.691783282024109</v>
      </c>
      <c r="AY32">
        <v>0.39400737792627083</v>
      </c>
      <c r="BC32">
        <v>8.017516650000001</v>
      </c>
      <c r="BD32">
        <v>7.214056362043066</v>
      </c>
      <c r="BE32">
        <v>-0.80346028795693503</v>
      </c>
      <c r="BF32">
        <v>0.71890776687267466</v>
      </c>
      <c r="BG32" s="9">
        <v>44222</v>
      </c>
    </row>
    <row r="33" spans="1:59" x14ac:dyDescent="0.2">
      <c r="A33">
        <v>48</v>
      </c>
      <c r="B33">
        <v>18</v>
      </c>
      <c r="C33" t="s">
        <v>185</v>
      </c>
      <c r="D33" t="s">
        <v>27</v>
      </c>
      <c r="G33">
        <v>0.5</v>
      </c>
      <c r="H33">
        <v>0.5</v>
      </c>
      <c r="I33">
        <v>2209</v>
      </c>
      <c r="J33">
        <v>9117</v>
      </c>
      <c r="L33">
        <v>8390</v>
      </c>
      <c r="M33">
        <v>2.11</v>
      </c>
      <c r="N33">
        <v>8.0020000000000007</v>
      </c>
      <c r="O33">
        <v>5.8920000000000003</v>
      </c>
      <c r="Q33">
        <v>0.76100000000000001</v>
      </c>
      <c r="R33">
        <v>1</v>
      </c>
      <c r="S33">
        <v>0</v>
      </c>
      <c r="T33">
        <v>0</v>
      </c>
      <c r="V33">
        <v>0</v>
      </c>
      <c r="Y33" s="9">
        <v>44231</v>
      </c>
      <c r="Z33">
        <v>0.8221180555555555</v>
      </c>
      <c r="AB33">
        <v>1</v>
      </c>
      <c r="AD33">
        <v>4.8635617199999999</v>
      </c>
      <c r="AE33">
        <v>7.7397065996476879</v>
      </c>
      <c r="AF33">
        <v>2.8761448796476881</v>
      </c>
      <c r="AG33">
        <v>0.71079843929818054</v>
      </c>
      <c r="AJ33">
        <v>2.4718457416276869</v>
      </c>
      <c r="AO33">
        <v>0.69097155706386948</v>
      </c>
      <c r="AT33">
        <v>6.2761597337682185</v>
      </c>
      <c r="AY33">
        <v>0.14078630235943704</v>
      </c>
      <c r="BC33">
        <v>4.9244237999999996</v>
      </c>
      <c r="BD33">
        <v>7.7130590774453474</v>
      </c>
      <c r="BE33">
        <v>2.7886352774453478</v>
      </c>
      <c r="BF33">
        <v>0.71029843784500113</v>
      </c>
      <c r="BG33" s="9">
        <v>44231</v>
      </c>
    </row>
    <row r="34" spans="1:59" x14ac:dyDescent="0.2">
      <c r="A34">
        <v>52</v>
      </c>
      <c r="B34">
        <v>17</v>
      </c>
      <c r="C34" t="s">
        <v>165</v>
      </c>
      <c r="D34" t="s">
        <v>27</v>
      </c>
      <c r="G34">
        <v>0.5</v>
      </c>
      <c r="H34">
        <v>0.5</v>
      </c>
      <c r="I34">
        <v>1775</v>
      </c>
      <c r="J34">
        <v>8746</v>
      </c>
      <c r="L34">
        <v>8367</v>
      </c>
      <c r="M34">
        <v>1.7769999999999999</v>
      </c>
      <c r="N34">
        <v>7.6879999999999997</v>
      </c>
      <c r="O34">
        <v>5.9109999999999996</v>
      </c>
      <c r="Q34">
        <v>0.75900000000000001</v>
      </c>
      <c r="R34">
        <v>1</v>
      </c>
      <c r="S34">
        <v>0</v>
      </c>
      <c r="T34">
        <v>0</v>
      </c>
      <c r="V34">
        <v>0</v>
      </c>
      <c r="Y34" s="9">
        <v>44243</v>
      </c>
      <c r="Z34">
        <v>0.88535879629629621</v>
      </c>
      <c r="AB34">
        <v>1</v>
      </c>
      <c r="AD34">
        <v>6.109621769855373</v>
      </c>
      <c r="AE34">
        <v>7.4490272826252895</v>
      </c>
      <c r="AF34">
        <v>1.3394055127699165</v>
      </c>
      <c r="AG34">
        <v>0.70689460019288974</v>
      </c>
      <c r="AJ34">
        <v>0</v>
      </c>
      <c r="AO34">
        <v>0.28921817913089637</v>
      </c>
      <c r="AT34">
        <v>1.5979300260196867</v>
      </c>
      <c r="AY34">
        <v>0.84871026706674113</v>
      </c>
      <c r="BC34">
        <v>6.109621769855373</v>
      </c>
      <c r="BD34">
        <v>7.4598148529674333</v>
      </c>
      <c r="BE34">
        <v>1.3501930831120608</v>
      </c>
      <c r="BF34">
        <v>0.70990712753189067</v>
      </c>
      <c r="BG34" s="9">
        <v>44243</v>
      </c>
    </row>
    <row r="35" spans="1:59" x14ac:dyDescent="0.2">
      <c r="A35">
        <v>48</v>
      </c>
      <c r="B35">
        <v>18</v>
      </c>
      <c r="C35" t="s">
        <v>185</v>
      </c>
      <c r="D35" t="s">
        <v>27</v>
      </c>
      <c r="G35">
        <v>0.5</v>
      </c>
      <c r="H35">
        <v>0.5</v>
      </c>
      <c r="I35">
        <v>3094</v>
      </c>
      <c r="J35">
        <v>13237</v>
      </c>
      <c r="L35">
        <v>13094</v>
      </c>
      <c r="M35">
        <v>2.7890000000000001</v>
      </c>
      <c r="N35">
        <v>11.493</v>
      </c>
      <c r="O35">
        <v>8.7040000000000006</v>
      </c>
      <c r="Q35">
        <v>1.2529999999999999</v>
      </c>
      <c r="R35">
        <v>1</v>
      </c>
      <c r="S35">
        <v>0</v>
      </c>
      <c r="T35">
        <v>0</v>
      </c>
      <c r="V35">
        <v>0</v>
      </c>
      <c r="Y35" s="9">
        <v>44221</v>
      </c>
      <c r="Z35">
        <v>0.93265046296296295</v>
      </c>
      <c r="AB35">
        <v>3</v>
      </c>
      <c r="AC35" t="s">
        <v>187</v>
      </c>
      <c r="AD35">
        <v>7.8911104800000009</v>
      </c>
      <c r="AE35">
        <v>6.6934419920470027</v>
      </c>
      <c r="AF35">
        <v>-1.1976684879529982</v>
      </c>
      <c r="AG35">
        <v>0.64044614179028914</v>
      </c>
      <c r="AJ35">
        <v>1.6476612294253432</v>
      </c>
      <c r="AO35">
        <v>0.57016478916821034</v>
      </c>
      <c r="AT35">
        <v>7.4614115735910289</v>
      </c>
      <c r="AY35">
        <v>0.98289893471792578</v>
      </c>
      <c r="BC35">
        <v>7.9566598800000019</v>
      </c>
      <c r="BD35">
        <v>6.7125783712059715</v>
      </c>
      <c r="BE35">
        <v>-1.24408150879403</v>
      </c>
      <c r="BF35">
        <v>0.64360915555714826</v>
      </c>
      <c r="BG35" s="9">
        <v>44221</v>
      </c>
    </row>
    <row r="36" spans="1:59" x14ac:dyDescent="0.2">
      <c r="A36">
        <v>36</v>
      </c>
      <c r="B36">
        <v>14</v>
      </c>
      <c r="C36" t="s">
        <v>181</v>
      </c>
      <c r="D36" t="s">
        <v>27</v>
      </c>
      <c r="G36">
        <v>0.5</v>
      </c>
      <c r="H36">
        <v>0.5</v>
      </c>
      <c r="I36">
        <v>1007</v>
      </c>
      <c r="J36">
        <v>8337</v>
      </c>
      <c r="L36">
        <v>2494</v>
      </c>
      <c r="M36">
        <v>1.1870000000000001</v>
      </c>
      <c r="N36">
        <v>7.3419999999999996</v>
      </c>
      <c r="O36">
        <v>6.1539999999999999</v>
      </c>
      <c r="Q36">
        <v>0.14499999999999999</v>
      </c>
      <c r="R36">
        <v>1</v>
      </c>
      <c r="S36">
        <v>0</v>
      </c>
      <c r="T36">
        <v>0</v>
      </c>
      <c r="V36">
        <v>0</v>
      </c>
      <c r="Y36" s="9">
        <v>44231</v>
      </c>
      <c r="Z36">
        <v>0.73445601851851849</v>
      </c>
      <c r="AB36">
        <v>1</v>
      </c>
      <c r="AD36">
        <v>1.9956858799999997</v>
      </c>
      <c r="AE36">
        <v>7.0692205571371893</v>
      </c>
      <c r="AF36">
        <v>5.0735346771371894</v>
      </c>
      <c r="AG36">
        <v>0.21946367797390889</v>
      </c>
      <c r="AJ36">
        <v>0</v>
      </c>
      <c r="AO36">
        <v>0.43871017963240577</v>
      </c>
      <c r="AT36">
        <v>0.61180567042560685</v>
      </c>
      <c r="AY36">
        <v>0.60570349758887876</v>
      </c>
      <c r="BC36">
        <v>1.9956858799999997</v>
      </c>
      <c r="BD36">
        <v>7.0537478023100242</v>
      </c>
      <c r="BE36">
        <v>5.0580619223100243</v>
      </c>
      <c r="BF36">
        <v>0.22013034657814806</v>
      </c>
      <c r="BG36" s="9">
        <v>44231</v>
      </c>
    </row>
    <row r="37" spans="1:59" x14ac:dyDescent="0.2">
      <c r="A37">
        <v>49</v>
      </c>
      <c r="B37">
        <v>16</v>
      </c>
      <c r="C37" t="s">
        <v>164</v>
      </c>
      <c r="D37" t="s">
        <v>27</v>
      </c>
      <c r="G37">
        <v>0.5</v>
      </c>
      <c r="H37">
        <v>0.5</v>
      </c>
      <c r="I37">
        <v>901</v>
      </c>
      <c r="J37">
        <v>8127</v>
      </c>
      <c r="L37">
        <v>3068</v>
      </c>
      <c r="M37">
        <v>1.1060000000000001</v>
      </c>
      <c r="N37">
        <v>7.1639999999999997</v>
      </c>
      <c r="O37">
        <v>6.0570000000000004</v>
      </c>
      <c r="Q37">
        <v>0.20499999999999999</v>
      </c>
      <c r="R37">
        <v>1</v>
      </c>
      <c r="S37">
        <v>0</v>
      </c>
      <c r="T37">
        <v>0</v>
      </c>
      <c r="V37">
        <v>0</v>
      </c>
      <c r="Y37" s="9">
        <v>44243</v>
      </c>
      <c r="Z37">
        <v>0.8631712962962963</v>
      </c>
      <c r="AB37">
        <v>1</v>
      </c>
      <c r="AD37">
        <v>3.0259669944862289</v>
      </c>
      <c r="AE37">
        <v>6.9148267992822943</v>
      </c>
      <c r="AF37">
        <v>3.8888598047960654</v>
      </c>
      <c r="AG37">
        <v>0.26954165856643214</v>
      </c>
      <c r="AJ37">
        <v>1.2744025535390819</v>
      </c>
      <c r="AO37">
        <v>0.14965405051458372</v>
      </c>
      <c r="AT37">
        <v>0.73437239440612978</v>
      </c>
      <c r="AY37">
        <v>0.49113104681792419</v>
      </c>
      <c r="BC37">
        <v>3.0453721446744786</v>
      </c>
      <c r="BD37">
        <v>6.9200048330465238</v>
      </c>
      <c r="BE37">
        <v>3.8746326883720452</v>
      </c>
      <c r="BF37">
        <v>0.26888137860171957</v>
      </c>
      <c r="BG37" s="9">
        <v>44243</v>
      </c>
    </row>
    <row r="38" spans="1:59" x14ac:dyDescent="0.2">
      <c r="A38">
        <v>36</v>
      </c>
      <c r="B38">
        <v>14</v>
      </c>
      <c r="C38" t="s">
        <v>181</v>
      </c>
      <c r="D38" t="s">
        <v>27</v>
      </c>
      <c r="G38">
        <v>0.5</v>
      </c>
      <c r="H38">
        <v>0.5</v>
      </c>
      <c r="I38">
        <v>1544</v>
      </c>
      <c r="J38">
        <v>12480</v>
      </c>
      <c r="L38">
        <v>3937</v>
      </c>
      <c r="M38">
        <v>1.6</v>
      </c>
      <c r="N38">
        <v>10.851000000000001</v>
      </c>
      <c r="O38">
        <v>9.2509999999999994</v>
      </c>
      <c r="Q38">
        <v>0.29599999999999999</v>
      </c>
      <c r="R38">
        <v>1</v>
      </c>
      <c r="S38">
        <v>0</v>
      </c>
      <c r="T38">
        <v>0</v>
      </c>
      <c r="V38">
        <v>0</v>
      </c>
      <c r="Y38" s="9">
        <v>44221</v>
      </c>
      <c r="Z38">
        <v>0.82697916666666671</v>
      </c>
      <c r="AB38">
        <v>3</v>
      </c>
      <c r="AC38" t="s">
        <v>187</v>
      </c>
      <c r="AD38">
        <v>3.4971084800000001</v>
      </c>
      <c r="AE38">
        <v>6.2965587311335884</v>
      </c>
      <c r="AF38">
        <v>2.7994502511335884</v>
      </c>
      <c r="AG38">
        <v>0.20815185726597851</v>
      </c>
      <c r="AJ38">
        <v>2.4601796195276266</v>
      </c>
      <c r="AO38">
        <v>0.4673748932215494</v>
      </c>
      <c r="AT38">
        <v>4.2487174676265047</v>
      </c>
      <c r="AY38">
        <v>0.63706712666932575</v>
      </c>
      <c r="BC38">
        <v>3.5406618000000001</v>
      </c>
      <c r="BD38">
        <v>6.2818787690390367</v>
      </c>
      <c r="BE38">
        <v>2.7412169690390367</v>
      </c>
      <c r="BF38">
        <v>0.20749092901618704</v>
      </c>
      <c r="BG38" s="9">
        <v>44221</v>
      </c>
    </row>
    <row r="39" spans="1:59" x14ac:dyDescent="0.2">
      <c r="A39">
        <v>24</v>
      </c>
      <c r="B39">
        <v>10</v>
      </c>
      <c r="C39" t="s">
        <v>177</v>
      </c>
      <c r="D39" t="s">
        <v>27</v>
      </c>
      <c r="G39">
        <v>0.5</v>
      </c>
      <c r="H39">
        <v>0.5</v>
      </c>
      <c r="I39">
        <v>1256</v>
      </c>
      <c r="J39">
        <v>10534</v>
      </c>
      <c r="L39">
        <v>3979</v>
      </c>
      <c r="M39">
        <v>1.3779999999999999</v>
      </c>
      <c r="N39">
        <v>9.2029999999999994</v>
      </c>
      <c r="O39">
        <v>7.8250000000000002</v>
      </c>
      <c r="Q39">
        <v>0.3</v>
      </c>
      <c r="R39">
        <v>1</v>
      </c>
      <c r="S39">
        <v>0</v>
      </c>
      <c r="T39">
        <v>0</v>
      </c>
      <c r="V39">
        <v>0</v>
      </c>
      <c r="Y39" s="9">
        <v>44231</v>
      </c>
      <c r="Z39">
        <v>0.64394675925925926</v>
      </c>
      <c r="AB39">
        <v>1</v>
      </c>
      <c r="AD39">
        <v>2.5613043200000001</v>
      </c>
      <c r="AE39">
        <v>8.9577562435417644</v>
      </c>
      <c r="AF39">
        <v>6.3964519235417647</v>
      </c>
      <c r="AG39">
        <v>0.34321403763580566</v>
      </c>
      <c r="AJ39">
        <v>0.26988418840538392</v>
      </c>
      <c r="AO39">
        <v>0.44239817297452033</v>
      </c>
      <c r="AT39">
        <v>0.51156058306269958</v>
      </c>
      <c r="AY39">
        <v>1.7636008301177832</v>
      </c>
      <c r="BC39">
        <v>2.5578526999999998</v>
      </c>
      <c r="BD39">
        <v>8.9379855012626077</v>
      </c>
      <c r="BE39">
        <v>6.380132801262608</v>
      </c>
      <c r="BF39">
        <v>0.34021402891672936</v>
      </c>
      <c r="BG39" s="9">
        <v>44231</v>
      </c>
    </row>
    <row r="40" spans="1:59" x14ac:dyDescent="0.2">
      <c r="A40">
        <v>91</v>
      </c>
      <c r="B40">
        <v>28</v>
      </c>
      <c r="C40" t="s">
        <v>149</v>
      </c>
      <c r="D40" t="s">
        <v>27</v>
      </c>
      <c r="G40">
        <v>0.5</v>
      </c>
      <c r="H40">
        <v>0.5</v>
      </c>
      <c r="I40">
        <v>1080</v>
      </c>
      <c r="J40">
        <v>9821</v>
      </c>
      <c r="L40">
        <v>3707</v>
      </c>
      <c r="M40">
        <v>1.2430000000000001</v>
      </c>
      <c r="N40">
        <v>8.5990000000000002</v>
      </c>
      <c r="O40">
        <v>7.3559999999999999</v>
      </c>
      <c r="Q40">
        <v>0.27200000000000002</v>
      </c>
      <c r="R40">
        <v>1</v>
      </c>
      <c r="S40">
        <v>0</v>
      </c>
      <c r="T40">
        <v>0</v>
      </c>
      <c r="V40">
        <v>0</v>
      </c>
      <c r="Y40" s="9">
        <v>44239</v>
      </c>
      <c r="Z40">
        <v>0.1628009259259259</v>
      </c>
      <c r="AB40">
        <v>1</v>
      </c>
      <c r="AD40">
        <v>2.7998399999999997</v>
      </c>
      <c r="AE40">
        <v>7.5700236775656204</v>
      </c>
      <c r="AF40">
        <v>4.7701836775656208</v>
      </c>
      <c r="AG40">
        <v>0.29290998290045722</v>
      </c>
      <c r="AJ40">
        <v>4.0622662718529012</v>
      </c>
      <c r="AO40">
        <v>0.19938146020564229</v>
      </c>
      <c r="AT40">
        <v>2.7881918454388113</v>
      </c>
      <c r="AY40">
        <v>0.3702009175438099</v>
      </c>
      <c r="BC40">
        <v>2.8578874999999995</v>
      </c>
      <c r="BD40">
        <v>7.5624845814724377</v>
      </c>
      <c r="BE40">
        <v>4.7045970814724374</v>
      </c>
      <c r="BF40">
        <v>0.29236880689758382</v>
      </c>
      <c r="BG40" s="9">
        <v>44239</v>
      </c>
    </row>
    <row r="41" spans="1:59" x14ac:dyDescent="0.2">
      <c r="A41">
        <v>24</v>
      </c>
      <c r="B41">
        <v>10</v>
      </c>
      <c r="C41" t="s">
        <v>177</v>
      </c>
      <c r="D41" t="s">
        <v>27</v>
      </c>
      <c r="G41">
        <v>0.5</v>
      </c>
      <c r="H41">
        <v>0.5</v>
      </c>
      <c r="I41">
        <v>1879</v>
      </c>
      <c r="J41">
        <v>15073</v>
      </c>
      <c r="L41">
        <v>5664</v>
      </c>
      <c r="M41">
        <v>1.8560000000000001</v>
      </c>
      <c r="N41">
        <v>13.048</v>
      </c>
      <c r="O41">
        <v>11.192</v>
      </c>
      <c r="Q41">
        <v>0.47599999999999998</v>
      </c>
      <c r="R41">
        <v>1</v>
      </c>
      <c r="S41">
        <v>0</v>
      </c>
      <c r="T41">
        <v>0</v>
      </c>
      <c r="V41">
        <v>0</v>
      </c>
      <c r="Y41" s="9">
        <v>44221</v>
      </c>
      <c r="Z41">
        <v>0.71879629629629627</v>
      </c>
      <c r="AB41">
        <v>3</v>
      </c>
      <c r="AC41" t="s">
        <v>187</v>
      </c>
      <c r="AD41">
        <v>4.3735153799999997</v>
      </c>
      <c r="AE41">
        <v>7.6560280779611745</v>
      </c>
      <c r="AF41">
        <v>3.2825126979611747</v>
      </c>
      <c r="AG41">
        <v>0.28968207779382438</v>
      </c>
      <c r="AJ41">
        <v>1.7624909276969445</v>
      </c>
      <c r="AO41">
        <v>0.15076944442583062</v>
      </c>
      <c r="AT41">
        <v>2.7580671974869704</v>
      </c>
      <c r="AY41">
        <v>0.47149555430645479</v>
      </c>
      <c r="BC41">
        <v>4.4123994499999997</v>
      </c>
      <c r="BD41">
        <v>7.6502609499954577</v>
      </c>
      <c r="BE41">
        <v>3.2378614999954576</v>
      </c>
      <c r="BF41">
        <v>0.29036661062396552</v>
      </c>
      <c r="BG41" s="9">
        <v>44221</v>
      </c>
    </row>
    <row r="42" spans="1:59" x14ac:dyDescent="0.2">
      <c r="A42">
        <v>42</v>
      </c>
      <c r="B42">
        <v>16</v>
      </c>
      <c r="C42" t="s">
        <v>183</v>
      </c>
      <c r="D42" t="s">
        <v>27</v>
      </c>
      <c r="G42">
        <v>0.5</v>
      </c>
      <c r="H42">
        <v>0.5</v>
      </c>
      <c r="I42">
        <v>2224</v>
      </c>
      <c r="J42">
        <v>7355</v>
      </c>
      <c r="L42">
        <v>2383</v>
      </c>
      <c r="M42">
        <v>2.121</v>
      </c>
      <c r="N42">
        <v>6.51</v>
      </c>
      <c r="O42">
        <v>4.3890000000000002</v>
      </c>
      <c r="Q42">
        <v>0.13300000000000001</v>
      </c>
      <c r="R42">
        <v>1</v>
      </c>
      <c r="S42">
        <v>0</v>
      </c>
      <c r="T42">
        <v>0</v>
      </c>
      <c r="V42">
        <v>0</v>
      </c>
      <c r="Y42" s="9">
        <v>44231</v>
      </c>
      <c r="Z42">
        <v>0.7788194444444444</v>
      </c>
      <c r="AB42">
        <v>1</v>
      </c>
      <c r="AD42">
        <v>4.9015411199999992</v>
      </c>
      <c r="AE42">
        <v>6.2250958215662777</v>
      </c>
      <c r="AF42">
        <v>1.3235547015662785</v>
      </c>
      <c r="AG42">
        <v>0.21021365109009035</v>
      </c>
      <c r="AJ42">
        <v>1.5410311882809526</v>
      </c>
      <c r="AO42">
        <v>6.9066755202892544E-2</v>
      </c>
      <c r="AT42">
        <v>6.2663405523588827</v>
      </c>
      <c r="AY42">
        <v>2.4884043551569279</v>
      </c>
      <c r="BC42">
        <v>4.9396015199999992</v>
      </c>
      <c r="BD42">
        <v>6.222946827840282</v>
      </c>
      <c r="BE42">
        <v>1.2833453078402832</v>
      </c>
      <c r="BF42">
        <v>0.20763031024866357</v>
      </c>
      <c r="BG42" s="9">
        <v>44231</v>
      </c>
    </row>
    <row r="43" spans="1:59" x14ac:dyDescent="0.2">
      <c r="A43">
        <v>42</v>
      </c>
      <c r="B43">
        <v>16</v>
      </c>
      <c r="C43" t="s">
        <v>183</v>
      </c>
      <c r="D43" t="s">
        <v>27</v>
      </c>
      <c r="G43">
        <v>0.5</v>
      </c>
      <c r="H43">
        <v>0.5</v>
      </c>
      <c r="I43">
        <v>3105</v>
      </c>
      <c r="J43">
        <v>10918</v>
      </c>
      <c r="L43">
        <v>3359</v>
      </c>
      <c r="M43">
        <v>2.7970000000000002</v>
      </c>
      <c r="N43">
        <v>9.5280000000000005</v>
      </c>
      <c r="O43">
        <v>6.7309999999999999</v>
      </c>
      <c r="Q43">
        <v>0.23499999999999999</v>
      </c>
      <c r="R43">
        <v>1</v>
      </c>
      <c r="S43">
        <v>0</v>
      </c>
      <c r="T43">
        <v>0</v>
      </c>
      <c r="V43">
        <v>0</v>
      </c>
      <c r="Y43" s="9">
        <v>44221</v>
      </c>
      <c r="Z43">
        <v>0.8806250000000001</v>
      </c>
      <c r="AB43">
        <v>3</v>
      </c>
      <c r="AC43" t="s">
        <v>187</v>
      </c>
      <c r="AD43">
        <v>7.9253845000000007</v>
      </c>
      <c r="AE43">
        <v>5.4776265600018155</v>
      </c>
      <c r="AF43">
        <v>-2.4477579399981853</v>
      </c>
      <c r="AG43">
        <v>0.1808649623817313</v>
      </c>
      <c r="AJ43">
        <v>2.5341365007812708</v>
      </c>
      <c r="AO43">
        <v>0.67224850242508982</v>
      </c>
      <c r="AT43">
        <v>9.3510339192957783</v>
      </c>
      <c r="AY43">
        <v>2.0835304564595503</v>
      </c>
      <c r="BC43">
        <v>8.0270932500000001</v>
      </c>
      <c r="BD43">
        <v>5.4592766073836252</v>
      </c>
      <c r="BE43">
        <v>-2.5678166426163749</v>
      </c>
      <c r="BF43">
        <v>0.17900020053410542</v>
      </c>
      <c r="BG43" s="9">
        <v>44221</v>
      </c>
    </row>
    <row r="44" spans="1:59" x14ac:dyDescent="0.2">
      <c r="A44">
        <v>37</v>
      </c>
      <c r="B44">
        <v>12</v>
      </c>
      <c r="C44" t="s">
        <v>160</v>
      </c>
      <c r="D44" t="s">
        <v>27</v>
      </c>
      <c r="G44">
        <v>0.5</v>
      </c>
      <c r="H44">
        <v>0.5</v>
      </c>
      <c r="I44">
        <v>862</v>
      </c>
      <c r="J44">
        <v>3697</v>
      </c>
      <c r="L44">
        <v>1103</v>
      </c>
      <c r="M44">
        <v>1.0760000000000001</v>
      </c>
      <c r="N44">
        <v>3.411</v>
      </c>
      <c r="O44">
        <v>2.335</v>
      </c>
      <c r="Q44">
        <v>0</v>
      </c>
      <c r="R44">
        <v>1</v>
      </c>
      <c r="S44">
        <v>0</v>
      </c>
      <c r="T44">
        <v>0</v>
      </c>
      <c r="V44">
        <v>0</v>
      </c>
      <c r="Y44" s="9">
        <v>44243</v>
      </c>
      <c r="Z44">
        <v>0.7756249999999999</v>
      </c>
      <c r="AB44">
        <v>1</v>
      </c>
      <c r="AD44">
        <v>2.8883668386059118</v>
      </c>
      <c r="AE44">
        <v>3.0917118700262933</v>
      </c>
      <c r="AF44">
        <v>0.20334503142038152</v>
      </c>
      <c r="AG44">
        <v>0.10736039223391855</v>
      </c>
      <c r="AJ44">
        <v>1.4551635773932095</v>
      </c>
      <c r="AO44">
        <v>1.6609027386136839</v>
      </c>
      <c r="AT44">
        <v>4.5379017303330524</v>
      </c>
      <c r="AY44">
        <v>0.30797984039701604</v>
      </c>
      <c r="BC44">
        <v>2.90953609335673</v>
      </c>
      <c r="BD44">
        <v>3.1176020388474397</v>
      </c>
      <c r="BE44">
        <v>0.20806594549070989</v>
      </c>
      <c r="BF44">
        <v>0.10719532224274042</v>
      </c>
      <c r="BG44" s="9">
        <v>44243</v>
      </c>
    </row>
    <row r="45" spans="1:59" x14ac:dyDescent="0.2">
      <c r="A45">
        <v>76</v>
      </c>
      <c r="B45">
        <v>23</v>
      </c>
      <c r="C45" t="s">
        <v>144</v>
      </c>
      <c r="D45" t="s">
        <v>27</v>
      </c>
      <c r="G45">
        <v>0.5</v>
      </c>
      <c r="H45">
        <v>0.5</v>
      </c>
      <c r="I45">
        <v>1106</v>
      </c>
      <c r="J45">
        <v>9692</v>
      </c>
      <c r="L45">
        <v>4107</v>
      </c>
      <c r="M45">
        <v>1.2629999999999999</v>
      </c>
      <c r="N45">
        <v>8.4890000000000008</v>
      </c>
      <c r="O45">
        <v>7.226</v>
      </c>
      <c r="Q45">
        <v>0.314</v>
      </c>
      <c r="R45">
        <v>1</v>
      </c>
      <c r="S45">
        <v>0</v>
      </c>
      <c r="T45">
        <v>0</v>
      </c>
      <c r="V45">
        <v>0</v>
      </c>
      <c r="Y45" s="9">
        <v>44239</v>
      </c>
      <c r="Z45">
        <v>5.1655092592592593E-2</v>
      </c>
      <c r="AB45">
        <v>1</v>
      </c>
      <c r="AD45">
        <v>2.8859415999999998</v>
      </c>
      <c r="AE45">
        <v>7.4727693379635616</v>
      </c>
      <c r="AF45">
        <v>4.5868277379635618</v>
      </c>
      <c r="AG45">
        <v>0.32177270305370359</v>
      </c>
      <c r="AJ45">
        <v>2.5144267978154278</v>
      </c>
      <c r="AO45">
        <v>0.95286144417385943</v>
      </c>
      <c r="AT45">
        <v>3.1975084780258101</v>
      </c>
      <c r="AY45">
        <v>0.93742596535717815</v>
      </c>
      <c r="BC45">
        <v>2.9226859999999997</v>
      </c>
      <c r="BD45">
        <v>7.4373355863256023</v>
      </c>
      <c r="BE45">
        <v>4.5146495863256026</v>
      </c>
      <c r="BF45">
        <v>0.32328799586174906</v>
      </c>
      <c r="BG45" s="9">
        <v>44239</v>
      </c>
    </row>
    <row r="46" spans="1:59" x14ac:dyDescent="0.2">
      <c r="A46">
        <v>27</v>
      </c>
      <c r="B46">
        <v>11</v>
      </c>
      <c r="C46" t="s">
        <v>178</v>
      </c>
      <c r="D46" t="s">
        <v>27</v>
      </c>
      <c r="G46">
        <v>0.5</v>
      </c>
      <c r="H46">
        <v>0.5</v>
      </c>
      <c r="I46">
        <v>1441</v>
      </c>
      <c r="J46">
        <v>10235</v>
      </c>
      <c r="L46">
        <v>4287</v>
      </c>
      <c r="M46">
        <v>1.52</v>
      </c>
      <c r="N46">
        <v>8.9499999999999993</v>
      </c>
      <c r="O46">
        <v>7.43</v>
      </c>
      <c r="Q46">
        <v>0.33200000000000002</v>
      </c>
      <c r="R46">
        <v>1</v>
      </c>
      <c r="S46">
        <v>0</v>
      </c>
      <c r="T46">
        <v>0</v>
      </c>
      <c r="V46">
        <v>0</v>
      </c>
      <c r="Y46" s="9">
        <v>44231</v>
      </c>
      <c r="Z46">
        <v>0.66650462962962964</v>
      </c>
      <c r="AB46">
        <v>1</v>
      </c>
      <c r="AD46">
        <v>2.99117772</v>
      </c>
      <c r="AE46">
        <v>8.7007365939127386</v>
      </c>
      <c r="AF46">
        <v>5.709558873912739</v>
      </c>
      <c r="AG46">
        <v>0.36888077889901388</v>
      </c>
      <c r="AJ46">
        <v>0.23551679835000641</v>
      </c>
      <c r="AO46">
        <v>0.27701179182642838</v>
      </c>
      <c r="AT46">
        <v>0.29875744737653764</v>
      </c>
      <c r="AY46">
        <v>0.95334153982947967</v>
      </c>
      <c r="BC46">
        <v>2.9876595000000004</v>
      </c>
      <c r="BD46">
        <v>8.6887022290471663</v>
      </c>
      <c r="BE46">
        <v>5.701042729047165</v>
      </c>
      <c r="BF46">
        <v>0.36713077381288606</v>
      </c>
      <c r="BG46" s="9">
        <v>44231</v>
      </c>
    </row>
    <row r="47" spans="1:59" x14ac:dyDescent="0.2">
      <c r="A47">
        <v>27</v>
      </c>
      <c r="B47">
        <v>11</v>
      </c>
      <c r="C47" t="s">
        <v>178</v>
      </c>
      <c r="D47" t="s">
        <v>27</v>
      </c>
      <c r="G47">
        <v>0.5</v>
      </c>
      <c r="H47">
        <v>0.5</v>
      </c>
      <c r="I47">
        <v>2119</v>
      </c>
      <c r="J47">
        <v>14986</v>
      </c>
      <c r="L47">
        <v>6572</v>
      </c>
      <c r="M47">
        <v>2.04</v>
      </c>
      <c r="N47">
        <v>12.975</v>
      </c>
      <c r="O47">
        <v>10.933999999999999</v>
      </c>
      <c r="Q47">
        <v>0.57099999999999995</v>
      </c>
      <c r="R47">
        <v>1</v>
      </c>
      <c r="S47">
        <v>0</v>
      </c>
      <c r="T47">
        <v>0</v>
      </c>
      <c r="V47">
        <v>0</v>
      </c>
      <c r="Y47" s="9">
        <v>44221</v>
      </c>
      <c r="Z47">
        <v>0.74589120370370365</v>
      </c>
      <c r="AB47">
        <v>3</v>
      </c>
      <c r="AC47" t="s">
        <v>187</v>
      </c>
      <c r="AD47">
        <v>5.0262289799999991</v>
      </c>
      <c r="AE47">
        <v>7.610415338595959</v>
      </c>
      <c r="AF47">
        <v>2.5841863585959599</v>
      </c>
      <c r="AG47">
        <v>0.33254799570887011</v>
      </c>
      <c r="AJ47">
        <v>1.0947757667179108</v>
      </c>
      <c r="AO47">
        <v>0.42803443107749711</v>
      </c>
      <c r="AT47">
        <v>3.4576820562396735</v>
      </c>
      <c r="AY47">
        <v>1.030980070067206</v>
      </c>
      <c r="BC47">
        <v>5.0538933799999999</v>
      </c>
      <c r="BD47">
        <v>7.5941625234198487</v>
      </c>
      <c r="BE47">
        <v>2.5402691434198492</v>
      </c>
      <c r="BF47">
        <v>0.33427113007439785</v>
      </c>
      <c r="BG47" s="9">
        <v>44221</v>
      </c>
    </row>
    <row r="48" spans="1:59" x14ac:dyDescent="0.2">
      <c r="A48">
        <v>39</v>
      </c>
      <c r="B48">
        <v>15</v>
      </c>
      <c r="C48" t="s">
        <v>182</v>
      </c>
      <c r="D48" t="s">
        <v>27</v>
      </c>
      <c r="G48">
        <v>0.5</v>
      </c>
      <c r="H48">
        <v>0.5</v>
      </c>
      <c r="I48">
        <v>2242</v>
      </c>
      <c r="J48">
        <v>9633</v>
      </c>
      <c r="L48">
        <v>10895</v>
      </c>
      <c r="M48">
        <v>2.1349999999999998</v>
      </c>
      <c r="N48">
        <v>8.4390000000000001</v>
      </c>
      <c r="O48">
        <v>6.3040000000000003</v>
      </c>
      <c r="Q48">
        <v>1.024</v>
      </c>
      <c r="R48">
        <v>1</v>
      </c>
      <c r="S48">
        <v>0</v>
      </c>
      <c r="T48">
        <v>0</v>
      </c>
      <c r="V48">
        <v>0</v>
      </c>
      <c r="Y48" s="9">
        <v>44231</v>
      </c>
      <c r="Z48">
        <v>0.75673611111111105</v>
      </c>
      <c r="AB48">
        <v>1</v>
      </c>
      <c r="AD48">
        <v>4.9471876799999999</v>
      </c>
      <c r="AE48">
        <v>8.1832589046930977</v>
      </c>
      <c r="AF48">
        <v>3.2360712246930978</v>
      </c>
      <c r="AG48">
        <v>0.91954904600057208</v>
      </c>
      <c r="AJ48">
        <v>3.0900475331826356</v>
      </c>
      <c r="AO48">
        <v>0.16821082523413033</v>
      </c>
      <c r="AT48">
        <v>5.3631526461418968</v>
      </c>
      <c r="AY48">
        <v>0.2904191674595355</v>
      </c>
      <c r="BC48">
        <v>5.0248223799999998</v>
      </c>
      <c r="BD48">
        <v>8.176382124769912</v>
      </c>
      <c r="BE48">
        <v>3.1515597447699126</v>
      </c>
      <c r="BF48">
        <v>0.91821570879209369</v>
      </c>
      <c r="BG48" s="9">
        <v>44231</v>
      </c>
    </row>
    <row r="49" spans="1:59" x14ac:dyDescent="0.2">
      <c r="A49">
        <v>39</v>
      </c>
      <c r="B49">
        <v>15</v>
      </c>
      <c r="C49" t="s">
        <v>182</v>
      </c>
      <c r="D49" t="s">
        <v>27</v>
      </c>
      <c r="G49">
        <v>0.5</v>
      </c>
      <c r="H49">
        <v>0.5</v>
      </c>
      <c r="I49">
        <v>3301</v>
      </c>
      <c r="J49">
        <v>14006</v>
      </c>
      <c r="L49">
        <v>17214</v>
      </c>
      <c r="M49">
        <v>2.9470000000000001</v>
      </c>
      <c r="N49">
        <v>12.145</v>
      </c>
      <c r="O49">
        <v>9.1969999999999992</v>
      </c>
      <c r="Q49">
        <v>1.6839999999999999</v>
      </c>
      <c r="R49">
        <v>1</v>
      </c>
      <c r="S49">
        <v>0</v>
      </c>
      <c r="T49">
        <v>0</v>
      </c>
      <c r="V49">
        <v>0</v>
      </c>
      <c r="Y49" s="9">
        <v>44221</v>
      </c>
      <c r="Z49">
        <v>0.85413194444444451</v>
      </c>
      <c r="AB49">
        <v>3</v>
      </c>
      <c r="AC49" t="s">
        <v>187</v>
      </c>
      <c r="AD49">
        <v>8.5433881800000009</v>
      </c>
      <c r="AE49">
        <v>7.0966166652866525</v>
      </c>
      <c r="AF49">
        <v>-1.4467715147133484</v>
      </c>
      <c r="AG49">
        <v>0.83494788387177432</v>
      </c>
      <c r="AJ49">
        <v>2.5154363534772943</v>
      </c>
      <c r="AO49">
        <v>0.35524462292367098</v>
      </c>
      <c r="AT49">
        <v>15.483379703153483</v>
      </c>
      <c r="AY49">
        <v>0.90619266658449071</v>
      </c>
      <c r="BC49">
        <v>8.6522085800000017</v>
      </c>
      <c r="BD49">
        <v>7.084033840634179</v>
      </c>
      <c r="BE49">
        <v>-1.5681747393658223</v>
      </c>
      <c r="BF49">
        <v>0.83874822130807514</v>
      </c>
      <c r="BG49" s="9">
        <v>44221</v>
      </c>
    </row>
    <row r="50" spans="1:59" x14ac:dyDescent="0.2">
      <c r="A50">
        <v>43</v>
      </c>
      <c r="B50">
        <v>14</v>
      </c>
      <c r="C50" t="s">
        <v>162</v>
      </c>
      <c r="D50" t="s">
        <v>27</v>
      </c>
      <c r="G50">
        <v>0.5</v>
      </c>
      <c r="H50">
        <v>0.5</v>
      </c>
      <c r="I50">
        <v>918</v>
      </c>
      <c r="J50">
        <v>4615</v>
      </c>
      <c r="L50">
        <v>5160</v>
      </c>
      <c r="M50">
        <v>1.119</v>
      </c>
      <c r="N50">
        <v>4.1890000000000001</v>
      </c>
      <c r="O50">
        <v>3.069</v>
      </c>
      <c r="Q50">
        <v>0.42399999999999999</v>
      </c>
      <c r="R50">
        <v>1</v>
      </c>
      <c r="S50">
        <v>0</v>
      </c>
      <c r="T50">
        <v>0</v>
      </c>
      <c r="V50">
        <v>0</v>
      </c>
      <c r="Y50" s="9">
        <v>44243</v>
      </c>
      <c r="Z50">
        <v>0.81895833333333334</v>
      </c>
      <c r="AB50">
        <v>1</v>
      </c>
      <c r="AD50">
        <v>3.0859465496135461</v>
      </c>
      <c r="AE50">
        <v>3.8839510359533835</v>
      </c>
      <c r="AF50">
        <v>0.79800448633983745</v>
      </c>
      <c r="AG50">
        <v>0.44220486933875697</v>
      </c>
      <c r="AJ50">
        <v>0.80353596472266897</v>
      </c>
      <c r="AO50">
        <v>0.60173925499390513</v>
      </c>
      <c r="AT50">
        <v>0.17482250126109217</v>
      </c>
      <c r="AY50">
        <v>0.26164378827415752</v>
      </c>
      <c r="BC50">
        <v>3.0735978176755689</v>
      </c>
      <c r="BD50">
        <v>3.8723004599838671</v>
      </c>
      <c r="BE50">
        <v>0.79870264230829835</v>
      </c>
      <c r="BF50">
        <v>0.44162712436963347</v>
      </c>
      <c r="BG50" s="9">
        <v>44243</v>
      </c>
    </row>
    <row r="51" spans="1:59" x14ac:dyDescent="0.2">
      <c r="A51">
        <v>30</v>
      </c>
      <c r="B51">
        <v>12</v>
      </c>
      <c r="C51" t="s">
        <v>179</v>
      </c>
      <c r="D51" t="s">
        <v>27</v>
      </c>
      <c r="G51">
        <v>0.5</v>
      </c>
      <c r="H51">
        <v>0.5</v>
      </c>
      <c r="I51">
        <v>1354</v>
      </c>
      <c r="J51">
        <v>20051</v>
      </c>
      <c r="L51">
        <v>2865</v>
      </c>
      <c r="M51">
        <v>1.454</v>
      </c>
      <c r="N51">
        <v>17.265999999999998</v>
      </c>
      <c r="O51">
        <v>15.811999999999999</v>
      </c>
      <c r="Q51">
        <v>0.184</v>
      </c>
      <c r="R51">
        <v>1</v>
      </c>
      <c r="S51">
        <v>0</v>
      </c>
      <c r="T51">
        <v>0</v>
      </c>
      <c r="V51">
        <v>0</v>
      </c>
      <c r="Y51" s="9">
        <v>44231</v>
      </c>
      <c r="Z51">
        <v>0.68982638888888881</v>
      </c>
      <c r="AB51">
        <v>1</v>
      </c>
      <c r="AD51">
        <v>2.7879979199999996</v>
      </c>
      <c r="AE51">
        <v>17.138545559660262</v>
      </c>
      <c r="AF51">
        <v>14.350547639660263</v>
      </c>
      <c r="AG51">
        <v>0.25038043449550057</v>
      </c>
      <c r="AJ51">
        <v>1.2440577150901715</v>
      </c>
      <c r="AO51">
        <v>0.24045839835745325</v>
      </c>
      <c r="AT51">
        <v>4.4304029297100797E-2</v>
      </c>
      <c r="AY51">
        <v>0.60089002195088692</v>
      </c>
      <c r="BC51">
        <v>2.8054486199999999</v>
      </c>
      <c r="BD51">
        <v>17.159175899429815</v>
      </c>
      <c r="BE51">
        <v>14.353727279429815</v>
      </c>
      <c r="BF51">
        <v>0.24963043231573151</v>
      </c>
      <c r="BG51" s="9">
        <v>44231</v>
      </c>
    </row>
    <row r="52" spans="1:59" x14ac:dyDescent="0.2">
      <c r="A52">
        <v>30</v>
      </c>
      <c r="B52">
        <v>12</v>
      </c>
      <c r="C52" t="s">
        <v>179</v>
      </c>
      <c r="D52" t="s">
        <v>27</v>
      </c>
      <c r="G52">
        <v>0.5</v>
      </c>
      <c r="H52">
        <v>0.5</v>
      </c>
      <c r="I52">
        <v>2099</v>
      </c>
      <c r="J52">
        <v>29127</v>
      </c>
      <c r="L52">
        <v>3960</v>
      </c>
      <c r="M52">
        <v>2.0249999999999999</v>
      </c>
      <c r="N52">
        <v>24.954999999999998</v>
      </c>
      <c r="O52">
        <v>22.93</v>
      </c>
      <c r="Q52">
        <v>0.29799999999999999</v>
      </c>
      <c r="R52">
        <v>1</v>
      </c>
      <c r="S52">
        <v>0</v>
      </c>
      <c r="T52">
        <v>0</v>
      </c>
      <c r="V52">
        <v>0</v>
      </c>
      <c r="Y52" s="9">
        <v>44221</v>
      </c>
      <c r="Z52">
        <v>0.77385416666666673</v>
      </c>
      <c r="AB52">
        <v>3</v>
      </c>
      <c r="AC52" t="s">
        <v>187</v>
      </c>
      <c r="AD52">
        <v>4.9710441799999989</v>
      </c>
      <c r="AE52">
        <v>15.024320480705056</v>
      </c>
      <c r="AF52">
        <v>10.053276300705058</v>
      </c>
      <c r="AG52">
        <v>0.20923766796206447</v>
      </c>
      <c r="AJ52">
        <v>1.7072297330310182</v>
      </c>
      <c r="AO52">
        <v>0.10823524987071337</v>
      </c>
      <c r="AT52">
        <v>1.0182669589182132</v>
      </c>
      <c r="AY52">
        <v>1.0888943299451541</v>
      </c>
      <c r="BC52">
        <v>5.0138430899999999</v>
      </c>
      <c r="BD52">
        <v>15.016194073117001</v>
      </c>
      <c r="BE52">
        <v>10.002350983117001</v>
      </c>
      <c r="BF52">
        <v>0.20810464810527912</v>
      </c>
      <c r="BG52" s="9">
        <v>44221</v>
      </c>
    </row>
    <row r="53" spans="1:59" x14ac:dyDescent="0.2">
      <c r="A53">
        <v>34</v>
      </c>
      <c r="B53">
        <v>11</v>
      </c>
      <c r="C53" t="s">
        <v>159</v>
      </c>
      <c r="D53" t="s">
        <v>27</v>
      </c>
      <c r="G53">
        <v>0.5</v>
      </c>
      <c r="H53">
        <v>0.5</v>
      </c>
      <c r="I53">
        <v>569</v>
      </c>
      <c r="J53">
        <v>9271</v>
      </c>
      <c r="L53">
        <v>1332</v>
      </c>
      <c r="M53">
        <v>0.85099999999999998</v>
      </c>
      <c r="N53">
        <v>8.1319999999999997</v>
      </c>
      <c r="O53">
        <v>7.2809999999999997</v>
      </c>
      <c r="Q53">
        <v>2.3E-2</v>
      </c>
      <c r="R53">
        <v>1</v>
      </c>
      <c r="S53">
        <v>0</v>
      </c>
      <c r="T53">
        <v>0</v>
      </c>
      <c r="V53">
        <v>0</v>
      </c>
      <c r="Y53" s="9">
        <v>44243</v>
      </c>
      <c r="Z53">
        <v>0.75375000000000003</v>
      </c>
      <c r="AB53">
        <v>1</v>
      </c>
      <c r="AD53">
        <v>1.8546015649409704</v>
      </c>
      <c r="AE53">
        <v>7.9021052369953573</v>
      </c>
      <c r="AF53">
        <v>6.0475036720543871</v>
      </c>
      <c r="AG53">
        <v>0.12626090622381453</v>
      </c>
      <c r="AJ53">
        <v>1.1479967629129109</v>
      </c>
      <c r="AO53">
        <v>0.42502210674979019</v>
      </c>
      <c r="AT53">
        <v>0.90250574679642048</v>
      </c>
      <c r="AY53">
        <v>0.97574537138038031</v>
      </c>
      <c r="BC53">
        <v>1.8440169375655611</v>
      </c>
      <c r="BD53">
        <v>7.9189338467291019</v>
      </c>
      <c r="BE53">
        <v>6.0749169091635409</v>
      </c>
      <c r="BF53">
        <v>0.12687991869073253</v>
      </c>
      <c r="BG53" s="9">
        <v>44243</v>
      </c>
    </row>
  </sheetData>
  <sortState xmlns:xlrd2="http://schemas.microsoft.com/office/spreadsheetml/2017/richdata2" ref="A2:BG53">
    <sortCondition ref="C2:C53"/>
  </sortState>
  <conditionalFormatting sqref="BE2:BE53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33"/>
  <sheetViews>
    <sheetView topLeftCell="AF103" zoomScale="85" zoomScaleNormal="85" workbookViewId="0">
      <selection activeCell="N49" sqref="N49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9" x14ac:dyDescent="0.2">
      <c r="A1" t="s">
        <v>153</v>
      </c>
    </row>
    <row r="2" spans="1:9" x14ac:dyDescent="0.2">
      <c r="B2" t="s">
        <v>154</v>
      </c>
    </row>
    <row r="3" spans="1:9" x14ac:dyDescent="0.2">
      <c r="B3" t="s">
        <v>155</v>
      </c>
    </row>
    <row r="6" spans="1:9" ht="16" x14ac:dyDescent="0.2">
      <c r="A6" t="s">
        <v>110</v>
      </c>
      <c r="C6" t="s">
        <v>108</v>
      </c>
      <c r="D6" t="s">
        <v>32</v>
      </c>
      <c r="E6" s="3" t="s">
        <v>8</v>
      </c>
      <c r="F6" t="s">
        <v>33</v>
      </c>
      <c r="G6" s="3" t="s">
        <v>9</v>
      </c>
      <c r="H6" t="s">
        <v>34</v>
      </c>
      <c r="I6" s="3" t="s">
        <v>11</v>
      </c>
    </row>
    <row r="7" spans="1:9" x14ac:dyDescent="0.2">
      <c r="D7">
        <v>0</v>
      </c>
      <c r="G7" s="3"/>
      <c r="I7" s="3"/>
    </row>
    <row r="8" spans="1:9" x14ac:dyDescent="0.2">
      <c r="C8">
        <v>0</v>
      </c>
      <c r="D8">
        <v>0</v>
      </c>
      <c r="E8">
        <v>2</v>
      </c>
      <c r="F8">
        <v>0</v>
      </c>
      <c r="G8" s="3">
        <v>697.5</v>
      </c>
      <c r="H8">
        <v>0</v>
      </c>
      <c r="I8" s="3">
        <v>705</v>
      </c>
    </row>
    <row r="9" spans="1:9" x14ac:dyDescent="0.2">
      <c r="C9">
        <v>0.2</v>
      </c>
      <c r="D9">
        <v>6.0000000000000006E-4</v>
      </c>
      <c r="E9">
        <v>253.5</v>
      </c>
      <c r="F9">
        <v>1.2000000000000001E-3</v>
      </c>
      <c r="G9" s="3">
        <v>3156.5</v>
      </c>
      <c r="H9">
        <v>5.9999999999999995E-5</v>
      </c>
      <c r="I9" s="3">
        <v>1293.5</v>
      </c>
    </row>
    <row r="10" spans="1:9" x14ac:dyDescent="0.2">
      <c r="C10">
        <v>0.6</v>
      </c>
      <c r="D10">
        <v>1.7999999999999997E-3</v>
      </c>
      <c r="E10">
        <v>868</v>
      </c>
      <c r="F10">
        <v>3.5999999999999995E-3</v>
      </c>
      <c r="G10" s="3">
        <v>10860.5</v>
      </c>
      <c r="H10">
        <v>1.7999999999999998E-4</v>
      </c>
      <c r="I10" s="3">
        <v>5504</v>
      </c>
    </row>
    <row r="11" spans="1:9" x14ac:dyDescent="0.2">
      <c r="C11">
        <v>1</v>
      </c>
      <c r="D11">
        <v>3.0000000000000001E-3</v>
      </c>
      <c r="E11">
        <v>1382</v>
      </c>
      <c r="F11">
        <v>6.0000000000000001E-3</v>
      </c>
      <c r="G11" s="3">
        <v>16292</v>
      </c>
      <c r="H11">
        <v>2.9999999999999997E-4</v>
      </c>
      <c r="I11" s="3">
        <v>8343</v>
      </c>
    </row>
    <row r="12" spans="1:9" x14ac:dyDescent="0.2">
      <c r="C12">
        <v>1.4</v>
      </c>
      <c r="D12">
        <v>4.1999999999999989E-3</v>
      </c>
      <c r="E12">
        <v>1929</v>
      </c>
      <c r="F12">
        <v>8.3999999999999977E-3</v>
      </c>
      <c r="G12" s="3">
        <v>22560</v>
      </c>
      <c r="H12">
        <v>4.1999999999999996E-4</v>
      </c>
      <c r="I12" s="3">
        <v>12527</v>
      </c>
    </row>
    <row r="13" spans="1:9" x14ac:dyDescent="0.2">
      <c r="C13">
        <v>1.8</v>
      </c>
      <c r="D13">
        <v>5.4000000000000003E-3</v>
      </c>
      <c r="E13">
        <v>2469</v>
      </c>
      <c r="F13">
        <v>1.0800000000000001E-2</v>
      </c>
      <c r="G13" s="3">
        <v>32334</v>
      </c>
      <c r="H13">
        <v>5.4000000000000001E-4</v>
      </c>
      <c r="I13" s="3"/>
    </row>
    <row r="14" spans="1:9" x14ac:dyDescent="0.2">
      <c r="C14" t="s">
        <v>35</v>
      </c>
      <c r="E14" s="6">
        <v>2.1810300901212571E-6</v>
      </c>
      <c r="F14" s="6"/>
      <c r="G14" s="6">
        <v>3.4775502485732502E-7</v>
      </c>
      <c r="H14" s="6"/>
      <c r="I14" s="6">
        <v>3.4542803411696884E-8</v>
      </c>
    </row>
    <row r="15" spans="1:9" x14ac:dyDescent="0.2">
      <c r="C15" t="s">
        <v>36</v>
      </c>
      <c r="E15" s="6">
        <v>-9.4568711920162314E-6</v>
      </c>
      <c r="F15" s="6"/>
      <c r="G15" s="6">
        <v>2.1278247873891994E-5</v>
      </c>
      <c r="H15" s="6"/>
      <c r="I15" s="6">
        <v>-4.0131379596739891E-6</v>
      </c>
    </row>
    <row r="16" spans="1:9" x14ac:dyDescent="0.2">
      <c r="C16" t="s">
        <v>37</v>
      </c>
      <c r="E16" s="7">
        <v>0.99950434424522572</v>
      </c>
      <c r="F16" s="7"/>
      <c r="G16" s="7">
        <v>0.99184139574213115</v>
      </c>
      <c r="H16" s="7"/>
      <c r="I16" s="7">
        <v>0.99025335949156945</v>
      </c>
    </row>
    <row r="17" spans="1:58" s="3" customFormat="1" ht="176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s="3" t="s">
        <v>38</v>
      </c>
      <c r="AB17" s="3" t="s">
        <v>39</v>
      </c>
      <c r="AC17" s="3" t="s">
        <v>40</v>
      </c>
      <c r="AD17" s="3" t="s">
        <v>41</v>
      </c>
      <c r="AE17" s="3" t="s">
        <v>42</v>
      </c>
      <c r="AF17" s="3" t="s">
        <v>43</v>
      </c>
      <c r="AG17" s="3" t="s">
        <v>44</v>
      </c>
      <c r="AI17" s="3" t="s">
        <v>45</v>
      </c>
      <c r="AJ17" s="3" t="s">
        <v>46</v>
      </c>
      <c r="AK17" s="3" t="s">
        <v>47</v>
      </c>
      <c r="AL17" s="3" t="s">
        <v>48</v>
      </c>
      <c r="AN17" s="3" t="s">
        <v>49</v>
      </c>
      <c r="AO17" s="3" t="s">
        <v>50</v>
      </c>
      <c r="AP17" s="3" t="s">
        <v>51</v>
      </c>
      <c r="AQ17" s="3" t="s">
        <v>52</v>
      </c>
      <c r="AS17" s="3" t="s">
        <v>53</v>
      </c>
      <c r="AT17" s="3" t="s">
        <v>54</v>
      </c>
      <c r="AU17" s="3" t="s">
        <v>55</v>
      </c>
      <c r="AV17" s="3" t="s">
        <v>56</v>
      </c>
      <c r="AX17" s="3" t="s">
        <v>57</v>
      </c>
      <c r="AY17" s="3" t="s">
        <v>58</v>
      </c>
      <c r="AZ17" s="3" t="s">
        <v>59</v>
      </c>
      <c r="BA17" s="3" t="s">
        <v>60</v>
      </c>
      <c r="BC17" s="3" t="s">
        <v>61</v>
      </c>
      <c r="BD17" s="3" t="s">
        <v>62</v>
      </c>
      <c r="BE17" s="3" t="s">
        <v>63</v>
      </c>
      <c r="BF17" s="3" t="s">
        <v>64</v>
      </c>
    </row>
    <row r="18" spans="1:58" x14ac:dyDescent="0.2">
      <c r="A18">
        <v>1</v>
      </c>
      <c r="B18">
        <v>1</v>
      </c>
      <c r="C18" t="s">
        <v>26</v>
      </c>
      <c r="D18" t="s">
        <v>27</v>
      </c>
      <c r="G18">
        <v>0.5</v>
      </c>
      <c r="H18">
        <v>0.5</v>
      </c>
      <c r="I18">
        <v>3198</v>
      </c>
      <c r="J18">
        <v>12955</v>
      </c>
      <c r="L18">
        <v>10242</v>
      </c>
      <c r="M18">
        <v>2.8690000000000002</v>
      </c>
      <c r="N18">
        <v>11.254</v>
      </c>
      <c r="O18">
        <v>8.3849999999999998</v>
      </c>
      <c r="Q18">
        <v>0.95499999999999996</v>
      </c>
      <c r="R18">
        <v>1</v>
      </c>
      <c r="S18">
        <v>0</v>
      </c>
      <c r="T18">
        <v>0</v>
      </c>
      <c r="V18">
        <v>0</v>
      </c>
      <c r="Y18" s="1">
        <v>44235</v>
      </c>
      <c r="Z18" s="2">
        <v>0.47144675925925927</v>
      </c>
      <c r="AB18">
        <v>1</v>
      </c>
      <c r="AD18">
        <f>((0.00000000006*I18^2)+(0.000001*I18)-0.00007)*1000/G18</f>
        <v>7.4832644799999999</v>
      </c>
      <c r="AE18" s="4">
        <f>((J18*$G$14)+$G$15)*1000/H18</f>
        <v>9.0528891898010748</v>
      </c>
      <c r="AF18" s="4">
        <f>AE18-AD18</f>
        <v>1.5696247098010749</v>
      </c>
      <c r="AG18" s="4">
        <f>((L18*$I$14)+$I$15)*1000/H18</f>
        <v>0.69954850916585098</v>
      </c>
    </row>
    <row r="19" spans="1:58" x14ac:dyDescent="0.2">
      <c r="A19">
        <v>2</v>
      </c>
      <c r="B19">
        <v>1</v>
      </c>
      <c r="C19" t="s">
        <v>26</v>
      </c>
      <c r="D19" t="s">
        <v>27</v>
      </c>
      <c r="G19">
        <v>0.5</v>
      </c>
      <c r="H19">
        <v>0.5</v>
      </c>
      <c r="I19">
        <v>4191</v>
      </c>
      <c r="J19">
        <v>12862</v>
      </c>
      <c r="L19">
        <v>10228</v>
      </c>
      <c r="M19">
        <v>3.63</v>
      </c>
      <c r="N19">
        <v>11.175000000000001</v>
      </c>
      <c r="O19">
        <v>7.5439999999999996</v>
      </c>
      <c r="Q19">
        <v>0.95399999999999996</v>
      </c>
      <c r="R19">
        <v>1</v>
      </c>
      <c r="S19">
        <v>0</v>
      </c>
      <c r="T19">
        <v>0</v>
      </c>
      <c r="V19">
        <v>0</v>
      </c>
      <c r="Y19" s="1">
        <v>44235</v>
      </c>
      <c r="Z19" s="2">
        <v>0.47666666666666663</v>
      </c>
      <c r="AB19">
        <v>1</v>
      </c>
      <c r="AD19">
        <f>((0.00000000006*I19^2)+(0.000001*I19)-0.00007)*1000/G19</f>
        <v>10.34973772</v>
      </c>
      <c r="AE19" s="4">
        <f t="shared" ref="AE19:AE82" si="0">((J19*$G$14)+$G$15)*1000/H19</f>
        <v>8.9882067551776128</v>
      </c>
      <c r="AF19" s="4">
        <f t="shared" ref="AF19:AF82" si="1">AE19-AD19</f>
        <v>-1.3615309648223874</v>
      </c>
      <c r="AG19" s="4">
        <f t="shared" ref="AG19:AG82" si="2">((L19*$I$14)+$I$15)*1000/H19</f>
        <v>0.69858131067032347</v>
      </c>
    </row>
    <row r="20" spans="1:58" x14ac:dyDescent="0.2">
      <c r="A20">
        <v>3</v>
      </c>
      <c r="B20">
        <v>1</v>
      </c>
      <c r="C20" t="s">
        <v>26</v>
      </c>
      <c r="D20" t="s">
        <v>27</v>
      </c>
      <c r="G20">
        <v>0.5</v>
      </c>
      <c r="H20">
        <v>0.5</v>
      </c>
      <c r="I20">
        <v>4502</v>
      </c>
      <c r="J20">
        <v>12601</v>
      </c>
      <c r="L20">
        <v>10265</v>
      </c>
      <c r="M20">
        <v>3.8690000000000002</v>
      </c>
      <c r="N20">
        <v>10.954000000000001</v>
      </c>
      <c r="O20">
        <v>7.085</v>
      </c>
      <c r="Q20">
        <v>0.95799999999999996</v>
      </c>
      <c r="R20">
        <v>1</v>
      </c>
      <c r="S20">
        <v>0</v>
      </c>
      <c r="T20">
        <v>0</v>
      </c>
      <c r="V20">
        <v>0</v>
      </c>
      <c r="Y20" s="1">
        <v>44235</v>
      </c>
      <c r="Z20" s="2">
        <v>0.48237268518518522</v>
      </c>
      <c r="AB20">
        <v>1</v>
      </c>
      <c r="AD20">
        <f>((0.00000000006*I20^2)+(0.000001*I20)-0.00007)*1000/G20</f>
        <v>11.296160479999999</v>
      </c>
      <c r="AE20" s="4">
        <f t="shared" si="0"/>
        <v>8.8066786322020896</v>
      </c>
      <c r="AF20" s="4">
        <f t="shared" si="1"/>
        <v>-2.4894818477979097</v>
      </c>
      <c r="AG20" s="4">
        <f t="shared" si="2"/>
        <v>0.70113747812278904</v>
      </c>
    </row>
    <row r="21" spans="1:58" x14ac:dyDescent="0.2">
      <c r="A21">
        <v>4</v>
      </c>
      <c r="B21">
        <v>2</v>
      </c>
      <c r="D21" t="s">
        <v>28</v>
      </c>
      <c r="Y21" s="1">
        <v>44235</v>
      </c>
      <c r="Z21" s="2">
        <v>0.48641203703703706</v>
      </c>
      <c r="AB21">
        <v>1</v>
      </c>
      <c r="AD21" t="e">
        <f t="shared" ref="AD21:AD84" si="3">((0.00000000006*I21^2)+(0.000001*I21)-0.00007)*1000/G21</f>
        <v>#DIV/0!</v>
      </c>
      <c r="AE21" s="4" t="e">
        <f t="shared" si="0"/>
        <v>#DIV/0!</v>
      </c>
      <c r="AF21" s="4" t="e">
        <f t="shared" si="1"/>
        <v>#DIV/0!</v>
      </c>
      <c r="AG21" s="4" t="e">
        <f t="shared" si="2"/>
        <v>#DIV/0!</v>
      </c>
    </row>
    <row r="22" spans="1:58" x14ac:dyDescent="0.2">
      <c r="A22">
        <v>5</v>
      </c>
      <c r="B22">
        <v>3</v>
      </c>
      <c r="C22" t="s">
        <v>29</v>
      </c>
      <c r="D22" t="s">
        <v>27</v>
      </c>
      <c r="G22">
        <v>0.5</v>
      </c>
      <c r="H22">
        <v>0.5</v>
      </c>
      <c r="I22">
        <v>219</v>
      </c>
      <c r="J22">
        <v>231</v>
      </c>
      <c r="L22">
        <v>19</v>
      </c>
      <c r="M22">
        <v>0.58299999999999996</v>
      </c>
      <c r="N22">
        <v>0.47399999999999998</v>
      </c>
      <c r="O22">
        <v>0</v>
      </c>
      <c r="Q22">
        <v>0</v>
      </c>
      <c r="R22">
        <v>1</v>
      </c>
      <c r="S22">
        <v>0</v>
      </c>
      <c r="T22">
        <v>0</v>
      </c>
      <c r="V22">
        <v>0</v>
      </c>
      <c r="Y22" s="1">
        <v>44235</v>
      </c>
      <c r="Z22" s="2">
        <v>0.49578703703703703</v>
      </c>
      <c r="AB22">
        <v>1</v>
      </c>
      <c r="AD22">
        <f t="shared" si="3"/>
        <v>0.30375532</v>
      </c>
      <c r="AE22" s="4">
        <f t="shared" si="0"/>
        <v>0.20321931723186815</v>
      </c>
      <c r="AF22" s="4">
        <f t="shared" si="1"/>
        <v>-0.10053600276813185</v>
      </c>
      <c r="AG22" s="4">
        <f t="shared" si="2"/>
        <v>-6.7136493897034964E-3</v>
      </c>
    </row>
    <row r="23" spans="1:58" x14ac:dyDescent="0.2">
      <c r="A23">
        <v>6</v>
      </c>
      <c r="B23">
        <v>3</v>
      </c>
      <c r="C23" t="s">
        <v>29</v>
      </c>
      <c r="D23" t="s">
        <v>27</v>
      </c>
      <c r="G23">
        <v>0.5</v>
      </c>
      <c r="H23">
        <v>0.5</v>
      </c>
      <c r="I23">
        <v>5</v>
      </c>
      <c r="J23">
        <v>206</v>
      </c>
      <c r="L23">
        <v>68</v>
      </c>
      <c r="M23">
        <v>0.41899999999999998</v>
      </c>
      <c r="N23">
        <v>0.45300000000000001</v>
      </c>
      <c r="O23">
        <v>3.5000000000000003E-2</v>
      </c>
      <c r="Q23">
        <v>0</v>
      </c>
      <c r="R23">
        <v>1</v>
      </c>
      <c r="S23">
        <v>0</v>
      </c>
      <c r="T23">
        <v>0</v>
      </c>
      <c r="V23">
        <v>0</v>
      </c>
      <c r="Y23" s="1">
        <v>44235</v>
      </c>
      <c r="Z23" s="2">
        <v>0.5007638888888889</v>
      </c>
      <c r="AB23">
        <v>1</v>
      </c>
      <c r="AD23">
        <f t="shared" si="3"/>
        <v>-0.129997</v>
      </c>
      <c r="AE23" s="4">
        <f t="shared" si="0"/>
        <v>0.18583156598900188</v>
      </c>
      <c r="AF23" s="4">
        <f t="shared" si="1"/>
        <v>0.31582856598900189</v>
      </c>
      <c r="AG23" s="4">
        <f t="shared" si="2"/>
        <v>-3.3284546553572023E-3</v>
      </c>
    </row>
    <row r="24" spans="1:58" x14ac:dyDescent="0.2">
      <c r="A24">
        <v>7</v>
      </c>
      <c r="B24">
        <v>3</v>
      </c>
      <c r="C24" t="s">
        <v>29</v>
      </c>
      <c r="D24" t="s">
        <v>27</v>
      </c>
      <c r="G24">
        <v>0.5</v>
      </c>
      <c r="H24">
        <v>0.5</v>
      </c>
      <c r="I24">
        <v>21</v>
      </c>
      <c r="J24">
        <v>225</v>
      </c>
      <c r="L24">
        <v>48</v>
      </c>
      <c r="M24">
        <v>0.43099999999999999</v>
      </c>
      <c r="N24">
        <v>0.46899999999999997</v>
      </c>
      <c r="O24">
        <v>3.9E-2</v>
      </c>
      <c r="Q24">
        <v>0</v>
      </c>
      <c r="R24">
        <v>1</v>
      </c>
      <c r="S24">
        <v>0</v>
      </c>
      <c r="T24">
        <v>0</v>
      </c>
      <c r="V24">
        <v>0</v>
      </c>
      <c r="Y24" s="1">
        <v>44235</v>
      </c>
      <c r="Z24" s="2">
        <v>0.50615740740740744</v>
      </c>
      <c r="AB24">
        <v>1</v>
      </c>
      <c r="AD24">
        <f t="shared" si="3"/>
        <v>-9.7947079999999978E-2</v>
      </c>
      <c r="AE24" s="4">
        <f t="shared" si="0"/>
        <v>0.19904625693358025</v>
      </c>
      <c r="AF24" s="4">
        <f t="shared" si="1"/>
        <v>0.29699333693358021</v>
      </c>
      <c r="AG24" s="4">
        <f t="shared" si="2"/>
        <v>-4.7101667918250777E-3</v>
      </c>
    </row>
    <row r="25" spans="1:58" x14ac:dyDescent="0.2">
      <c r="A25">
        <v>8</v>
      </c>
      <c r="B25">
        <v>4</v>
      </c>
      <c r="C25" t="s">
        <v>65</v>
      </c>
      <c r="D25" t="s">
        <v>27</v>
      </c>
      <c r="G25">
        <v>0.2</v>
      </c>
      <c r="H25">
        <v>0.2</v>
      </c>
      <c r="I25">
        <v>28</v>
      </c>
      <c r="J25">
        <v>1497</v>
      </c>
      <c r="L25">
        <v>1321</v>
      </c>
      <c r="M25">
        <v>1.0900000000000001</v>
      </c>
      <c r="N25">
        <v>3.8679999999999999</v>
      </c>
      <c r="O25">
        <v>2.778</v>
      </c>
      <c r="Q25">
        <v>5.5E-2</v>
      </c>
      <c r="R25">
        <v>1</v>
      </c>
      <c r="S25">
        <v>0</v>
      </c>
      <c r="T25">
        <v>0</v>
      </c>
      <c r="V25">
        <v>0</v>
      </c>
      <c r="Y25" s="1">
        <v>44235</v>
      </c>
      <c r="Z25" s="2">
        <v>0.51569444444444446</v>
      </c>
      <c r="AB25">
        <v>3</v>
      </c>
      <c r="AC25" t="s">
        <v>152</v>
      </c>
      <c r="AD25">
        <f t="shared" si="3"/>
        <v>-0.20976479999999995</v>
      </c>
      <c r="AE25" s="4">
        <f t="shared" si="0"/>
        <v>2.709337600426537</v>
      </c>
      <c r="AF25" s="4">
        <f t="shared" si="1"/>
        <v>2.9191024004265369</v>
      </c>
      <c r="AG25" s="4">
        <f t="shared" si="2"/>
        <v>0.20808952673588796</v>
      </c>
      <c r="AI25">
        <f>ABS(100*(AD25-3)/3)</f>
        <v>106.99216</v>
      </c>
      <c r="AN25">
        <f t="shared" ref="AN25:AN34" si="4">ABS(100*(AE25-6)/6)</f>
        <v>54.844373326224378</v>
      </c>
      <c r="AS25">
        <f t="shared" ref="AS25:AS34" si="5">ABS(100*(AF25-3)/3)</f>
        <v>2.69658665244877</v>
      </c>
      <c r="AX25">
        <f t="shared" ref="AX25:AX34" si="6">ABS(100*(AG25-0.3)/0.3)</f>
        <v>30.63682442137068</v>
      </c>
    </row>
    <row r="26" spans="1:58" x14ac:dyDescent="0.2">
      <c r="A26">
        <v>9</v>
      </c>
      <c r="B26">
        <v>4</v>
      </c>
      <c r="C26" t="s">
        <v>65</v>
      </c>
      <c r="D26" t="s">
        <v>27</v>
      </c>
      <c r="G26">
        <v>0.2</v>
      </c>
      <c r="H26">
        <v>0.2</v>
      </c>
      <c r="I26">
        <v>37</v>
      </c>
      <c r="J26">
        <v>1469</v>
      </c>
      <c r="L26">
        <v>1322</v>
      </c>
      <c r="M26">
        <v>1.107</v>
      </c>
      <c r="N26">
        <v>3.8069999999999999</v>
      </c>
      <c r="O26">
        <v>2.6989999999999998</v>
      </c>
      <c r="Q26">
        <v>5.6000000000000001E-2</v>
      </c>
      <c r="R26">
        <v>1</v>
      </c>
      <c r="S26">
        <v>0</v>
      </c>
      <c r="T26">
        <v>0</v>
      </c>
      <c r="V26">
        <v>0</v>
      </c>
      <c r="Y26" s="1">
        <v>44235</v>
      </c>
      <c r="Z26" s="2">
        <v>0.52063657407407404</v>
      </c>
      <c r="AB26">
        <v>3</v>
      </c>
      <c r="AC26" t="s">
        <v>152</v>
      </c>
      <c r="AD26">
        <f t="shared" si="3"/>
        <v>-0.16458929999999997</v>
      </c>
      <c r="AE26" s="4">
        <f t="shared" si="0"/>
        <v>2.6606518969465118</v>
      </c>
      <c r="AF26" s="4">
        <f t="shared" si="1"/>
        <v>2.8252411969465117</v>
      </c>
      <c r="AG26" s="4">
        <f t="shared" si="2"/>
        <v>0.20826224075294644</v>
      </c>
      <c r="AI26">
        <f t="shared" ref="AI26:AI34" si="7">ABS(100*(AD26-3)/3)</f>
        <v>105.48631</v>
      </c>
      <c r="AN26">
        <f t="shared" si="4"/>
        <v>55.655801717558141</v>
      </c>
      <c r="AS26">
        <f t="shared" si="5"/>
        <v>5.8252934351162784</v>
      </c>
      <c r="AX26">
        <f t="shared" si="6"/>
        <v>30.579253082351183</v>
      </c>
    </row>
    <row r="27" spans="1:58" x14ac:dyDescent="0.2">
      <c r="A27">
        <v>10</v>
      </c>
      <c r="B27">
        <v>4</v>
      </c>
      <c r="C27" t="s">
        <v>65</v>
      </c>
      <c r="D27" t="s">
        <v>27</v>
      </c>
      <c r="G27">
        <v>0.2</v>
      </c>
      <c r="H27">
        <v>0.2</v>
      </c>
      <c r="I27">
        <v>8</v>
      </c>
      <c r="J27">
        <v>1510</v>
      </c>
      <c r="L27">
        <v>1340</v>
      </c>
      <c r="M27">
        <v>1.052</v>
      </c>
      <c r="N27">
        <v>3.895</v>
      </c>
      <c r="O27">
        <v>2.843</v>
      </c>
      <c r="Q27">
        <v>0.06</v>
      </c>
      <c r="R27">
        <v>1</v>
      </c>
      <c r="S27">
        <v>0</v>
      </c>
      <c r="T27">
        <v>0</v>
      </c>
      <c r="V27">
        <v>0</v>
      </c>
      <c r="Y27" s="1">
        <v>44235</v>
      </c>
      <c r="Z27" s="2">
        <v>0.52606481481481482</v>
      </c>
      <c r="AB27">
        <v>3</v>
      </c>
      <c r="AC27" t="s">
        <v>152</v>
      </c>
      <c r="AD27">
        <f t="shared" si="3"/>
        <v>-0.30998079999999995</v>
      </c>
      <c r="AE27" s="4">
        <f t="shared" si="0"/>
        <v>2.7319416770422635</v>
      </c>
      <c r="AF27" s="4">
        <f t="shared" si="1"/>
        <v>3.0419224770422635</v>
      </c>
      <c r="AG27" s="4">
        <f t="shared" si="2"/>
        <v>0.21137109305999915</v>
      </c>
      <c r="AI27">
        <f t="shared" si="7"/>
        <v>110.33269333333334</v>
      </c>
      <c r="AN27">
        <f t="shared" si="4"/>
        <v>54.467638715962273</v>
      </c>
      <c r="AS27">
        <f t="shared" si="5"/>
        <v>1.3974159014087828</v>
      </c>
      <c r="AX27">
        <f t="shared" si="6"/>
        <v>29.542968980000282</v>
      </c>
    </row>
    <row r="28" spans="1:58" x14ac:dyDescent="0.2">
      <c r="A28">
        <v>11</v>
      </c>
      <c r="B28">
        <v>5</v>
      </c>
      <c r="C28" t="s">
        <v>65</v>
      </c>
      <c r="D28" t="s">
        <v>27</v>
      </c>
      <c r="G28">
        <v>0.6</v>
      </c>
      <c r="H28">
        <v>0.6</v>
      </c>
      <c r="I28">
        <v>0</v>
      </c>
      <c r="J28">
        <v>4728</v>
      </c>
      <c r="L28">
        <v>4250</v>
      </c>
      <c r="M28">
        <v>0</v>
      </c>
      <c r="N28">
        <v>3.57</v>
      </c>
      <c r="O28">
        <v>3.57</v>
      </c>
      <c r="Q28">
        <v>0.27400000000000002</v>
      </c>
      <c r="R28">
        <v>1</v>
      </c>
      <c r="S28">
        <v>0</v>
      </c>
      <c r="T28">
        <v>0</v>
      </c>
      <c r="V28">
        <v>0</v>
      </c>
      <c r="Y28" s="1">
        <v>44235</v>
      </c>
      <c r="Z28" s="2">
        <v>0.53622685185185182</v>
      </c>
      <c r="AB28">
        <v>3</v>
      </c>
      <c r="AC28" t="s">
        <v>152</v>
      </c>
      <c r="AD28">
        <f t="shared" si="3"/>
        <v>-0.11666666666666665</v>
      </c>
      <c r="AE28" s="4">
        <f t="shared" si="0"/>
        <v>2.775773342332208</v>
      </c>
      <c r="AF28" s="4">
        <f t="shared" si="1"/>
        <v>2.8924400089988747</v>
      </c>
      <c r="AG28" s="4">
        <f t="shared" si="2"/>
        <v>0.23798962756672959</v>
      </c>
      <c r="AI28">
        <f t="shared" si="7"/>
        <v>103.8888888888889</v>
      </c>
      <c r="AN28">
        <f t="shared" si="4"/>
        <v>53.737110961129872</v>
      </c>
      <c r="AS28">
        <f t="shared" si="5"/>
        <v>3.5853330333708446</v>
      </c>
      <c r="AX28">
        <f t="shared" si="6"/>
        <v>20.670124144423468</v>
      </c>
    </row>
    <row r="29" spans="1:58" x14ac:dyDescent="0.2">
      <c r="A29">
        <v>12</v>
      </c>
      <c r="B29">
        <v>5</v>
      </c>
      <c r="C29" t="s">
        <v>65</v>
      </c>
      <c r="D29" t="s">
        <v>27</v>
      </c>
      <c r="G29">
        <v>0.6</v>
      </c>
      <c r="H29">
        <v>0.6</v>
      </c>
      <c r="I29">
        <v>1</v>
      </c>
      <c r="J29">
        <v>4722</v>
      </c>
      <c r="L29">
        <v>4314</v>
      </c>
      <c r="M29">
        <v>0.34599999999999997</v>
      </c>
      <c r="N29">
        <v>3.5659999999999998</v>
      </c>
      <c r="O29">
        <v>3.2189999999999999</v>
      </c>
      <c r="Q29">
        <v>0.27900000000000003</v>
      </c>
      <c r="R29">
        <v>1</v>
      </c>
      <c r="S29">
        <v>0</v>
      </c>
      <c r="T29">
        <v>0</v>
      </c>
      <c r="V29">
        <v>0</v>
      </c>
      <c r="Y29" s="1">
        <v>44235</v>
      </c>
      <c r="Z29" s="2">
        <v>0.54175925925925927</v>
      </c>
      <c r="AB29">
        <v>3</v>
      </c>
      <c r="AC29" t="s">
        <v>152</v>
      </c>
      <c r="AD29">
        <f t="shared" si="3"/>
        <v>-0.1149999</v>
      </c>
      <c r="AE29" s="4">
        <f t="shared" si="0"/>
        <v>2.7722957920836344</v>
      </c>
      <c r="AF29" s="4">
        <f t="shared" si="1"/>
        <v>2.8872956920836343</v>
      </c>
      <c r="AG29" s="4">
        <f t="shared" si="2"/>
        <v>0.24167419326397729</v>
      </c>
      <c r="AI29">
        <f t="shared" si="7"/>
        <v>103.83332999999999</v>
      </c>
      <c r="AN29">
        <f t="shared" si="4"/>
        <v>53.795070131939433</v>
      </c>
      <c r="AS29">
        <f t="shared" si="5"/>
        <v>3.756810263878855</v>
      </c>
      <c r="AX29">
        <f t="shared" si="6"/>
        <v>19.441935578674233</v>
      </c>
    </row>
    <row r="30" spans="1:58" x14ac:dyDescent="0.2">
      <c r="A30">
        <v>13</v>
      </c>
      <c r="B30">
        <v>5</v>
      </c>
      <c r="C30" t="s">
        <v>65</v>
      </c>
      <c r="D30" t="s">
        <v>27</v>
      </c>
      <c r="G30">
        <v>0.6</v>
      </c>
      <c r="H30">
        <v>0.6</v>
      </c>
      <c r="I30">
        <v>3</v>
      </c>
      <c r="J30">
        <v>4688</v>
      </c>
      <c r="L30">
        <v>4305</v>
      </c>
      <c r="M30">
        <v>0.34799999999999998</v>
      </c>
      <c r="N30">
        <v>3.5419999999999998</v>
      </c>
      <c r="O30">
        <v>3.194</v>
      </c>
      <c r="Q30">
        <v>0.27900000000000003</v>
      </c>
      <c r="R30">
        <v>1</v>
      </c>
      <c r="S30">
        <v>0</v>
      </c>
      <c r="T30">
        <v>0</v>
      </c>
      <c r="V30">
        <v>0</v>
      </c>
      <c r="Y30" s="1">
        <v>44235</v>
      </c>
      <c r="Z30" s="2">
        <v>0.54771990740740739</v>
      </c>
      <c r="AB30">
        <v>3</v>
      </c>
      <c r="AC30" t="s">
        <v>152</v>
      </c>
      <c r="AD30">
        <f t="shared" si="3"/>
        <v>-0.11166576666666667</v>
      </c>
      <c r="AE30" s="4">
        <f t="shared" si="0"/>
        <v>2.7525896740083864</v>
      </c>
      <c r="AF30" s="4">
        <f t="shared" si="1"/>
        <v>2.8642554406750529</v>
      </c>
      <c r="AG30" s="4">
        <f t="shared" si="2"/>
        <v>0.24115605121280184</v>
      </c>
      <c r="AI30">
        <f t="shared" si="7"/>
        <v>103.7221922222222</v>
      </c>
      <c r="AN30">
        <f t="shared" si="4"/>
        <v>54.123505433193564</v>
      </c>
      <c r="AS30">
        <f t="shared" si="5"/>
        <v>4.5248186441649034</v>
      </c>
      <c r="AX30">
        <f t="shared" si="6"/>
        <v>19.614649595732715</v>
      </c>
    </row>
    <row r="31" spans="1:58" x14ac:dyDescent="0.2">
      <c r="A31">
        <v>14</v>
      </c>
      <c r="B31">
        <v>6</v>
      </c>
      <c r="C31" t="s">
        <v>65</v>
      </c>
      <c r="D31" t="s">
        <v>27</v>
      </c>
      <c r="G31">
        <v>1</v>
      </c>
      <c r="H31">
        <v>1</v>
      </c>
      <c r="I31">
        <v>0</v>
      </c>
      <c r="J31">
        <v>8261</v>
      </c>
      <c r="L31">
        <v>7338</v>
      </c>
      <c r="M31">
        <v>0</v>
      </c>
      <c r="N31">
        <v>3.6379999999999999</v>
      </c>
      <c r="O31">
        <v>3.6379999999999999</v>
      </c>
      <c r="Q31">
        <v>0.32600000000000001</v>
      </c>
      <c r="R31">
        <v>1</v>
      </c>
      <c r="S31">
        <v>0</v>
      </c>
      <c r="T31">
        <v>0</v>
      </c>
      <c r="V31">
        <v>0</v>
      </c>
      <c r="Y31" s="1">
        <v>44235</v>
      </c>
      <c r="Z31" s="2">
        <v>0.55857638888888894</v>
      </c>
      <c r="AB31">
        <v>3</v>
      </c>
      <c r="AC31" t="s">
        <v>152</v>
      </c>
      <c r="AD31">
        <f t="shared" si="3"/>
        <v>-6.9999999999999993E-2</v>
      </c>
      <c r="AE31" s="4">
        <f t="shared" si="0"/>
        <v>2.8940825082202544</v>
      </c>
      <c r="AF31" s="4">
        <f t="shared" si="1"/>
        <v>2.9640825082202542</v>
      </c>
      <c r="AG31" s="4">
        <f t="shared" si="2"/>
        <v>0.24946195347535771</v>
      </c>
      <c r="AI31">
        <f t="shared" si="7"/>
        <v>102.33333333333333</v>
      </c>
      <c r="AN31">
        <f t="shared" si="4"/>
        <v>51.765291529662427</v>
      </c>
      <c r="AS31">
        <f t="shared" si="5"/>
        <v>1.1972497259915265</v>
      </c>
      <c r="AX31">
        <f t="shared" si="6"/>
        <v>16.846015508214094</v>
      </c>
    </row>
    <row r="32" spans="1:58" x14ac:dyDescent="0.2">
      <c r="A32">
        <v>15</v>
      </c>
      <c r="B32">
        <v>6</v>
      </c>
      <c r="C32" t="s">
        <v>65</v>
      </c>
      <c r="D32" t="s">
        <v>27</v>
      </c>
      <c r="G32">
        <v>1</v>
      </c>
      <c r="H32">
        <v>1</v>
      </c>
      <c r="I32">
        <v>0</v>
      </c>
      <c r="J32">
        <v>8258</v>
      </c>
      <c r="L32">
        <v>6989</v>
      </c>
      <c r="M32">
        <v>0</v>
      </c>
      <c r="N32">
        <v>3.637</v>
      </c>
      <c r="O32">
        <v>3.637</v>
      </c>
      <c r="Q32">
        <v>0.307</v>
      </c>
      <c r="R32">
        <v>1</v>
      </c>
      <c r="S32">
        <v>0</v>
      </c>
      <c r="T32">
        <v>0</v>
      </c>
      <c r="V32">
        <v>0</v>
      </c>
      <c r="Y32" s="1">
        <v>44235</v>
      </c>
      <c r="Z32" s="2">
        <v>0.56504629629629632</v>
      </c>
      <c r="AB32">
        <v>3</v>
      </c>
      <c r="AC32" t="s">
        <v>152</v>
      </c>
      <c r="AD32">
        <f t="shared" si="3"/>
        <v>-6.9999999999999993E-2</v>
      </c>
      <c r="AE32" s="4">
        <f t="shared" si="0"/>
        <v>2.8930392431456822</v>
      </c>
      <c r="AF32" s="4">
        <f t="shared" si="1"/>
        <v>2.963039243145682</v>
      </c>
      <c r="AG32" s="4">
        <f t="shared" si="2"/>
        <v>0.23740651508467553</v>
      </c>
      <c r="AI32">
        <f t="shared" si="7"/>
        <v>102.33333333333333</v>
      </c>
      <c r="AN32">
        <f t="shared" si="4"/>
        <v>51.782679280905292</v>
      </c>
      <c r="AS32">
        <f t="shared" si="5"/>
        <v>1.2320252284772664</v>
      </c>
      <c r="AX32">
        <f t="shared" si="6"/>
        <v>20.864494971774821</v>
      </c>
    </row>
    <row r="33" spans="1:58" x14ac:dyDescent="0.2">
      <c r="A33">
        <v>16</v>
      </c>
      <c r="B33">
        <v>7</v>
      </c>
      <c r="C33" t="s">
        <v>65</v>
      </c>
      <c r="D33" t="s">
        <v>27</v>
      </c>
      <c r="G33">
        <v>1.4</v>
      </c>
      <c r="H33">
        <v>1.4</v>
      </c>
      <c r="I33">
        <v>3</v>
      </c>
      <c r="J33">
        <v>10768</v>
      </c>
      <c r="L33">
        <v>9706</v>
      </c>
      <c r="M33">
        <v>0.14899999999999999</v>
      </c>
      <c r="N33">
        <v>3.3580000000000001</v>
      </c>
      <c r="O33">
        <v>3.2090000000000001</v>
      </c>
      <c r="Q33">
        <v>0.32100000000000001</v>
      </c>
      <c r="R33">
        <v>1</v>
      </c>
      <c r="S33">
        <v>0</v>
      </c>
      <c r="T33">
        <v>0</v>
      </c>
      <c r="V33">
        <v>0</v>
      </c>
      <c r="Y33" s="1">
        <v>44235</v>
      </c>
      <c r="Z33" s="2">
        <v>0.57636574074074076</v>
      </c>
      <c r="AB33">
        <v>3</v>
      </c>
      <c r="AC33" t="s">
        <v>152</v>
      </c>
      <c r="AD33">
        <f t="shared" si="3"/>
        <v>-4.7856757142857143E-2</v>
      </c>
      <c r="AE33" s="4">
        <f t="shared" si="0"/>
        <v>2.6899316825268342</v>
      </c>
      <c r="AF33" s="4">
        <f t="shared" si="1"/>
        <v>2.7377884396696914</v>
      </c>
      <c r="AG33" s="4">
        <f t="shared" si="2"/>
        <v>0.23661379425303999</v>
      </c>
      <c r="AI33">
        <f t="shared" si="7"/>
        <v>101.59522523809524</v>
      </c>
      <c r="AN33">
        <f t="shared" si="4"/>
        <v>55.16780529121943</v>
      </c>
      <c r="AS33">
        <f t="shared" si="5"/>
        <v>8.7403853443436201</v>
      </c>
      <c r="AX33">
        <f t="shared" si="6"/>
        <v>21.128735248986668</v>
      </c>
      <c r="BC33" s="4"/>
      <c r="BD33" s="4"/>
      <c r="BE33" s="4"/>
      <c r="BF33" s="4"/>
    </row>
    <row r="34" spans="1:58" x14ac:dyDescent="0.2">
      <c r="A34">
        <v>17</v>
      </c>
      <c r="B34">
        <v>8</v>
      </c>
      <c r="C34" t="s">
        <v>65</v>
      </c>
      <c r="D34" t="s">
        <v>27</v>
      </c>
      <c r="G34">
        <v>1.8</v>
      </c>
      <c r="H34">
        <v>1.8</v>
      </c>
      <c r="I34">
        <v>6</v>
      </c>
      <c r="J34">
        <v>13253</v>
      </c>
      <c r="L34">
        <v>12399</v>
      </c>
      <c r="M34">
        <v>0.11700000000000001</v>
      </c>
      <c r="N34">
        <v>3.1960000000000002</v>
      </c>
      <c r="O34">
        <v>3.08</v>
      </c>
      <c r="Q34">
        <v>0.32800000000000001</v>
      </c>
      <c r="R34">
        <v>1</v>
      </c>
      <c r="S34">
        <v>0</v>
      </c>
      <c r="T34">
        <v>0</v>
      </c>
      <c r="V34">
        <v>0</v>
      </c>
      <c r="Y34" s="1">
        <v>44235</v>
      </c>
      <c r="Z34" s="2">
        <v>0.58802083333333333</v>
      </c>
      <c r="AB34">
        <v>3</v>
      </c>
      <c r="AC34" t="s">
        <v>152</v>
      </c>
      <c r="AD34">
        <f t="shared" si="3"/>
        <v>-3.5554355555555556E-2</v>
      </c>
      <c r="AE34" s="4">
        <f t="shared" si="0"/>
        <v>2.5722642179488999</v>
      </c>
      <c r="AF34" s="4">
        <f t="shared" si="1"/>
        <v>2.6078185735044555</v>
      </c>
      <c r="AG34" s="4">
        <f t="shared" si="2"/>
        <v>0.23571282307886424</v>
      </c>
      <c r="AI34">
        <f t="shared" si="7"/>
        <v>101.18514518518519</v>
      </c>
      <c r="AN34">
        <f t="shared" si="4"/>
        <v>57.128929700851671</v>
      </c>
      <c r="AS34">
        <f t="shared" si="5"/>
        <v>13.07271421651815</v>
      </c>
      <c r="AX34">
        <f t="shared" si="6"/>
        <v>21.429058973711918</v>
      </c>
      <c r="BC34" s="4"/>
      <c r="BD34" s="4"/>
      <c r="BE34" s="4"/>
      <c r="BF34" s="4"/>
    </row>
    <row r="35" spans="1:58" x14ac:dyDescent="0.2">
      <c r="A35">
        <v>18</v>
      </c>
      <c r="B35">
        <v>1</v>
      </c>
      <c r="C35" t="s">
        <v>30</v>
      </c>
      <c r="D35" t="s">
        <v>27</v>
      </c>
      <c r="G35">
        <v>0.5</v>
      </c>
      <c r="H35">
        <v>0.5</v>
      </c>
      <c r="I35">
        <v>2629</v>
      </c>
      <c r="J35">
        <v>13138</v>
      </c>
      <c r="L35">
        <v>10449</v>
      </c>
      <c r="M35">
        <v>2.4319999999999999</v>
      </c>
      <c r="N35">
        <v>11.409000000000001</v>
      </c>
      <c r="O35">
        <v>8.9770000000000003</v>
      </c>
      <c r="Q35">
        <v>0.97699999999999998</v>
      </c>
      <c r="R35">
        <v>1</v>
      </c>
      <c r="S35">
        <v>0</v>
      </c>
      <c r="T35">
        <v>0</v>
      </c>
      <c r="V35">
        <v>0</v>
      </c>
      <c r="Y35" s="1">
        <v>44235</v>
      </c>
      <c r="Z35" s="2">
        <v>0.59856481481481483</v>
      </c>
      <c r="AB35">
        <v>1</v>
      </c>
      <c r="AD35">
        <f t="shared" si="3"/>
        <v>5.9473969199999992</v>
      </c>
      <c r="AE35" s="4">
        <f t="shared" si="0"/>
        <v>9.1801675288988562</v>
      </c>
      <c r="AF35" s="4">
        <f t="shared" si="1"/>
        <v>3.232770608898857</v>
      </c>
      <c r="AG35" s="4">
        <f t="shared" si="2"/>
        <v>0.71384922977829357</v>
      </c>
      <c r="BC35" s="4"/>
      <c r="BD35" s="4"/>
      <c r="BE35" s="4"/>
      <c r="BF35" s="4"/>
    </row>
    <row r="36" spans="1:58" x14ac:dyDescent="0.2">
      <c r="A36">
        <v>19</v>
      </c>
      <c r="B36">
        <v>1</v>
      </c>
      <c r="C36" t="s">
        <v>30</v>
      </c>
      <c r="D36" t="s">
        <v>27</v>
      </c>
      <c r="G36">
        <v>0.5</v>
      </c>
      <c r="H36">
        <v>0.5</v>
      </c>
      <c r="I36">
        <v>3538</v>
      </c>
      <c r="J36">
        <v>13194</v>
      </c>
      <c r="L36">
        <v>10459</v>
      </c>
      <c r="M36">
        <v>3.129</v>
      </c>
      <c r="N36">
        <v>11.456</v>
      </c>
      <c r="O36">
        <v>8.327</v>
      </c>
      <c r="Q36">
        <v>0.97799999999999998</v>
      </c>
      <c r="R36">
        <v>1</v>
      </c>
      <c r="S36">
        <v>0</v>
      </c>
      <c r="T36">
        <v>0</v>
      </c>
      <c r="V36">
        <v>0</v>
      </c>
      <c r="Y36" s="1">
        <v>44235</v>
      </c>
      <c r="Z36" s="2">
        <v>0.60445601851851849</v>
      </c>
      <c r="AB36">
        <v>1</v>
      </c>
      <c r="AD36">
        <f t="shared" si="3"/>
        <v>8.4380932800000004</v>
      </c>
      <c r="AE36" s="4">
        <f t="shared" si="0"/>
        <v>9.219116091682876</v>
      </c>
      <c r="AF36" s="4">
        <f t="shared" si="1"/>
        <v>0.78102281168287568</v>
      </c>
      <c r="AG36" s="4">
        <f t="shared" si="2"/>
        <v>0.7145400858465274</v>
      </c>
      <c r="AJ36">
        <f>ABS(100*(AD36-AD37)/(AVERAGE(AD36:AD37)))</f>
        <v>2.806353792282144</v>
      </c>
      <c r="AO36">
        <f>ABS(100*(AE36-AE37)/(AVERAGE(AE36:AE37)))</f>
        <v>0.44610157440235948</v>
      </c>
      <c r="AT36">
        <f>ABS(100*(AF36-AF37)/(AVERAGE(AF36:AF37)))</f>
        <v>43.909995193253302</v>
      </c>
      <c r="AY36">
        <f>ABS(100*(AG36-AG37)/(AVERAGE(AG36:AG37)))</f>
        <v>0.27999517594533507</v>
      </c>
      <c r="BC36" s="4">
        <f>AVERAGE(AD36:AD37)</f>
        <v>8.5581796800000003</v>
      </c>
      <c r="BD36" s="4">
        <f>AVERAGE(AE36:AE37)</f>
        <v>9.1985985452162957</v>
      </c>
      <c r="BE36" s="4">
        <f>AVERAGE(AF36:AF37)</f>
        <v>0.64041886521629454</v>
      </c>
      <c r="BF36" s="4">
        <f>AVERAGE(AG36:AG37)</f>
        <v>0.71554182714546655</v>
      </c>
    </row>
    <row r="37" spans="1:58" x14ac:dyDescent="0.2">
      <c r="A37">
        <v>20</v>
      </c>
      <c r="B37">
        <v>1</v>
      </c>
      <c r="C37" t="s">
        <v>30</v>
      </c>
      <c r="D37" t="s">
        <v>27</v>
      </c>
      <c r="G37">
        <v>0.5</v>
      </c>
      <c r="H37">
        <v>0.5</v>
      </c>
      <c r="I37">
        <v>3622</v>
      </c>
      <c r="J37">
        <v>13135</v>
      </c>
      <c r="L37">
        <v>10488</v>
      </c>
      <c r="M37">
        <v>3.194</v>
      </c>
      <c r="N37">
        <v>11.406000000000001</v>
      </c>
      <c r="O37">
        <v>8.2119999999999997</v>
      </c>
      <c r="Q37">
        <v>0.98099999999999998</v>
      </c>
      <c r="R37">
        <v>1</v>
      </c>
      <c r="S37">
        <v>0</v>
      </c>
      <c r="T37">
        <v>0</v>
      </c>
      <c r="V37">
        <v>0</v>
      </c>
      <c r="Y37" s="1">
        <v>44235</v>
      </c>
      <c r="Z37" s="2">
        <v>0.61072916666666666</v>
      </c>
      <c r="AB37">
        <v>1</v>
      </c>
      <c r="AD37">
        <f t="shared" si="3"/>
        <v>8.6782660800000002</v>
      </c>
      <c r="AE37" s="4">
        <f t="shared" si="0"/>
        <v>9.1780809987497136</v>
      </c>
      <c r="AF37" s="4">
        <f t="shared" si="1"/>
        <v>0.4998149187497134</v>
      </c>
      <c r="AG37" s="4">
        <f t="shared" si="2"/>
        <v>0.71654356844440581</v>
      </c>
      <c r="BC37" s="4"/>
      <c r="BD37" s="4"/>
      <c r="BE37" s="4"/>
      <c r="BF37" s="4"/>
    </row>
    <row r="38" spans="1:58" x14ac:dyDescent="0.2">
      <c r="A38">
        <v>21</v>
      </c>
      <c r="B38">
        <v>1</v>
      </c>
      <c r="D38" t="s">
        <v>28</v>
      </c>
      <c r="Y38" s="1">
        <v>44235</v>
      </c>
      <c r="Z38" s="2">
        <v>0.61506944444444445</v>
      </c>
      <c r="AB38">
        <v>1</v>
      </c>
      <c r="AD38" t="e">
        <f t="shared" si="3"/>
        <v>#DIV/0!</v>
      </c>
      <c r="AE38" s="4" t="e">
        <f t="shared" si="0"/>
        <v>#DIV/0!</v>
      </c>
      <c r="AF38" s="4" t="e">
        <f t="shared" si="1"/>
        <v>#DIV/0!</v>
      </c>
      <c r="AG38" s="4" t="e">
        <f t="shared" si="2"/>
        <v>#DIV/0!</v>
      </c>
      <c r="BC38" s="4"/>
      <c r="BD38" s="4"/>
      <c r="BE38" s="4"/>
      <c r="BF38" s="4"/>
    </row>
    <row r="39" spans="1:58" x14ac:dyDescent="0.2">
      <c r="A39">
        <v>22</v>
      </c>
      <c r="B39">
        <v>9</v>
      </c>
      <c r="C39" t="s">
        <v>88</v>
      </c>
      <c r="D39" t="s">
        <v>27</v>
      </c>
      <c r="G39">
        <v>0.5</v>
      </c>
      <c r="H39">
        <v>0.5</v>
      </c>
      <c r="I39">
        <v>1712</v>
      </c>
      <c r="J39">
        <v>6497</v>
      </c>
      <c r="L39">
        <v>2310</v>
      </c>
      <c r="M39">
        <v>1.728</v>
      </c>
      <c r="N39">
        <v>5.7830000000000004</v>
      </c>
      <c r="O39">
        <v>4.0540000000000003</v>
      </c>
      <c r="Q39">
        <v>0.126</v>
      </c>
      <c r="R39">
        <v>1</v>
      </c>
      <c r="S39">
        <v>0</v>
      </c>
      <c r="T39">
        <v>0</v>
      </c>
      <c r="V39">
        <v>0</v>
      </c>
      <c r="Y39" s="1">
        <v>44235</v>
      </c>
      <c r="Z39" s="2">
        <v>0.62535879629629632</v>
      </c>
      <c r="AB39">
        <v>1</v>
      </c>
      <c r="AD39">
        <f t="shared" si="3"/>
        <v>3.6357132799999996</v>
      </c>
      <c r="AE39" s="4">
        <f t="shared" si="0"/>
        <v>4.561285288743866</v>
      </c>
      <c r="AF39" s="4">
        <f t="shared" si="1"/>
        <v>0.92557200874386636</v>
      </c>
      <c r="AG39" s="4">
        <f t="shared" si="2"/>
        <v>0.15156147584269161</v>
      </c>
    </row>
    <row r="40" spans="1:58" x14ac:dyDescent="0.2">
      <c r="A40">
        <v>23</v>
      </c>
      <c r="B40">
        <v>9</v>
      </c>
      <c r="C40" t="s">
        <v>88</v>
      </c>
      <c r="D40" t="s">
        <v>27</v>
      </c>
      <c r="G40">
        <v>0.5</v>
      </c>
      <c r="H40">
        <v>0.5</v>
      </c>
      <c r="I40">
        <v>1098</v>
      </c>
      <c r="J40">
        <v>6488</v>
      </c>
      <c r="L40">
        <v>2285</v>
      </c>
      <c r="M40">
        <v>1.258</v>
      </c>
      <c r="N40">
        <v>5.7750000000000004</v>
      </c>
      <c r="O40">
        <v>4.5170000000000003</v>
      </c>
      <c r="Q40">
        <v>0.123</v>
      </c>
      <c r="R40">
        <v>1</v>
      </c>
      <c r="S40">
        <v>0</v>
      </c>
      <c r="T40">
        <v>0</v>
      </c>
      <c r="V40">
        <v>0</v>
      </c>
      <c r="Y40" s="1">
        <v>44235</v>
      </c>
      <c r="Z40" s="2">
        <v>0.63093750000000004</v>
      </c>
      <c r="AB40">
        <v>1</v>
      </c>
      <c r="AD40">
        <f t="shared" si="3"/>
        <v>2.2006724800000002</v>
      </c>
      <c r="AE40" s="4">
        <f t="shared" si="0"/>
        <v>4.5550256982964337</v>
      </c>
      <c r="AF40" s="4">
        <f t="shared" si="1"/>
        <v>2.3543532182964335</v>
      </c>
      <c r="AG40" s="4">
        <f t="shared" si="2"/>
        <v>0.14983433567210677</v>
      </c>
      <c r="AJ40">
        <f>ABS(100*(AD40-AD41)/(AVERAGE(AD40:AD41)))</f>
        <v>2.9176393594217518</v>
      </c>
      <c r="AO40">
        <f>ABS(100*(AE40-AE41)/(AVERAGE(AE40:AE41)))</f>
        <v>0.85873930651201025</v>
      </c>
      <c r="AT40">
        <f>ABS(100*(AF40-AF41)/(AVERAGE(AF40:AF41)))</f>
        <v>1.0283414090472025</v>
      </c>
      <c r="AY40">
        <f>ABS(100*(AG40-AG41)/(AVERAGE(AG40:AG41)))</f>
        <v>1.1916649630245815</v>
      </c>
      <c r="BC40" s="4">
        <f>AVERAGE(AD40:AD41)</f>
        <v>2.1690302400000001</v>
      </c>
      <c r="BD40" s="4">
        <f>AVERAGE(AE40:AE41)</f>
        <v>4.5355514169044238</v>
      </c>
      <c r="BE40" s="4">
        <f>AVERAGE(AF40:AF41)</f>
        <v>2.3665211769044232</v>
      </c>
      <c r="BF40" s="4">
        <f>AVERAGE(AG40:AG41)</f>
        <v>0.15073244856081089</v>
      </c>
    </row>
    <row r="41" spans="1:58" x14ac:dyDescent="0.2">
      <c r="A41">
        <v>24</v>
      </c>
      <c r="B41">
        <v>9</v>
      </c>
      <c r="C41" t="s">
        <v>88</v>
      </c>
      <c r="D41" t="s">
        <v>27</v>
      </c>
      <c r="G41">
        <v>0.5</v>
      </c>
      <c r="H41">
        <v>0.5</v>
      </c>
      <c r="I41">
        <v>1070</v>
      </c>
      <c r="J41">
        <v>6432</v>
      </c>
      <c r="L41">
        <v>2311</v>
      </c>
      <c r="M41">
        <v>1.236</v>
      </c>
      <c r="N41">
        <v>5.7279999999999998</v>
      </c>
      <c r="O41">
        <v>4.492</v>
      </c>
      <c r="Q41">
        <v>0.126</v>
      </c>
      <c r="R41">
        <v>1</v>
      </c>
      <c r="S41">
        <v>0</v>
      </c>
      <c r="T41">
        <v>0</v>
      </c>
      <c r="V41">
        <v>0</v>
      </c>
      <c r="Y41" s="1">
        <v>44235</v>
      </c>
      <c r="Z41" s="2">
        <v>0.63696759259259261</v>
      </c>
      <c r="AB41">
        <v>1</v>
      </c>
      <c r="AD41">
        <f t="shared" si="3"/>
        <v>2.1373880000000001</v>
      </c>
      <c r="AE41" s="4">
        <f t="shared" si="0"/>
        <v>4.516077135512413</v>
      </c>
      <c r="AF41" s="4">
        <f t="shared" si="1"/>
        <v>2.3786891355124129</v>
      </c>
      <c r="AG41" s="4">
        <f t="shared" si="2"/>
        <v>0.15163056144951501</v>
      </c>
      <c r="BC41" s="4"/>
      <c r="BD41" s="4"/>
      <c r="BE41" s="4"/>
      <c r="BF41" s="4"/>
    </row>
    <row r="42" spans="1:58" x14ac:dyDescent="0.2">
      <c r="A42">
        <v>25</v>
      </c>
      <c r="B42">
        <v>10</v>
      </c>
      <c r="C42" t="s">
        <v>89</v>
      </c>
      <c r="D42" t="s">
        <v>27</v>
      </c>
      <c r="G42">
        <v>0.5</v>
      </c>
      <c r="H42">
        <v>0.5</v>
      </c>
      <c r="I42">
        <v>1193</v>
      </c>
      <c r="J42">
        <v>7031</v>
      </c>
      <c r="L42">
        <v>2846</v>
      </c>
      <c r="M42">
        <v>1.33</v>
      </c>
      <c r="N42">
        <v>6.2350000000000003</v>
      </c>
      <c r="O42">
        <v>4.9050000000000002</v>
      </c>
      <c r="Q42">
        <v>0.182</v>
      </c>
      <c r="R42">
        <v>1</v>
      </c>
      <c r="S42">
        <v>0</v>
      </c>
      <c r="T42">
        <v>0</v>
      </c>
      <c r="V42">
        <v>0</v>
      </c>
      <c r="Y42" s="1">
        <v>44235</v>
      </c>
      <c r="Z42" s="2">
        <v>0.64724537037037033</v>
      </c>
      <c r="AB42">
        <v>1</v>
      </c>
      <c r="AD42">
        <f t="shared" si="3"/>
        <v>2.4167898800000005</v>
      </c>
      <c r="AE42" s="4">
        <f t="shared" si="0"/>
        <v>4.9326876552914882</v>
      </c>
      <c r="AF42" s="4">
        <f t="shared" si="1"/>
        <v>2.5158977752914877</v>
      </c>
      <c r="AG42" s="4">
        <f t="shared" si="2"/>
        <v>0.18859136110003069</v>
      </c>
    </row>
    <row r="43" spans="1:58" x14ac:dyDescent="0.2">
      <c r="A43">
        <v>26</v>
      </c>
      <c r="B43">
        <v>10</v>
      </c>
      <c r="C43" t="s">
        <v>89</v>
      </c>
      <c r="D43" t="s">
        <v>27</v>
      </c>
      <c r="G43">
        <v>0.5</v>
      </c>
      <c r="H43">
        <v>0.5</v>
      </c>
      <c r="I43">
        <v>1215</v>
      </c>
      <c r="J43">
        <v>7021</v>
      </c>
      <c r="L43">
        <v>2799</v>
      </c>
      <c r="M43">
        <v>1.347</v>
      </c>
      <c r="N43">
        <v>6.2270000000000003</v>
      </c>
      <c r="O43">
        <v>4.88</v>
      </c>
      <c r="Q43">
        <v>0.17699999999999999</v>
      </c>
      <c r="R43">
        <v>1</v>
      </c>
      <c r="S43">
        <v>0</v>
      </c>
      <c r="T43">
        <v>0</v>
      </c>
      <c r="V43">
        <v>0</v>
      </c>
      <c r="Y43" s="1">
        <v>44235</v>
      </c>
      <c r="Z43" s="2">
        <v>0.65273148148148141</v>
      </c>
      <c r="AB43">
        <v>1</v>
      </c>
      <c r="AD43">
        <f t="shared" si="3"/>
        <v>2.4671469999999998</v>
      </c>
      <c r="AE43" s="4">
        <f t="shared" si="0"/>
        <v>4.925732554794342</v>
      </c>
      <c r="AF43" s="4">
        <f t="shared" si="1"/>
        <v>2.4585855547943423</v>
      </c>
      <c r="AG43" s="4">
        <f t="shared" si="2"/>
        <v>0.18534433757933119</v>
      </c>
      <c r="AJ43">
        <f>ABS(100*(AD43-AD44)/(AVERAGE(AD43:AD44)))</f>
        <v>0</v>
      </c>
      <c r="AO43">
        <f>ABS(100*(AE43-AE44)/(AVERAGE(AE43:AE44)))</f>
        <v>0.19748384525272847</v>
      </c>
      <c r="AT43">
        <f>ABS(100*(AF43-AF44)/(AVERAGE(AF43:AF44)))</f>
        <v>0.39526373138540827</v>
      </c>
      <c r="AY43">
        <f>ABS(100*(AG43-AG44)/(AVERAGE(AG43:AG44)))</f>
        <v>0.26057940267069829</v>
      </c>
      <c r="BC43" s="4">
        <f>AVERAGE(AD43:AD44)</f>
        <v>2.4671469999999998</v>
      </c>
      <c r="BD43" s="4">
        <f>AVERAGE(AE43:AE44)</f>
        <v>4.9306011251423447</v>
      </c>
      <c r="BE43" s="4">
        <f>AVERAGE(AF43:AF44)</f>
        <v>2.463454125142345</v>
      </c>
      <c r="BF43" s="4">
        <f>AVERAGE(AG43:AG44)</f>
        <v>0.18558613720321307</v>
      </c>
    </row>
    <row r="44" spans="1:58" x14ac:dyDescent="0.2">
      <c r="A44">
        <v>27</v>
      </c>
      <c r="B44">
        <v>10</v>
      </c>
      <c r="C44" t="s">
        <v>89</v>
      </c>
      <c r="D44" t="s">
        <v>27</v>
      </c>
      <c r="G44">
        <v>0.5</v>
      </c>
      <c r="H44">
        <v>0.5</v>
      </c>
      <c r="I44">
        <v>1215</v>
      </c>
      <c r="J44">
        <v>7035</v>
      </c>
      <c r="L44">
        <v>2806</v>
      </c>
      <c r="M44">
        <v>1.347</v>
      </c>
      <c r="N44">
        <v>6.2380000000000004</v>
      </c>
      <c r="O44">
        <v>4.891</v>
      </c>
      <c r="Q44">
        <v>0.17799999999999999</v>
      </c>
      <c r="R44">
        <v>1</v>
      </c>
      <c r="S44">
        <v>0</v>
      </c>
      <c r="T44">
        <v>0</v>
      </c>
      <c r="V44">
        <v>0</v>
      </c>
      <c r="Y44" s="1">
        <v>44235</v>
      </c>
      <c r="Z44" s="2">
        <v>0.65883101851851855</v>
      </c>
      <c r="AB44">
        <v>1</v>
      </c>
      <c r="AD44">
        <f t="shared" si="3"/>
        <v>2.4671469999999998</v>
      </c>
      <c r="AE44" s="4">
        <f t="shared" si="0"/>
        <v>4.9354696954903474</v>
      </c>
      <c r="AF44" s="4">
        <f t="shared" si="1"/>
        <v>2.4683226954903477</v>
      </c>
      <c r="AG44" s="4">
        <f t="shared" si="2"/>
        <v>0.18582793682709495</v>
      </c>
      <c r="BC44" s="4"/>
      <c r="BD44" s="4"/>
      <c r="BE44" s="4"/>
      <c r="BF44" s="4"/>
    </row>
    <row r="45" spans="1:58" x14ac:dyDescent="0.2">
      <c r="A45">
        <v>28</v>
      </c>
      <c r="B45">
        <v>11</v>
      </c>
      <c r="C45" t="s">
        <v>90</v>
      </c>
      <c r="D45" t="s">
        <v>27</v>
      </c>
      <c r="G45">
        <v>0.5</v>
      </c>
      <c r="H45">
        <v>0.5</v>
      </c>
      <c r="I45">
        <v>1813</v>
      </c>
      <c r="J45">
        <v>9479</v>
      </c>
      <c r="L45">
        <v>9710</v>
      </c>
      <c r="M45">
        <v>1.8049999999999999</v>
      </c>
      <c r="N45">
        <v>8.3089999999999993</v>
      </c>
      <c r="O45">
        <v>6.5039999999999996</v>
      </c>
      <c r="Q45">
        <v>0.89900000000000002</v>
      </c>
      <c r="R45">
        <v>1</v>
      </c>
      <c r="S45">
        <v>0</v>
      </c>
      <c r="T45">
        <v>0</v>
      </c>
      <c r="V45">
        <v>0</v>
      </c>
      <c r="Y45" s="1">
        <v>44235</v>
      </c>
      <c r="Z45" s="2">
        <v>0.66918981481481488</v>
      </c>
      <c r="AB45">
        <v>1</v>
      </c>
      <c r="AD45">
        <f t="shared" si="3"/>
        <v>3.8804362800000005</v>
      </c>
      <c r="AE45" s="4">
        <f t="shared" si="0"/>
        <v>6.6352962569929517</v>
      </c>
      <c r="AF45" s="4">
        <f t="shared" si="1"/>
        <v>2.7548599769929512</v>
      </c>
      <c r="AG45" s="4">
        <f t="shared" si="2"/>
        <v>0.66279496633580548</v>
      </c>
    </row>
    <row r="46" spans="1:58" x14ac:dyDescent="0.2">
      <c r="A46">
        <v>29</v>
      </c>
      <c r="B46">
        <v>11</v>
      </c>
      <c r="C46" t="s">
        <v>90</v>
      </c>
      <c r="D46" t="s">
        <v>27</v>
      </c>
      <c r="G46">
        <v>0.5</v>
      </c>
      <c r="H46">
        <v>0.5</v>
      </c>
      <c r="I46">
        <v>2032</v>
      </c>
      <c r="J46">
        <v>9491</v>
      </c>
      <c r="L46">
        <v>9871</v>
      </c>
      <c r="M46">
        <v>1.974</v>
      </c>
      <c r="N46">
        <v>8.3190000000000008</v>
      </c>
      <c r="O46">
        <v>6.3449999999999998</v>
      </c>
      <c r="Q46">
        <v>0.91600000000000004</v>
      </c>
      <c r="R46">
        <v>1</v>
      </c>
      <c r="S46">
        <v>0</v>
      </c>
      <c r="T46">
        <v>0</v>
      </c>
      <c r="V46">
        <v>0</v>
      </c>
      <c r="Y46" s="1">
        <v>44235</v>
      </c>
      <c r="Z46" s="2">
        <v>0.67481481481481476</v>
      </c>
      <c r="AB46">
        <v>1</v>
      </c>
      <c r="AD46">
        <f t="shared" si="3"/>
        <v>4.4194828799999994</v>
      </c>
      <c r="AE46" s="4">
        <f t="shared" si="0"/>
        <v>6.6436423775895275</v>
      </c>
      <c r="AF46" s="4">
        <f t="shared" si="1"/>
        <v>2.224159497589528</v>
      </c>
      <c r="AG46" s="4">
        <f t="shared" si="2"/>
        <v>0.67391774903437185</v>
      </c>
      <c r="AJ46">
        <f>ABS(100*(AD46-AD47)/(AVERAGE(AD46:AD47)))</f>
        <v>1.3434136826933833</v>
      </c>
      <c r="AO46">
        <f>ABS(100*(AE46-AE47)/(AVERAGE(AE46:AE47)))</f>
        <v>0.33556387311638464</v>
      </c>
      <c r="AT46">
        <f>ABS(100*(AF46-AF47)/(AVERAGE(AF46:AF47)))</f>
        <v>3.7574130893503561</v>
      </c>
      <c r="AY46">
        <f>ABS(100*(AG46-AG47)/(AVERAGE(AG46:AG47)))</f>
        <v>0.18435404996741203</v>
      </c>
      <c r="BC46" s="4">
        <f>AVERAGE(AD46:AD47)</f>
        <v>4.4493695999999989</v>
      </c>
      <c r="BD46" s="4">
        <f>AVERAGE(AE46:AE47)</f>
        <v>6.6325142167940925</v>
      </c>
      <c r="BE46" s="4">
        <f>AVERAGE(AF46:AF47)</f>
        <v>2.1831446167940936</v>
      </c>
      <c r="BF46" s="4">
        <f>AVERAGE(AG46:AG47)</f>
        <v>0.67453951949578239</v>
      </c>
    </row>
    <row r="47" spans="1:58" x14ac:dyDescent="0.2">
      <c r="A47">
        <v>30</v>
      </c>
      <c r="B47">
        <v>11</v>
      </c>
      <c r="C47" t="s">
        <v>90</v>
      </c>
      <c r="D47" t="s">
        <v>27</v>
      </c>
      <c r="G47">
        <v>0.5</v>
      </c>
      <c r="H47">
        <v>0.5</v>
      </c>
      <c r="I47">
        <v>2056</v>
      </c>
      <c r="J47">
        <v>9459</v>
      </c>
      <c r="L47">
        <v>9889</v>
      </c>
      <c r="M47">
        <v>1.9930000000000001</v>
      </c>
      <c r="N47">
        <v>8.2919999999999998</v>
      </c>
      <c r="O47">
        <v>6.2990000000000004</v>
      </c>
      <c r="Q47">
        <v>0.91800000000000004</v>
      </c>
      <c r="R47">
        <v>1</v>
      </c>
      <c r="S47">
        <v>0</v>
      </c>
      <c r="T47">
        <v>0</v>
      </c>
      <c r="V47">
        <v>0</v>
      </c>
      <c r="Y47" s="1">
        <v>44235</v>
      </c>
      <c r="Z47" s="2">
        <v>0.68086805555555552</v>
      </c>
      <c r="AB47">
        <v>1</v>
      </c>
      <c r="AD47">
        <f t="shared" si="3"/>
        <v>4.4792563199999993</v>
      </c>
      <c r="AE47" s="4">
        <f t="shared" si="0"/>
        <v>6.6213860559986584</v>
      </c>
      <c r="AF47" s="4">
        <f t="shared" si="1"/>
        <v>2.1421297359986591</v>
      </c>
      <c r="AG47" s="4">
        <f t="shared" si="2"/>
        <v>0.67516128995719304</v>
      </c>
      <c r="BC47" s="4"/>
      <c r="BD47" s="4"/>
      <c r="BE47" s="4"/>
      <c r="BF47" s="4"/>
    </row>
    <row r="48" spans="1:58" x14ac:dyDescent="0.2">
      <c r="A48">
        <v>31</v>
      </c>
      <c r="B48">
        <v>12</v>
      </c>
      <c r="C48" t="s">
        <v>91</v>
      </c>
      <c r="D48" t="s">
        <v>27</v>
      </c>
      <c r="G48">
        <v>0.5</v>
      </c>
      <c r="H48">
        <v>0.5</v>
      </c>
      <c r="I48">
        <v>1670</v>
      </c>
      <c r="J48">
        <v>8238</v>
      </c>
      <c r="L48">
        <v>4259</v>
      </c>
      <c r="M48">
        <v>1.696</v>
      </c>
      <c r="N48">
        <v>7.258</v>
      </c>
      <c r="O48">
        <v>5.5620000000000003</v>
      </c>
      <c r="Q48">
        <v>0.32900000000000001</v>
      </c>
      <c r="R48">
        <v>1</v>
      </c>
      <c r="S48">
        <v>0</v>
      </c>
      <c r="T48">
        <v>0</v>
      </c>
      <c r="V48">
        <v>0</v>
      </c>
      <c r="Y48" s="1">
        <v>44235</v>
      </c>
      <c r="Z48" s="2">
        <v>0.69126157407407407</v>
      </c>
      <c r="AB48">
        <v>1</v>
      </c>
      <c r="AD48">
        <f t="shared" si="3"/>
        <v>3.5346679999999999</v>
      </c>
      <c r="AE48" s="4">
        <f t="shared" si="0"/>
        <v>5.772168285297071</v>
      </c>
      <c r="AF48" s="4">
        <f t="shared" si="1"/>
        <v>2.2375002852970711</v>
      </c>
      <c r="AG48" s="4">
        <f t="shared" si="2"/>
        <v>0.28620932354148609</v>
      </c>
    </row>
    <row r="49" spans="1:58" x14ac:dyDescent="0.2">
      <c r="A49">
        <v>32</v>
      </c>
      <c r="B49">
        <v>12</v>
      </c>
      <c r="C49" t="s">
        <v>91</v>
      </c>
      <c r="D49" t="s">
        <v>27</v>
      </c>
      <c r="G49">
        <v>0.5</v>
      </c>
      <c r="H49">
        <v>0.5</v>
      </c>
      <c r="I49">
        <v>1523</v>
      </c>
      <c r="J49">
        <v>8191</v>
      </c>
      <c r="L49">
        <v>4210</v>
      </c>
      <c r="M49">
        <v>1.5840000000000001</v>
      </c>
      <c r="N49">
        <v>7.218</v>
      </c>
      <c r="O49">
        <v>5.6340000000000003</v>
      </c>
      <c r="Q49">
        <v>0.32400000000000001</v>
      </c>
      <c r="R49">
        <v>1</v>
      </c>
      <c r="S49">
        <v>0</v>
      </c>
      <c r="T49">
        <v>0</v>
      </c>
      <c r="V49">
        <v>0</v>
      </c>
      <c r="Y49" s="1">
        <v>44235</v>
      </c>
      <c r="Z49" s="2">
        <v>0.69685185185185183</v>
      </c>
      <c r="AB49">
        <v>1</v>
      </c>
      <c r="AD49">
        <f t="shared" si="3"/>
        <v>3.1843434799999999</v>
      </c>
      <c r="AE49" s="4">
        <f t="shared" si="0"/>
        <v>5.7394793129604826</v>
      </c>
      <c r="AF49" s="4">
        <f t="shared" si="1"/>
        <v>2.5551358329604827</v>
      </c>
      <c r="AG49" s="4">
        <f t="shared" si="2"/>
        <v>0.28282412880713981</v>
      </c>
      <c r="AJ49">
        <f>ABS(100*(AD49-AD50)/(AVERAGE(AD49:AD50)))</f>
        <v>1.7692427780602635</v>
      </c>
      <c r="AO49">
        <f>ABS(100*(AE49-AE50)/(AVERAGE(AE49:AE50)))</f>
        <v>2.4233061575975576E-2</v>
      </c>
      <c r="AT49">
        <f>ABS(100*(AF49-AF50)/(AVERAGE(AF49:AF50)))</f>
        <v>2.1939680537427981</v>
      </c>
      <c r="AY49">
        <f>ABS(100*(AG49-AG50)/(AVERAGE(AG49:AG50)))</f>
        <v>0.82708533186803856</v>
      </c>
      <c r="BC49" s="4">
        <f>AVERAGE(AD49:AD50)</f>
        <v>3.21276428</v>
      </c>
      <c r="BD49" s="4">
        <f>AVERAGE(AE49:AE50)</f>
        <v>5.7401748230101965</v>
      </c>
      <c r="BE49" s="4">
        <f>AVERAGE(AF49:AF50)</f>
        <v>2.5274105430101974</v>
      </c>
      <c r="BF49" s="4">
        <f>AVERAGE(AG49:AG50)</f>
        <v>0.2839985841231375</v>
      </c>
    </row>
    <row r="50" spans="1:58" x14ac:dyDescent="0.2">
      <c r="A50">
        <v>33</v>
      </c>
      <c r="B50">
        <v>12</v>
      </c>
      <c r="C50" t="s">
        <v>91</v>
      </c>
      <c r="D50" t="s">
        <v>27</v>
      </c>
      <c r="G50">
        <v>0.5</v>
      </c>
      <c r="H50">
        <v>0.5</v>
      </c>
      <c r="I50">
        <v>1547</v>
      </c>
      <c r="J50">
        <v>8193</v>
      </c>
      <c r="L50">
        <v>4244</v>
      </c>
      <c r="M50">
        <v>1.6020000000000001</v>
      </c>
      <c r="N50">
        <v>7.22</v>
      </c>
      <c r="O50">
        <v>5.6180000000000003</v>
      </c>
      <c r="Q50">
        <v>0.32800000000000001</v>
      </c>
      <c r="R50">
        <v>1</v>
      </c>
      <c r="S50">
        <v>0</v>
      </c>
      <c r="T50">
        <v>0</v>
      </c>
      <c r="V50">
        <v>0</v>
      </c>
      <c r="Y50" s="1">
        <v>44235</v>
      </c>
      <c r="Z50" s="2">
        <v>0.70295138888888886</v>
      </c>
      <c r="AB50">
        <v>1</v>
      </c>
      <c r="AD50">
        <f t="shared" si="3"/>
        <v>3.2411850799999997</v>
      </c>
      <c r="AE50" s="4">
        <f t="shared" si="0"/>
        <v>5.7408703330599113</v>
      </c>
      <c r="AF50" s="4">
        <f t="shared" si="1"/>
        <v>2.4996852530599116</v>
      </c>
      <c r="AG50" s="4">
        <f t="shared" si="2"/>
        <v>0.28517303943913519</v>
      </c>
      <c r="BC50" s="4"/>
      <c r="BD50" s="4"/>
      <c r="BE50" s="4"/>
      <c r="BF50" s="4"/>
    </row>
    <row r="51" spans="1:58" x14ac:dyDescent="0.2">
      <c r="A51">
        <v>34</v>
      </c>
      <c r="B51">
        <v>13</v>
      </c>
      <c r="C51" t="s">
        <v>92</v>
      </c>
      <c r="D51" t="s">
        <v>27</v>
      </c>
      <c r="G51">
        <v>0.5</v>
      </c>
      <c r="H51">
        <v>0.5</v>
      </c>
      <c r="I51">
        <v>1467</v>
      </c>
      <c r="J51">
        <v>9540</v>
      </c>
      <c r="L51">
        <v>4117</v>
      </c>
      <c r="M51">
        <v>1.5409999999999999</v>
      </c>
      <c r="N51">
        <v>8.3610000000000007</v>
      </c>
      <c r="O51">
        <v>6.82</v>
      </c>
      <c r="Q51">
        <v>0.315</v>
      </c>
      <c r="R51">
        <v>1</v>
      </c>
      <c r="S51">
        <v>0</v>
      </c>
      <c r="T51">
        <v>0</v>
      </c>
      <c r="V51">
        <v>0</v>
      </c>
      <c r="Y51" s="1">
        <v>44235</v>
      </c>
      <c r="Z51" s="2">
        <v>0.71331018518518519</v>
      </c>
      <c r="AB51">
        <v>1</v>
      </c>
      <c r="AD51">
        <f t="shared" si="3"/>
        <v>3.0522506800000002</v>
      </c>
      <c r="AE51" s="4">
        <f t="shared" si="0"/>
        <v>6.6777223700255455</v>
      </c>
      <c r="AF51" s="4">
        <f t="shared" si="1"/>
        <v>3.6254716900255453</v>
      </c>
      <c r="AG51" s="4">
        <f t="shared" si="2"/>
        <v>0.27639916737256415</v>
      </c>
    </row>
    <row r="52" spans="1:58" x14ac:dyDescent="0.2">
      <c r="A52">
        <v>35</v>
      </c>
      <c r="B52">
        <v>13</v>
      </c>
      <c r="C52" t="s">
        <v>92</v>
      </c>
      <c r="D52" t="s">
        <v>27</v>
      </c>
      <c r="G52">
        <v>0.5</v>
      </c>
      <c r="H52">
        <v>0.5</v>
      </c>
      <c r="I52">
        <v>1446</v>
      </c>
      <c r="J52">
        <v>9587</v>
      </c>
      <c r="L52">
        <v>4125</v>
      </c>
      <c r="M52">
        <v>1.524</v>
      </c>
      <c r="N52">
        <v>8.4009999999999998</v>
      </c>
      <c r="O52">
        <v>6.8760000000000003</v>
      </c>
      <c r="Q52">
        <v>0.315</v>
      </c>
      <c r="R52">
        <v>1</v>
      </c>
      <c r="S52">
        <v>0</v>
      </c>
      <c r="T52">
        <v>0</v>
      </c>
      <c r="V52">
        <v>0</v>
      </c>
      <c r="Y52" s="1">
        <v>44235</v>
      </c>
      <c r="Z52" s="2">
        <v>0.71909722222222217</v>
      </c>
      <c r="AB52">
        <v>1</v>
      </c>
      <c r="AD52">
        <f t="shared" si="3"/>
        <v>3.00290992</v>
      </c>
      <c r="AE52" s="4">
        <f t="shared" si="0"/>
        <v>6.7104113423621339</v>
      </c>
      <c r="AF52" s="4">
        <f t="shared" si="1"/>
        <v>3.7075014223621339</v>
      </c>
      <c r="AG52" s="4">
        <f t="shared" si="2"/>
        <v>0.2769518522271513</v>
      </c>
      <c r="AJ52">
        <f>ABS(100*(AD52-AD53)/(AVERAGE(AD52:AD53)))</f>
        <v>1.8912269142592077</v>
      </c>
      <c r="AO52">
        <f>ABS(100*(AE52-AE53)/(AVERAGE(AE52:AE53)))</f>
        <v>0.70728806005182476</v>
      </c>
      <c r="AT52">
        <f>ABS(100*(AF52-AF53)/(AVERAGE(AF52:AF53)))</f>
        <v>0.24151926888105749</v>
      </c>
      <c r="AY52">
        <f>ABS(100*(AG52-AG53)/(AVERAGE(AG52:AG53)))</f>
        <v>0.22475718913263132</v>
      </c>
      <c r="BC52" s="4">
        <f>AVERAGE(AD52:AD53)</f>
        <v>2.97478</v>
      </c>
      <c r="BD52" s="4">
        <f>AVERAGE(AE52:AE53)</f>
        <v>6.6867640006718361</v>
      </c>
      <c r="BE52" s="4">
        <f>AVERAGE(AF52:AF53)</f>
        <v>3.7119840006718361</v>
      </c>
      <c r="BF52" s="4">
        <f>AVERAGE(AG52:AG53)</f>
        <v>0.27664096699644602</v>
      </c>
    </row>
    <row r="53" spans="1:58" x14ac:dyDescent="0.2">
      <c r="A53">
        <v>36</v>
      </c>
      <c r="B53">
        <v>13</v>
      </c>
      <c r="C53" t="s">
        <v>92</v>
      </c>
      <c r="D53" t="s">
        <v>27</v>
      </c>
      <c r="G53">
        <v>0.5</v>
      </c>
      <c r="H53">
        <v>0.5</v>
      </c>
      <c r="I53">
        <v>1422</v>
      </c>
      <c r="J53">
        <v>9519</v>
      </c>
      <c r="L53">
        <v>4116</v>
      </c>
      <c r="M53">
        <v>1.506</v>
      </c>
      <c r="N53">
        <v>8.343</v>
      </c>
      <c r="O53">
        <v>6.8369999999999997</v>
      </c>
      <c r="Q53">
        <v>0.314</v>
      </c>
      <c r="R53">
        <v>1</v>
      </c>
      <c r="S53">
        <v>0</v>
      </c>
      <c r="T53">
        <v>0</v>
      </c>
      <c r="V53">
        <v>0</v>
      </c>
      <c r="Y53" s="1">
        <v>44235</v>
      </c>
      <c r="Z53" s="2">
        <v>0.72518518518518515</v>
      </c>
      <c r="AB53">
        <v>1</v>
      </c>
      <c r="AD53">
        <f t="shared" si="3"/>
        <v>2.9466500799999999</v>
      </c>
      <c r="AE53" s="4">
        <f t="shared" si="0"/>
        <v>6.6631166589815383</v>
      </c>
      <c r="AF53" s="4">
        <f t="shared" si="1"/>
        <v>3.7164665789815383</v>
      </c>
      <c r="AG53" s="4">
        <f t="shared" si="2"/>
        <v>0.27633008176574075</v>
      </c>
      <c r="BC53" s="4"/>
      <c r="BD53" s="4"/>
      <c r="BE53" s="4"/>
      <c r="BF53" s="4"/>
    </row>
    <row r="54" spans="1:58" x14ac:dyDescent="0.2">
      <c r="A54">
        <v>37</v>
      </c>
      <c r="B54">
        <v>14</v>
      </c>
      <c r="C54" t="s">
        <v>93</v>
      </c>
      <c r="D54" t="s">
        <v>27</v>
      </c>
      <c r="G54">
        <v>0.5</v>
      </c>
      <c r="H54">
        <v>0.5</v>
      </c>
      <c r="I54">
        <v>1171</v>
      </c>
      <c r="J54">
        <v>6257</v>
      </c>
      <c r="L54">
        <v>2324</v>
      </c>
      <c r="M54">
        <v>1.3129999999999999</v>
      </c>
      <c r="N54">
        <v>5.58</v>
      </c>
      <c r="O54">
        <v>4.2670000000000003</v>
      </c>
      <c r="Q54">
        <v>0.127</v>
      </c>
      <c r="R54">
        <v>1</v>
      </c>
      <c r="S54">
        <v>0</v>
      </c>
      <c r="T54">
        <v>0</v>
      </c>
      <c r="V54">
        <v>0</v>
      </c>
      <c r="Y54" s="1">
        <v>44235</v>
      </c>
      <c r="Z54" s="2">
        <v>0.73538194444444438</v>
      </c>
      <c r="AB54">
        <v>1</v>
      </c>
      <c r="AD54">
        <f t="shared" si="3"/>
        <v>2.3665489199999996</v>
      </c>
      <c r="AE54" s="4">
        <f t="shared" si="0"/>
        <v>4.3943628768123491</v>
      </c>
      <c r="AF54" s="4">
        <f t="shared" si="1"/>
        <v>2.0278139568123494</v>
      </c>
      <c r="AG54" s="4">
        <f t="shared" si="2"/>
        <v>0.15252867433821912</v>
      </c>
    </row>
    <row r="55" spans="1:58" x14ac:dyDescent="0.2">
      <c r="A55">
        <v>38</v>
      </c>
      <c r="B55">
        <v>14</v>
      </c>
      <c r="C55" t="s">
        <v>93</v>
      </c>
      <c r="D55" t="s">
        <v>27</v>
      </c>
      <c r="G55">
        <v>0.5</v>
      </c>
      <c r="H55">
        <v>0.5</v>
      </c>
      <c r="I55">
        <v>1059</v>
      </c>
      <c r="J55">
        <v>6193</v>
      </c>
      <c r="L55">
        <v>2321</v>
      </c>
      <c r="M55">
        <v>1.2270000000000001</v>
      </c>
      <c r="N55">
        <v>5.5250000000000004</v>
      </c>
      <c r="O55">
        <v>4.298</v>
      </c>
      <c r="Q55">
        <v>0.127</v>
      </c>
      <c r="R55">
        <v>1</v>
      </c>
      <c r="S55">
        <v>0</v>
      </c>
      <c r="T55">
        <v>0</v>
      </c>
      <c r="V55">
        <v>0</v>
      </c>
      <c r="Y55" s="1">
        <v>44235</v>
      </c>
      <c r="Z55" s="2">
        <v>0.74085648148148142</v>
      </c>
      <c r="AB55">
        <v>1</v>
      </c>
      <c r="AD55">
        <f t="shared" si="3"/>
        <v>2.11257772</v>
      </c>
      <c r="AE55" s="4">
        <f t="shared" si="0"/>
        <v>4.3498502336306117</v>
      </c>
      <c r="AF55" s="4">
        <f t="shared" si="1"/>
        <v>2.2372725136306117</v>
      </c>
      <c r="AG55" s="4">
        <f t="shared" si="2"/>
        <v>0.15232141751774897</v>
      </c>
      <c r="AJ55">
        <f>ABS(100*(AD55-AD56)/(AVERAGE(AD55:AD56)))</f>
        <v>0.9561835645038036</v>
      </c>
      <c r="AO55">
        <f>ABS(100*(AE55-AE56)/(AVERAGE(AE55:AE56)))</f>
        <v>0.16002080364020324</v>
      </c>
      <c r="AT55">
        <f>ABS(100*(AF55-AF56)/(AVERAGE(AF55:AF56)))</f>
        <v>1.2255662906121243</v>
      </c>
      <c r="AY55">
        <f>ABS(100*(AG55-AG56)/(AVERAGE(AG55:AG56)))</f>
        <v>2.4330662320251002</v>
      </c>
      <c r="BC55" s="4">
        <f>AVERAGE(AD55:AD56)</f>
        <v>2.1227263000000001</v>
      </c>
      <c r="BD55" s="4">
        <f>AVERAGE(AE55:AE56)</f>
        <v>4.3463726833820386</v>
      </c>
      <c r="BE55" s="4">
        <f>AVERAGE(AF55:AF56)</f>
        <v>2.2236463833820386</v>
      </c>
      <c r="BF55" s="4">
        <f>AVERAGE(AG55:AG56)</f>
        <v>0.15049064893692904</v>
      </c>
    </row>
    <row r="56" spans="1:58" x14ac:dyDescent="0.2">
      <c r="A56">
        <v>39</v>
      </c>
      <c r="B56">
        <v>14</v>
      </c>
      <c r="C56" t="s">
        <v>93</v>
      </c>
      <c r="D56" t="s">
        <v>27</v>
      </c>
      <c r="G56">
        <v>0.5</v>
      </c>
      <c r="H56">
        <v>0.5</v>
      </c>
      <c r="I56">
        <v>1068</v>
      </c>
      <c r="J56">
        <v>6183</v>
      </c>
      <c r="L56">
        <v>2268</v>
      </c>
      <c r="M56">
        <v>1.234</v>
      </c>
      <c r="N56">
        <v>5.5170000000000003</v>
      </c>
      <c r="O56">
        <v>4.2830000000000004</v>
      </c>
      <c r="Q56">
        <v>0.121</v>
      </c>
      <c r="R56">
        <v>1</v>
      </c>
      <c r="S56">
        <v>0</v>
      </c>
      <c r="T56">
        <v>0</v>
      </c>
      <c r="V56">
        <v>0</v>
      </c>
      <c r="Y56" s="1">
        <v>44235</v>
      </c>
      <c r="Z56" s="2">
        <v>0.74686342592592592</v>
      </c>
      <c r="AB56">
        <v>1</v>
      </c>
      <c r="AD56">
        <f t="shared" si="3"/>
        <v>2.1328748799999997</v>
      </c>
      <c r="AE56" s="4">
        <f t="shared" si="0"/>
        <v>4.3428951331334655</v>
      </c>
      <c r="AF56" s="4">
        <f t="shared" si="1"/>
        <v>2.2100202531334658</v>
      </c>
      <c r="AG56" s="4">
        <f t="shared" si="2"/>
        <v>0.14865988035610911</v>
      </c>
      <c r="BC56" s="4"/>
      <c r="BD56" s="4"/>
      <c r="BE56" s="4"/>
      <c r="BF56" s="4"/>
    </row>
    <row r="57" spans="1:58" x14ac:dyDescent="0.2">
      <c r="A57">
        <v>40</v>
      </c>
      <c r="B57">
        <v>15</v>
      </c>
      <c r="C57" t="s">
        <v>94</v>
      </c>
      <c r="D57" t="s">
        <v>27</v>
      </c>
      <c r="G57">
        <v>0.5</v>
      </c>
      <c r="H57">
        <v>0.5</v>
      </c>
      <c r="I57">
        <v>1270</v>
      </c>
      <c r="J57">
        <v>6946</v>
      </c>
      <c r="L57">
        <v>1415</v>
      </c>
      <c r="M57">
        <v>1.389</v>
      </c>
      <c r="N57">
        <v>6.1630000000000003</v>
      </c>
      <c r="O57">
        <v>4.774</v>
      </c>
      <c r="Q57">
        <v>3.2000000000000001E-2</v>
      </c>
      <c r="R57">
        <v>1</v>
      </c>
      <c r="S57">
        <v>0</v>
      </c>
      <c r="T57">
        <v>0</v>
      </c>
      <c r="V57">
        <v>0</v>
      </c>
      <c r="Y57" s="1">
        <v>44235</v>
      </c>
      <c r="Z57" s="2">
        <v>0.75714120370370364</v>
      </c>
      <c r="AB57">
        <v>1</v>
      </c>
      <c r="AD57">
        <f t="shared" si="3"/>
        <v>2.5935479999999997</v>
      </c>
      <c r="AE57" s="4">
        <f t="shared" si="0"/>
        <v>4.8735693010657428</v>
      </c>
      <c r="AF57" s="4">
        <f t="shared" si="1"/>
        <v>2.2800213010657431</v>
      </c>
      <c r="AG57" s="4">
        <f t="shared" si="2"/>
        <v>8.9729857735754204E-2</v>
      </c>
    </row>
    <row r="58" spans="1:58" x14ac:dyDescent="0.2">
      <c r="A58">
        <v>41</v>
      </c>
      <c r="B58">
        <v>15</v>
      </c>
      <c r="C58" t="s">
        <v>94</v>
      </c>
      <c r="D58" t="s">
        <v>27</v>
      </c>
      <c r="G58">
        <v>0.5</v>
      </c>
      <c r="H58">
        <v>0.5</v>
      </c>
      <c r="I58">
        <v>1334</v>
      </c>
      <c r="J58">
        <v>6914</v>
      </c>
      <c r="L58">
        <v>1425</v>
      </c>
      <c r="M58">
        <v>1.4390000000000001</v>
      </c>
      <c r="N58">
        <v>6.1360000000000001</v>
      </c>
      <c r="O58">
        <v>4.6970000000000001</v>
      </c>
      <c r="Q58">
        <v>3.3000000000000002E-2</v>
      </c>
      <c r="R58">
        <v>1</v>
      </c>
      <c r="S58">
        <v>0</v>
      </c>
      <c r="T58">
        <v>0</v>
      </c>
      <c r="V58">
        <v>0</v>
      </c>
      <c r="Y58" s="1">
        <v>44235</v>
      </c>
      <c r="Z58" s="2">
        <v>0.76278935185185182</v>
      </c>
      <c r="AB58">
        <v>1</v>
      </c>
      <c r="AD58">
        <f t="shared" si="3"/>
        <v>2.7415467199999997</v>
      </c>
      <c r="AE58" s="4">
        <f t="shared" si="0"/>
        <v>4.8513129794748746</v>
      </c>
      <c r="AF58" s="4">
        <f t="shared" si="1"/>
        <v>2.1097662594748749</v>
      </c>
      <c r="AG58" s="4">
        <f t="shared" si="2"/>
        <v>9.042071380398814E-2</v>
      </c>
      <c r="AJ58">
        <f>ABS(100*(AD58-AD59)/(AVERAGE(AD58:AD59)))</f>
        <v>1.0948975199100313</v>
      </c>
      <c r="AO58">
        <f>ABS(100*(AE58-AE59)/(AVERAGE(AE58:AE59)))</f>
        <v>2.8668954360485947E-2</v>
      </c>
      <c r="AT58">
        <f>ABS(100*(AF58-AF59)/(AVERAGE(AF58:AF59)))</f>
        <v>1.3740452426176133</v>
      </c>
      <c r="AY58">
        <f>ABS(100*(AG58-AG59)/(AVERAGE(AG58:AG59)))</f>
        <v>0.22895147912780581</v>
      </c>
      <c r="BC58" s="4">
        <f>AVERAGE(AD58:AD59)</f>
        <v>2.7566378999999994</v>
      </c>
      <c r="BD58" s="4">
        <f>AVERAGE(AE58:AE59)</f>
        <v>4.8520084895245894</v>
      </c>
      <c r="BE58" s="4">
        <f>AVERAGE(AF58:AF59)</f>
        <v>2.0953705895245891</v>
      </c>
      <c r="BF58" s="4">
        <f>AVERAGE(AG58:AG59)</f>
        <v>9.052434221422323E-2</v>
      </c>
    </row>
    <row r="59" spans="1:58" x14ac:dyDescent="0.2">
      <c r="A59">
        <v>42</v>
      </c>
      <c r="B59">
        <v>15</v>
      </c>
      <c r="C59" t="s">
        <v>94</v>
      </c>
      <c r="D59" t="s">
        <v>27</v>
      </c>
      <c r="G59">
        <v>0.5</v>
      </c>
      <c r="H59">
        <v>0.5</v>
      </c>
      <c r="I59">
        <v>1347</v>
      </c>
      <c r="J59">
        <v>6916</v>
      </c>
      <c r="L59">
        <v>1428</v>
      </c>
      <c r="M59">
        <v>1.448</v>
      </c>
      <c r="N59">
        <v>6.1379999999999999</v>
      </c>
      <c r="O59">
        <v>4.6900000000000004</v>
      </c>
      <c r="Q59">
        <v>3.3000000000000002E-2</v>
      </c>
      <c r="R59">
        <v>1</v>
      </c>
      <c r="S59">
        <v>0</v>
      </c>
      <c r="T59">
        <v>0</v>
      </c>
      <c r="V59">
        <v>0</v>
      </c>
      <c r="Y59" s="1">
        <v>44235</v>
      </c>
      <c r="Z59" s="2">
        <v>0.76879629629629631</v>
      </c>
      <c r="AB59">
        <v>1</v>
      </c>
      <c r="AD59">
        <f t="shared" si="3"/>
        <v>2.7717290799999996</v>
      </c>
      <c r="AE59" s="4">
        <f t="shared" si="0"/>
        <v>4.8527039995743033</v>
      </c>
      <c r="AF59" s="4">
        <f t="shared" si="1"/>
        <v>2.0809749195743037</v>
      </c>
      <c r="AG59" s="4">
        <f t="shared" si="2"/>
        <v>9.0627970624458321E-2</v>
      </c>
      <c r="BC59" s="4"/>
      <c r="BD59" s="4"/>
      <c r="BE59" s="4"/>
      <c r="BF59" s="4"/>
    </row>
    <row r="60" spans="1:58" x14ac:dyDescent="0.2">
      <c r="A60">
        <v>43</v>
      </c>
      <c r="B60">
        <v>16</v>
      </c>
      <c r="C60" t="s">
        <v>95</v>
      </c>
      <c r="D60" t="s">
        <v>27</v>
      </c>
      <c r="G60">
        <v>0.5</v>
      </c>
      <c r="H60">
        <v>0.5</v>
      </c>
      <c r="I60">
        <v>1657</v>
      </c>
      <c r="J60">
        <v>9007</v>
      </c>
      <c r="L60">
        <v>21224</v>
      </c>
      <c r="M60">
        <v>1.6859999999999999</v>
      </c>
      <c r="N60">
        <v>7.9089999999999998</v>
      </c>
      <c r="O60">
        <v>6.2229999999999999</v>
      </c>
      <c r="Q60">
        <v>2.1040000000000001</v>
      </c>
      <c r="R60">
        <v>1</v>
      </c>
      <c r="S60">
        <v>0</v>
      </c>
      <c r="T60">
        <v>0</v>
      </c>
      <c r="V60">
        <v>0</v>
      </c>
      <c r="Y60" s="1">
        <v>44235</v>
      </c>
      <c r="Z60" s="2">
        <v>0.77909722222222222</v>
      </c>
      <c r="AB60">
        <v>1</v>
      </c>
      <c r="AD60">
        <f t="shared" si="3"/>
        <v>3.5034778799999997</v>
      </c>
      <c r="AE60" s="4">
        <f t="shared" si="0"/>
        <v>6.3070155135276371</v>
      </c>
      <c r="AF60" s="4">
        <f t="shared" si="1"/>
        <v>2.8035376335276374</v>
      </c>
      <c r="AG60" s="4">
        <f t="shared" si="2"/>
        <v>1.4582466433003611</v>
      </c>
      <c r="BB60" s="5"/>
    </row>
    <row r="61" spans="1:58" x14ac:dyDescent="0.2">
      <c r="A61">
        <v>44</v>
      </c>
      <c r="B61">
        <v>16</v>
      </c>
      <c r="C61" t="s">
        <v>95</v>
      </c>
      <c r="D61" t="s">
        <v>27</v>
      </c>
      <c r="G61">
        <v>0.5</v>
      </c>
      <c r="H61">
        <v>0.5</v>
      </c>
      <c r="I61">
        <v>1792</v>
      </c>
      <c r="J61">
        <v>8939</v>
      </c>
      <c r="L61">
        <v>21353</v>
      </c>
      <c r="M61">
        <v>1.79</v>
      </c>
      <c r="N61">
        <v>7.8520000000000003</v>
      </c>
      <c r="O61">
        <v>6.0620000000000003</v>
      </c>
      <c r="Q61">
        <v>2.117</v>
      </c>
      <c r="R61">
        <v>1</v>
      </c>
      <c r="S61">
        <v>0</v>
      </c>
      <c r="T61">
        <v>0</v>
      </c>
      <c r="V61">
        <v>0</v>
      </c>
      <c r="Y61" s="1">
        <v>44235</v>
      </c>
      <c r="Z61" s="2">
        <v>0.78472222222222221</v>
      </c>
      <c r="AB61">
        <v>1</v>
      </c>
      <c r="AD61">
        <f t="shared" si="3"/>
        <v>3.8293516800000003</v>
      </c>
      <c r="AE61" s="4">
        <f t="shared" si="0"/>
        <v>6.2597208301470406</v>
      </c>
      <c r="AF61" s="4">
        <f t="shared" si="1"/>
        <v>2.4303691501470404</v>
      </c>
      <c r="AG61" s="4">
        <f t="shared" si="2"/>
        <v>1.467158686580579</v>
      </c>
      <c r="AJ61">
        <f>ABS(100*(AD61-AD62)/(AVERAGE(AD61:AD62)))</f>
        <v>1.0110144032969552</v>
      </c>
      <c r="AO61">
        <f>ABS(100*(AE61-AE62)/(AVERAGE(AE61:AE62)))</f>
        <v>0.85921318182563777</v>
      </c>
      <c r="AT61">
        <f>ABS(100*(AF61-AF62)/(AVERAGE(AF61:AF62)))</f>
        <v>3.8783975962276438</v>
      </c>
      <c r="AY61">
        <f>ABS(100*(AG61-AG62)/(AVERAGE(AG61:AG62)))</f>
        <v>1.3377099647995094</v>
      </c>
      <c r="BC61" s="4">
        <f>AVERAGE(AD61:AD62)</f>
        <v>3.8488076800000002</v>
      </c>
      <c r="BD61" s="4">
        <f>AVERAGE(AE61:AE62)</f>
        <v>6.2329436932330271</v>
      </c>
      <c r="BE61" s="4">
        <f>AVERAGE(AF61:AF62)</f>
        <v>2.3841360132330269</v>
      </c>
      <c r="BF61" s="4">
        <f>AVERAGE(AG61:AG62)</f>
        <v>1.4770379283563244</v>
      </c>
    </row>
    <row r="62" spans="1:58" x14ac:dyDescent="0.2">
      <c r="A62">
        <v>45</v>
      </c>
      <c r="B62">
        <v>16</v>
      </c>
      <c r="C62" t="s">
        <v>95</v>
      </c>
      <c r="D62" t="s">
        <v>27</v>
      </c>
      <c r="G62">
        <v>0.5</v>
      </c>
      <c r="H62">
        <v>0.5</v>
      </c>
      <c r="I62">
        <v>1808</v>
      </c>
      <c r="J62">
        <v>8862</v>
      </c>
      <c r="L62">
        <v>21639</v>
      </c>
      <c r="M62">
        <v>1.802</v>
      </c>
      <c r="N62">
        <v>7.7869999999999999</v>
      </c>
      <c r="O62">
        <v>5.9850000000000003</v>
      </c>
      <c r="Q62">
        <v>2.1469999999999998</v>
      </c>
      <c r="R62">
        <v>1</v>
      </c>
      <c r="S62">
        <v>0</v>
      </c>
      <c r="T62">
        <v>0</v>
      </c>
      <c r="V62">
        <v>0</v>
      </c>
      <c r="Y62" s="1">
        <v>44235</v>
      </c>
      <c r="Z62" s="2">
        <v>0.79078703703703701</v>
      </c>
      <c r="AB62">
        <v>1</v>
      </c>
      <c r="AD62">
        <f t="shared" si="3"/>
        <v>3.8682636799999996</v>
      </c>
      <c r="AE62" s="4">
        <f t="shared" si="0"/>
        <v>6.2061665563190127</v>
      </c>
      <c r="AF62" s="4">
        <f t="shared" si="1"/>
        <v>2.3379028763190131</v>
      </c>
      <c r="AG62" s="4">
        <f t="shared" si="2"/>
        <v>1.4869171701320698</v>
      </c>
      <c r="BC62" s="4"/>
      <c r="BD62" s="4"/>
      <c r="BE62" s="4"/>
      <c r="BF62" s="4"/>
    </row>
    <row r="63" spans="1:58" x14ac:dyDescent="0.2">
      <c r="A63">
        <v>46</v>
      </c>
      <c r="B63">
        <v>17</v>
      </c>
      <c r="C63" t="s">
        <v>96</v>
      </c>
      <c r="D63" t="s">
        <v>27</v>
      </c>
      <c r="G63">
        <v>0.5</v>
      </c>
      <c r="H63">
        <v>0.5</v>
      </c>
      <c r="I63">
        <v>1342</v>
      </c>
      <c r="J63">
        <v>9102</v>
      </c>
      <c r="L63">
        <v>4204</v>
      </c>
      <c r="M63">
        <v>1.444</v>
      </c>
      <c r="N63">
        <v>7.99</v>
      </c>
      <c r="O63">
        <v>6.5449999999999999</v>
      </c>
      <c r="Q63">
        <v>0.32400000000000001</v>
      </c>
      <c r="R63">
        <v>1</v>
      </c>
      <c r="S63">
        <v>0</v>
      </c>
      <c r="T63">
        <v>0</v>
      </c>
      <c r="V63">
        <v>0</v>
      </c>
      <c r="Y63" s="1">
        <v>44235</v>
      </c>
      <c r="Z63" s="2">
        <v>0.8011342592592593</v>
      </c>
      <c r="AB63">
        <v>1</v>
      </c>
      <c r="AD63">
        <f t="shared" si="3"/>
        <v>2.7601156799999997</v>
      </c>
      <c r="AE63" s="4">
        <f t="shared" si="0"/>
        <v>6.3730889682505287</v>
      </c>
      <c r="AF63" s="4">
        <f t="shared" si="1"/>
        <v>3.612973288250529</v>
      </c>
      <c r="AG63" s="4">
        <f t="shared" si="2"/>
        <v>0.28240961516619939</v>
      </c>
    </row>
    <row r="64" spans="1:58" x14ac:dyDescent="0.2">
      <c r="A64">
        <v>47</v>
      </c>
      <c r="B64">
        <v>17</v>
      </c>
      <c r="C64" t="s">
        <v>96</v>
      </c>
      <c r="D64" t="s">
        <v>27</v>
      </c>
      <c r="G64">
        <v>0.5</v>
      </c>
      <c r="H64">
        <v>0.5</v>
      </c>
      <c r="I64">
        <v>1190</v>
      </c>
      <c r="J64">
        <v>9080</v>
      </c>
      <c r="L64">
        <v>4146</v>
      </c>
      <c r="M64">
        <v>1.3280000000000001</v>
      </c>
      <c r="N64">
        <v>7.9710000000000001</v>
      </c>
      <c r="O64">
        <v>6.6420000000000003</v>
      </c>
      <c r="Q64">
        <v>0.318</v>
      </c>
      <c r="R64">
        <v>1</v>
      </c>
      <c r="S64">
        <v>0</v>
      </c>
      <c r="T64">
        <v>0</v>
      </c>
      <c r="V64">
        <v>0</v>
      </c>
      <c r="Y64" s="1">
        <v>44235</v>
      </c>
      <c r="Z64" s="2">
        <v>0.80671296296296291</v>
      </c>
      <c r="AB64">
        <v>1</v>
      </c>
      <c r="AD64">
        <f t="shared" si="3"/>
        <v>2.4099319999999995</v>
      </c>
      <c r="AE64" s="4">
        <f t="shared" si="0"/>
        <v>6.3577877471568058</v>
      </c>
      <c r="AF64" s="4">
        <f t="shared" si="1"/>
        <v>3.9478557471568063</v>
      </c>
      <c r="AG64" s="4">
        <f t="shared" si="2"/>
        <v>0.27840264997044256</v>
      </c>
      <c r="AJ64">
        <f>ABS(100*(AD64-AD65)/(AVERAGE(AD64:AD65)))</f>
        <v>0.66585139631607715</v>
      </c>
      <c r="AO64">
        <f>ABS(100*(AE64-AE65)/(AVERAGE(AE64:AE65)))</f>
        <v>0.3616562225520113</v>
      </c>
      <c r="AT64">
        <f>ABS(100*(AF64-AF65)/(AVERAGE(AF64:AF65)))</f>
        <v>0.17641601038510074</v>
      </c>
      <c r="AY64">
        <f>ABS(100*(AG64-AG65)/(AVERAGE(AG64:AG65)))</f>
        <v>0.59733866197427954</v>
      </c>
      <c r="BC64" s="4">
        <f>AVERAGE(AD64:AD65)</f>
        <v>2.4019353399999996</v>
      </c>
      <c r="BD64" s="4">
        <f>AVERAGE(AE64:AE65)</f>
        <v>6.3463118313365143</v>
      </c>
      <c r="BE64" s="4">
        <f>AVERAGE(AF64:AF65)</f>
        <v>3.9443764913365147</v>
      </c>
      <c r="BF64" s="4">
        <f>AVERAGE(AG64:AG65)</f>
        <v>0.27757362268856189</v>
      </c>
    </row>
    <row r="65" spans="1:58" x14ac:dyDescent="0.2">
      <c r="A65">
        <v>48</v>
      </c>
      <c r="B65">
        <v>17</v>
      </c>
      <c r="C65" t="s">
        <v>96</v>
      </c>
      <c r="D65" t="s">
        <v>27</v>
      </c>
      <c r="G65">
        <v>0.5</v>
      </c>
      <c r="H65">
        <v>0.5</v>
      </c>
      <c r="I65">
        <v>1183</v>
      </c>
      <c r="J65">
        <v>9047</v>
      </c>
      <c r="L65">
        <v>4122</v>
      </c>
      <c r="M65">
        <v>1.3220000000000001</v>
      </c>
      <c r="N65">
        <v>7.9429999999999996</v>
      </c>
      <c r="O65">
        <v>6.62</v>
      </c>
      <c r="Q65">
        <v>0.315</v>
      </c>
      <c r="R65">
        <v>1</v>
      </c>
      <c r="S65">
        <v>0</v>
      </c>
      <c r="T65">
        <v>0</v>
      </c>
      <c r="V65">
        <v>0</v>
      </c>
      <c r="Y65" s="1">
        <v>44235</v>
      </c>
      <c r="Z65" s="2">
        <v>0.81273148148148155</v>
      </c>
      <c r="AB65">
        <v>1</v>
      </c>
      <c r="AD65">
        <f t="shared" si="3"/>
        <v>2.3939386800000002</v>
      </c>
      <c r="AE65" s="4">
        <f t="shared" si="0"/>
        <v>6.3348359155162228</v>
      </c>
      <c r="AF65" s="4">
        <f t="shared" si="1"/>
        <v>3.9408972355162226</v>
      </c>
      <c r="AG65" s="4">
        <f t="shared" si="2"/>
        <v>0.27674459540668117</v>
      </c>
      <c r="BC65" s="4"/>
      <c r="BD65" s="4"/>
      <c r="BE65" s="4"/>
      <c r="BF65" s="4"/>
    </row>
    <row r="66" spans="1:58" x14ac:dyDescent="0.2">
      <c r="A66">
        <v>49</v>
      </c>
      <c r="B66">
        <v>18</v>
      </c>
      <c r="C66" t="s">
        <v>97</v>
      </c>
      <c r="D66" t="s">
        <v>27</v>
      </c>
      <c r="G66">
        <v>0.5</v>
      </c>
      <c r="H66">
        <v>0.5</v>
      </c>
      <c r="I66">
        <v>1286</v>
      </c>
      <c r="J66">
        <v>6976</v>
      </c>
      <c r="L66">
        <v>3216</v>
      </c>
      <c r="M66">
        <v>1.401</v>
      </c>
      <c r="N66">
        <v>6.1879999999999997</v>
      </c>
      <c r="O66">
        <v>4.7869999999999999</v>
      </c>
      <c r="Q66">
        <v>0.22</v>
      </c>
      <c r="R66">
        <v>1</v>
      </c>
      <c r="S66">
        <v>0</v>
      </c>
      <c r="T66">
        <v>0</v>
      </c>
      <c r="V66">
        <v>0</v>
      </c>
      <c r="Y66" s="1">
        <v>44235</v>
      </c>
      <c r="Z66" s="2">
        <v>0.82292824074074078</v>
      </c>
      <c r="AB66">
        <v>1</v>
      </c>
      <c r="AD66">
        <f t="shared" si="3"/>
        <v>2.6304555199999999</v>
      </c>
      <c r="AE66" s="4">
        <f t="shared" si="0"/>
        <v>4.8944346025571823</v>
      </c>
      <c r="AF66" s="4">
        <f t="shared" si="1"/>
        <v>2.2639790825571824</v>
      </c>
      <c r="AG66" s="4">
        <f t="shared" si="2"/>
        <v>0.21415303562468638</v>
      </c>
    </row>
    <row r="67" spans="1:58" x14ac:dyDescent="0.2">
      <c r="A67">
        <v>50</v>
      </c>
      <c r="B67">
        <v>18</v>
      </c>
      <c r="C67" t="s">
        <v>97</v>
      </c>
      <c r="D67" t="s">
        <v>27</v>
      </c>
      <c r="G67">
        <v>0.5</v>
      </c>
      <c r="H67">
        <v>0.5</v>
      </c>
      <c r="I67">
        <v>1293</v>
      </c>
      <c r="J67">
        <v>6947</v>
      </c>
      <c r="L67">
        <v>3254</v>
      </c>
      <c r="M67">
        <v>1.407</v>
      </c>
      <c r="N67">
        <v>6.1639999999999997</v>
      </c>
      <c r="O67">
        <v>4.7569999999999997</v>
      </c>
      <c r="Q67">
        <v>0.224</v>
      </c>
      <c r="R67">
        <v>1</v>
      </c>
      <c r="S67">
        <v>0</v>
      </c>
      <c r="T67">
        <v>0</v>
      </c>
      <c r="V67">
        <v>0</v>
      </c>
      <c r="Y67" s="1">
        <v>44235</v>
      </c>
      <c r="Z67" s="2">
        <v>0.82848379629629632</v>
      </c>
      <c r="AB67">
        <v>1</v>
      </c>
      <c r="AD67">
        <f t="shared" si="3"/>
        <v>2.6466218800000001</v>
      </c>
      <c r="AE67" s="4">
        <f t="shared" si="0"/>
        <v>4.8742648111154576</v>
      </c>
      <c r="AF67" s="4">
        <f t="shared" si="1"/>
        <v>2.2276429311154575</v>
      </c>
      <c r="AG67" s="4">
        <f t="shared" si="2"/>
        <v>0.21677828868397533</v>
      </c>
      <c r="AJ67">
        <f>ABS(100*(AD67-AD68)/(AVERAGE(AD67:AD68)))</f>
        <v>1.9901390168711257</v>
      </c>
      <c r="AO67">
        <f>ABS(100*(AE67-AE68)/(AVERAGE(AE67:AE68)))</f>
        <v>8.5577514954174191E-2</v>
      </c>
      <c r="AT67">
        <f>ABS(100*(AF67-AF68)/(AVERAGE(AF67:AF68)))</f>
        <v>2.2253703157382385</v>
      </c>
      <c r="AY67">
        <f>ABS(100*(AG67-AG68)/(AVERAGE(AG67:AG68)))</f>
        <v>0.96066976327628717</v>
      </c>
      <c r="BC67" s="4">
        <f>AVERAGE(AD67:AD68)</f>
        <v>2.6732222999999999</v>
      </c>
      <c r="BD67" s="4">
        <f>AVERAGE(AE67:AE68)</f>
        <v>4.876351341264602</v>
      </c>
      <c r="BE67" s="4">
        <f>AVERAGE(AF67:AF68)</f>
        <v>2.2031290412646021</v>
      </c>
      <c r="BF67" s="4">
        <f>AVERAGE(AG67:AG68)</f>
        <v>0.21574200458162443</v>
      </c>
    </row>
    <row r="68" spans="1:58" x14ac:dyDescent="0.2">
      <c r="A68">
        <v>51</v>
      </c>
      <c r="B68">
        <v>18</v>
      </c>
      <c r="C68" t="s">
        <v>97</v>
      </c>
      <c r="D68" t="s">
        <v>27</v>
      </c>
      <c r="G68">
        <v>0.5</v>
      </c>
      <c r="H68">
        <v>0.5</v>
      </c>
      <c r="I68">
        <v>1316</v>
      </c>
      <c r="J68">
        <v>6953</v>
      </c>
      <c r="L68">
        <v>3224</v>
      </c>
      <c r="M68">
        <v>1.425</v>
      </c>
      <c r="N68">
        <v>6.1689999999999996</v>
      </c>
      <c r="O68">
        <v>4.7450000000000001</v>
      </c>
      <c r="Q68">
        <v>0.221</v>
      </c>
      <c r="R68">
        <v>1</v>
      </c>
      <c r="S68">
        <v>0</v>
      </c>
      <c r="T68">
        <v>0</v>
      </c>
      <c r="V68">
        <v>0</v>
      </c>
      <c r="Y68" s="1">
        <v>44235</v>
      </c>
      <c r="Z68" s="2">
        <v>0.83443287037037039</v>
      </c>
      <c r="AB68">
        <v>1</v>
      </c>
      <c r="AD68">
        <f t="shared" si="3"/>
        <v>2.6998227199999998</v>
      </c>
      <c r="AE68" s="4">
        <f t="shared" si="0"/>
        <v>4.8784378714137464</v>
      </c>
      <c r="AF68" s="4">
        <f t="shared" si="1"/>
        <v>2.1786151514137466</v>
      </c>
      <c r="AG68" s="4">
        <f t="shared" si="2"/>
        <v>0.21470572047927353</v>
      </c>
      <c r="BC68" s="4"/>
      <c r="BD68" s="4"/>
      <c r="BE68" s="4"/>
      <c r="BF68" s="4"/>
    </row>
    <row r="69" spans="1:58" x14ac:dyDescent="0.2">
      <c r="A69">
        <v>52</v>
      </c>
      <c r="B69">
        <v>19</v>
      </c>
      <c r="C69" t="s">
        <v>66</v>
      </c>
      <c r="D69" t="s">
        <v>27</v>
      </c>
      <c r="G69">
        <v>0.5</v>
      </c>
      <c r="H69">
        <v>0.5</v>
      </c>
      <c r="I69">
        <v>1311</v>
      </c>
      <c r="J69">
        <v>11624</v>
      </c>
      <c r="L69">
        <v>6840</v>
      </c>
      <c r="M69">
        <v>1.421</v>
      </c>
      <c r="N69">
        <v>10.125999999999999</v>
      </c>
      <c r="O69">
        <v>8.7050000000000001</v>
      </c>
      <c r="Q69">
        <v>0.59899999999999998</v>
      </c>
      <c r="R69">
        <v>1</v>
      </c>
      <c r="S69">
        <v>0</v>
      </c>
      <c r="T69">
        <v>0</v>
      </c>
      <c r="V69">
        <v>0</v>
      </c>
      <c r="Y69" s="1">
        <v>44235</v>
      </c>
      <c r="Z69" s="2">
        <v>0.84513888888888899</v>
      </c>
      <c r="AB69">
        <v>1</v>
      </c>
      <c r="AD69">
        <f t="shared" si="3"/>
        <v>2.6882465199999999</v>
      </c>
      <c r="AE69" s="4">
        <f t="shared" si="0"/>
        <v>8.1271653136308775</v>
      </c>
      <c r="AF69" s="4">
        <f t="shared" si="1"/>
        <v>5.4389187936308776</v>
      </c>
      <c r="AG69" s="4">
        <f t="shared" si="2"/>
        <v>0.46451927475266536</v>
      </c>
      <c r="BC69" s="4"/>
      <c r="BD69" s="4"/>
      <c r="BE69" s="4"/>
      <c r="BF69" s="4"/>
    </row>
    <row r="70" spans="1:58" x14ac:dyDescent="0.2">
      <c r="A70">
        <v>53</v>
      </c>
      <c r="B70">
        <v>19</v>
      </c>
      <c r="C70" t="s">
        <v>66</v>
      </c>
      <c r="D70" t="s">
        <v>27</v>
      </c>
      <c r="G70">
        <v>0.5</v>
      </c>
      <c r="H70">
        <v>0.5</v>
      </c>
      <c r="I70">
        <v>1320</v>
      </c>
      <c r="J70">
        <v>11660</v>
      </c>
      <c r="L70">
        <v>6890</v>
      </c>
      <c r="M70">
        <v>1.4279999999999999</v>
      </c>
      <c r="N70">
        <v>10.156000000000001</v>
      </c>
      <c r="O70">
        <v>8.7289999999999992</v>
      </c>
      <c r="Q70">
        <v>0.60499999999999998</v>
      </c>
      <c r="R70">
        <v>1</v>
      </c>
      <c r="S70">
        <v>0</v>
      </c>
      <c r="T70">
        <v>0</v>
      </c>
      <c r="V70">
        <v>0</v>
      </c>
      <c r="Y70" s="1">
        <v>44235</v>
      </c>
      <c r="Z70" s="2">
        <v>0.8509606481481482</v>
      </c>
      <c r="AB70">
        <v>3</v>
      </c>
      <c r="AC70" t="s">
        <v>111</v>
      </c>
      <c r="AD70">
        <f t="shared" si="3"/>
        <v>2.7090879999999999</v>
      </c>
      <c r="AE70" s="4">
        <f t="shared" si="0"/>
        <v>8.1522036754206031</v>
      </c>
      <c r="AF70" s="4">
        <f t="shared" si="1"/>
        <v>5.4431156754206036</v>
      </c>
      <c r="AG70" s="4">
        <f t="shared" si="2"/>
        <v>0.46797355509383509</v>
      </c>
      <c r="AJ70">
        <f>ABS(100*(AD70-AD71)/(AVERAGE(AD70:AD71)))</f>
        <v>0.5970661545845668</v>
      </c>
      <c r="AO70">
        <f>ABS(100*(AE70-AE71)/(AVERAGE(AE70:AE71)))</f>
        <v>0.26482852969368148</v>
      </c>
      <c r="AQ70">
        <f>100*((AVERAGE(AE70:AE71)*50)-(AVERAGE(AE52:AE53)*50))/(1000*0.08)</f>
        <v>90.916204311136894</v>
      </c>
      <c r="AT70">
        <f>ABS(100*(AF70-AF71)/(AVERAGE(AF70:AF71)))</f>
        <v>0.69658433754834592</v>
      </c>
      <c r="AV70">
        <f>100*((AVERAGE(AF70:AF71)*50)-(AVERAGE(AF52:AF53)*50))/(1000*0.08)</f>
        <v>107.01497056113692</v>
      </c>
      <c r="AY70">
        <f>ABS(100*(AG70-AG71)/(AVERAGE(AG70:AG71)))</f>
        <v>0.29481908665560302</v>
      </c>
      <c r="BA70">
        <f>100*((AVERAGE(AG70:AG71)*50)-(AVERAGE(AG52:AG53)*50))/(100*0.08)</f>
        <v>120.01465260351436</v>
      </c>
      <c r="BC70" s="4">
        <f>AVERAGE(AD70:AD71)</f>
        <v>2.7171997399999999</v>
      </c>
      <c r="BD70" s="4">
        <f>AVERAGE(AE70:AE71)</f>
        <v>8.1414232696500264</v>
      </c>
      <c r="BE70" s="4">
        <f>AVERAGE(AF70:AF71)</f>
        <v>5.4242235296500265</v>
      </c>
      <c r="BF70" s="4">
        <f>AVERAGE(AG70:AG71)</f>
        <v>0.46866441116206903</v>
      </c>
    </row>
    <row r="71" spans="1:58" x14ac:dyDescent="0.2">
      <c r="A71">
        <v>54</v>
      </c>
      <c r="B71">
        <v>19</v>
      </c>
      <c r="C71" t="s">
        <v>66</v>
      </c>
      <c r="D71" t="s">
        <v>27</v>
      </c>
      <c r="G71">
        <v>0.5</v>
      </c>
      <c r="H71">
        <v>0.5</v>
      </c>
      <c r="I71">
        <v>1327</v>
      </c>
      <c r="J71">
        <v>11629</v>
      </c>
      <c r="L71">
        <v>6910</v>
      </c>
      <c r="M71">
        <v>1.4330000000000001</v>
      </c>
      <c r="N71">
        <v>10.130000000000001</v>
      </c>
      <c r="O71">
        <v>8.6969999999999992</v>
      </c>
      <c r="Q71">
        <v>0.60699999999999998</v>
      </c>
      <c r="R71">
        <v>1</v>
      </c>
      <c r="S71">
        <v>0</v>
      </c>
      <c r="T71">
        <v>0</v>
      </c>
      <c r="V71">
        <v>0</v>
      </c>
      <c r="Y71" s="1">
        <v>44235</v>
      </c>
      <c r="Z71" s="2">
        <v>0.85712962962962969</v>
      </c>
      <c r="AB71">
        <v>1</v>
      </c>
      <c r="AD71">
        <f t="shared" si="3"/>
        <v>2.7253114799999998</v>
      </c>
      <c r="AE71" s="4">
        <f t="shared" si="0"/>
        <v>8.1306428638794497</v>
      </c>
      <c r="AF71" s="4">
        <f t="shared" si="1"/>
        <v>5.4053313838794494</v>
      </c>
      <c r="AG71" s="4">
        <f t="shared" si="2"/>
        <v>0.46935526723030296</v>
      </c>
      <c r="BC71" s="4"/>
      <c r="BD71" s="4"/>
      <c r="BE71" s="4"/>
      <c r="BF71" s="4"/>
    </row>
    <row r="72" spans="1:58" x14ac:dyDescent="0.2">
      <c r="A72">
        <v>55</v>
      </c>
      <c r="B72">
        <v>20</v>
      </c>
      <c r="C72" t="s">
        <v>67</v>
      </c>
      <c r="D72" t="s">
        <v>27</v>
      </c>
      <c r="G72">
        <v>0.5</v>
      </c>
      <c r="H72">
        <v>0.5</v>
      </c>
      <c r="I72">
        <v>1299</v>
      </c>
      <c r="J72">
        <v>6662</v>
      </c>
      <c r="L72">
        <v>3093</v>
      </c>
      <c r="M72">
        <v>1.411</v>
      </c>
      <c r="N72">
        <v>5.9219999999999997</v>
      </c>
      <c r="O72">
        <v>4.5110000000000001</v>
      </c>
      <c r="Q72">
        <v>0.20699999999999999</v>
      </c>
      <c r="R72">
        <v>1</v>
      </c>
      <c r="S72">
        <v>0</v>
      </c>
      <c r="T72">
        <v>0</v>
      </c>
      <c r="V72">
        <v>0</v>
      </c>
      <c r="Y72" s="1">
        <v>44235</v>
      </c>
      <c r="Z72" s="2">
        <v>0.86741898148148155</v>
      </c>
      <c r="AB72">
        <v>1</v>
      </c>
      <c r="AD72">
        <f t="shared" si="3"/>
        <v>2.6604881200000001</v>
      </c>
      <c r="AE72" s="4">
        <f t="shared" si="0"/>
        <v>4.6760444469467828</v>
      </c>
      <c r="AF72" s="4">
        <f t="shared" si="1"/>
        <v>2.0155563269467827</v>
      </c>
      <c r="AG72" s="4">
        <f t="shared" si="2"/>
        <v>0.20565550598540894</v>
      </c>
      <c r="BC72" s="4"/>
      <c r="BD72" s="4"/>
      <c r="BE72" s="4"/>
      <c r="BF72" s="4"/>
    </row>
    <row r="73" spans="1:58" x14ac:dyDescent="0.2">
      <c r="A73">
        <v>56</v>
      </c>
      <c r="B73">
        <v>20</v>
      </c>
      <c r="C73" t="s">
        <v>67</v>
      </c>
      <c r="D73" t="s">
        <v>27</v>
      </c>
      <c r="G73">
        <v>0.5</v>
      </c>
      <c r="H73">
        <v>0.5</v>
      </c>
      <c r="I73">
        <v>1274</v>
      </c>
      <c r="J73">
        <v>6657</v>
      </c>
      <c r="L73">
        <v>3058</v>
      </c>
      <c r="M73">
        <v>1.393</v>
      </c>
      <c r="N73">
        <v>5.9180000000000001</v>
      </c>
      <c r="O73">
        <v>4.5250000000000004</v>
      </c>
      <c r="Q73">
        <v>0.20399999999999999</v>
      </c>
      <c r="R73">
        <v>1</v>
      </c>
      <c r="S73">
        <v>0</v>
      </c>
      <c r="T73">
        <v>0</v>
      </c>
      <c r="V73">
        <v>0</v>
      </c>
      <c r="Y73" s="1">
        <v>44235</v>
      </c>
      <c r="Z73" s="2">
        <v>0.87293981481481486</v>
      </c>
      <c r="AB73">
        <v>1</v>
      </c>
      <c r="AD73">
        <f t="shared" si="3"/>
        <v>2.60276912</v>
      </c>
      <c r="AE73" s="4">
        <f t="shared" si="0"/>
        <v>4.6725668966982088</v>
      </c>
      <c r="AF73" s="4">
        <f t="shared" si="1"/>
        <v>2.0697977766982087</v>
      </c>
      <c r="AG73" s="4">
        <f t="shared" si="2"/>
        <v>0.20323750974659016</v>
      </c>
      <c r="AJ73">
        <f>ABS(100*(AD73-AD74)/(AVERAGE(AD73:AD74)))</f>
        <v>0.53028856439481709</v>
      </c>
      <c r="AK73">
        <f>ABS(100*((AVERAGE(AD73:AD74)-AVERAGE(AD67:AD68))/(AVERAGE(AD67:AD68,AD73:AD74))))</f>
        <v>2.4052550453217383</v>
      </c>
      <c r="AO73">
        <f>ABS(100*(AE73-AE74)/(AVERAGE(AE73:AE74)))</f>
        <v>0.32800633827334613</v>
      </c>
      <c r="AP73">
        <f>ABS(100*((AVERAGE(AE73:AE74)-AVERAGE(AE67:AE68))/(AVERAGE(AE67:AE68,AE73:AE74))))</f>
        <v>4.4320118325937141</v>
      </c>
      <c r="AT73">
        <f>ABS(100*(AF73-AF74)/(AVERAGE(AF73:AF74)))</f>
        <v>1.4178526653243433</v>
      </c>
      <c r="AU73">
        <f>ABS(100*((AVERAGE(AF73:AF74)-AVERAGE(AF67:AF68))/(AVERAGE(AF67:AF68,AF73:AF74))))</f>
        <v>6.9464031874907208</v>
      </c>
      <c r="AY73">
        <f>ABS(100*(AG73-AG74)/(AVERAGE(AG73:AG74)))</f>
        <v>2.9472627839479966</v>
      </c>
      <c r="AZ73">
        <f>ABS(100*((AVERAGE(AG73:AG74)-AVERAGE(AG67:AG68))/(AVERAGE(AG67:AG68,AG73:AG74))))</f>
        <v>4.4854482059396874</v>
      </c>
      <c r="BC73" s="4">
        <f>AVERAGE(AD73:AD74)</f>
        <v>2.6096885599999999</v>
      </c>
      <c r="BD73" s="4">
        <f>AVERAGE(AE73:AE74)</f>
        <v>4.6649162861513478</v>
      </c>
      <c r="BE73" s="4">
        <f>AVERAGE(AF73:AF74)</f>
        <v>2.0552277261513479</v>
      </c>
      <c r="BF73" s="4">
        <f>AVERAGE(AG73:AG74)</f>
        <v>0.20627727644681948</v>
      </c>
    </row>
    <row r="74" spans="1:58" x14ac:dyDescent="0.2">
      <c r="A74">
        <v>57</v>
      </c>
      <c r="B74">
        <v>20</v>
      </c>
      <c r="C74" t="s">
        <v>67</v>
      </c>
      <c r="D74" t="s">
        <v>27</v>
      </c>
      <c r="G74">
        <v>0.5</v>
      </c>
      <c r="H74">
        <v>0.5</v>
      </c>
      <c r="I74">
        <v>1280</v>
      </c>
      <c r="J74">
        <v>6635</v>
      </c>
      <c r="L74">
        <v>3146</v>
      </c>
      <c r="M74">
        <v>1.397</v>
      </c>
      <c r="N74">
        <v>5.899</v>
      </c>
      <c r="O74">
        <v>4.5030000000000001</v>
      </c>
      <c r="Q74">
        <v>0.21299999999999999</v>
      </c>
      <c r="R74">
        <v>1</v>
      </c>
      <c r="S74">
        <v>0</v>
      </c>
      <c r="T74">
        <v>0</v>
      </c>
      <c r="V74">
        <v>0</v>
      </c>
      <c r="Y74" s="1">
        <v>44235</v>
      </c>
      <c r="Z74" s="2">
        <v>0.87890046296296298</v>
      </c>
      <c r="AB74">
        <v>1</v>
      </c>
      <c r="AD74">
        <f t="shared" si="3"/>
        <v>2.6166079999999998</v>
      </c>
      <c r="AE74" s="4">
        <f t="shared" si="0"/>
        <v>4.6572656756044868</v>
      </c>
      <c r="AF74" s="4">
        <f t="shared" si="1"/>
        <v>2.040657675604487</v>
      </c>
      <c r="AG74" s="4">
        <f t="shared" si="2"/>
        <v>0.2093170431470488</v>
      </c>
      <c r="BC74" s="4"/>
      <c r="BD74" s="4"/>
      <c r="BE74" s="4"/>
      <c r="BF74" s="4"/>
    </row>
    <row r="75" spans="1:58" x14ac:dyDescent="0.2">
      <c r="A75">
        <v>58</v>
      </c>
      <c r="B75">
        <v>2</v>
      </c>
      <c r="D75" t="s">
        <v>28</v>
      </c>
      <c r="Y75" s="1">
        <v>44235</v>
      </c>
      <c r="Z75" s="2">
        <v>0.88287037037037042</v>
      </c>
      <c r="AB75">
        <v>1</v>
      </c>
      <c r="AD75" t="e">
        <f t="shared" si="3"/>
        <v>#DIV/0!</v>
      </c>
      <c r="AE75" s="4" t="e">
        <f t="shared" si="0"/>
        <v>#DIV/0!</v>
      </c>
      <c r="AF75" s="4" t="e">
        <f t="shared" si="1"/>
        <v>#DIV/0!</v>
      </c>
      <c r="AG75" s="4" t="e">
        <f t="shared" si="2"/>
        <v>#DIV/0!</v>
      </c>
      <c r="BC75" s="4"/>
      <c r="BD75" s="4"/>
      <c r="BE75" s="4"/>
      <c r="BF75" s="4"/>
    </row>
    <row r="76" spans="1:58" x14ac:dyDescent="0.2">
      <c r="A76">
        <v>59</v>
      </c>
      <c r="B76">
        <v>3</v>
      </c>
      <c r="C76" t="s">
        <v>29</v>
      </c>
      <c r="D76" t="s">
        <v>27</v>
      </c>
      <c r="G76">
        <v>0.5</v>
      </c>
      <c r="H76">
        <v>0.5</v>
      </c>
      <c r="I76">
        <v>73</v>
      </c>
      <c r="J76">
        <v>224</v>
      </c>
      <c r="L76">
        <v>29</v>
      </c>
      <c r="M76">
        <v>0.47099999999999997</v>
      </c>
      <c r="N76">
        <v>0.46800000000000003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44235</v>
      </c>
      <c r="Z76" s="2">
        <v>0.89244212962962965</v>
      </c>
      <c r="AB76">
        <v>1</v>
      </c>
      <c r="AD76">
        <f t="shared" si="3"/>
        <v>6.6394800000000222E-3</v>
      </c>
      <c r="AE76" s="4">
        <f t="shared" si="0"/>
        <v>0.19835074688386559</v>
      </c>
      <c r="AF76" s="4">
        <f t="shared" si="1"/>
        <v>0.19171126688386556</v>
      </c>
      <c r="AG76" s="4">
        <f t="shared" si="2"/>
        <v>-6.0227933214695595E-3</v>
      </c>
    </row>
    <row r="77" spans="1:58" x14ac:dyDescent="0.2">
      <c r="A77">
        <v>60</v>
      </c>
      <c r="B77">
        <v>3</v>
      </c>
      <c r="C77" t="s">
        <v>29</v>
      </c>
      <c r="D77" t="s">
        <v>27</v>
      </c>
      <c r="G77">
        <v>0.5</v>
      </c>
      <c r="H77">
        <v>0.5</v>
      </c>
      <c r="I77">
        <v>61</v>
      </c>
      <c r="J77">
        <v>186</v>
      </c>
      <c r="L77">
        <v>43</v>
      </c>
      <c r="M77">
        <v>0.46200000000000002</v>
      </c>
      <c r="N77">
        <v>0.436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44235</v>
      </c>
      <c r="Z77" s="2">
        <v>0.89739583333333339</v>
      </c>
      <c r="AB77">
        <v>1</v>
      </c>
      <c r="AD77">
        <f t="shared" si="3"/>
        <v>-1.7553479999999993E-2</v>
      </c>
      <c r="AE77" s="4">
        <f t="shared" si="0"/>
        <v>0.17192136499470889</v>
      </c>
      <c r="AF77" s="4">
        <f t="shared" si="1"/>
        <v>0.18947484499470887</v>
      </c>
      <c r="AG77" s="4">
        <f t="shared" si="2"/>
        <v>-5.0555948259420457E-3</v>
      </c>
      <c r="AJ77">
        <f>ABS(100*(AD77-AD78)/(AVERAGE(AD77:AD78)))</f>
        <v>130.796042554953</v>
      </c>
      <c r="AO77">
        <f>ABS(100*(AE77-AE78)/(AVERAGE(AE77:AE78)))</f>
        <v>7.026104930124788</v>
      </c>
      <c r="AT77">
        <f>ABS(100*(AF77-AF78)/(AVERAGE(AF77:AF78)))</f>
        <v>34.455198576284367</v>
      </c>
      <c r="AY77">
        <f>ABS(100*(AG77-AG78)/(AVERAGE(AG77:AG78)))</f>
        <v>45.41676265186296</v>
      </c>
      <c r="BC77" s="4">
        <f>AVERAGE(AD77:AD78)</f>
        <v>-5.0729699999999989E-2</v>
      </c>
      <c r="BD77" s="4">
        <f>AVERAGE(AE77:AE78)</f>
        <v>0.17818095544214074</v>
      </c>
      <c r="BE77" s="4">
        <f>AVERAGE(AF77:AF78)</f>
        <v>0.22891065544214073</v>
      </c>
      <c r="BF77" s="4">
        <f>AVERAGE(AG77:AG78)</f>
        <v>-6.5409353726450124E-3</v>
      </c>
    </row>
    <row r="78" spans="1:58" x14ac:dyDescent="0.2">
      <c r="A78">
        <v>61</v>
      </c>
      <c r="B78">
        <v>3</v>
      </c>
      <c r="C78" t="s">
        <v>29</v>
      </c>
      <c r="D78" t="s">
        <v>27</v>
      </c>
      <c r="G78">
        <v>0.5</v>
      </c>
      <c r="H78">
        <v>0.5</v>
      </c>
      <c r="I78">
        <v>28</v>
      </c>
      <c r="J78">
        <v>204</v>
      </c>
      <c r="L78">
        <v>0</v>
      </c>
      <c r="M78">
        <v>0.436</v>
      </c>
      <c r="N78">
        <v>0.45100000000000001</v>
      </c>
      <c r="O78">
        <v>1.4999999999999999E-2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44235</v>
      </c>
      <c r="Z78" s="2">
        <v>0.90276620370370375</v>
      </c>
      <c r="AB78">
        <v>1</v>
      </c>
      <c r="AD78">
        <f t="shared" si="3"/>
        <v>-8.3905919999999981E-2</v>
      </c>
      <c r="AE78" s="4">
        <f t="shared" si="0"/>
        <v>0.18444054588957259</v>
      </c>
      <c r="AF78" s="4">
        <f t="shared" si="1"/>
        <v>0.26834646588957256</v>
      </c>
      <c r="AG78" s="4">
        <f t="shared" si="2"/>
        <v>-8.0262759193479791E-3</v>
      </c>
      <c r="BC78" s="4"/>
      <c r="BD78" s="4"/>
      <c r="BE78" s="4"/>
      <c r="BF78" s="4"/>
    </row>
    <row r="79" spans="1:58" x14ac:dyDescent="0.2">
      <c r="A79">
        <v>62</v>
      </c>
      <c r="B79">
        <v>1</v>
      </c>
      <c r="C79" t="s">
        <v>30</v>
      </c>
      <c r="D79" t="s">
        <v>27</v>
      </c>
      <c r="G79">
        <v>0.5</v>
      </c>
      <c r="H79">
        <v>0.5</v>
      </c>
      <c r="I79">
        <v>2662</v>
      </c>
      <c r="J79">
        <v>11359</v>
      </c>
      <c r="L79">
        <v>9720</v>
      </c>
      <c r="M79">
        <v>2.4569999999999999</v>
      </c>
      <c r="N79">
        <v>9.9019999999999992</v>
      </c>
      <c r="O79">
        <v>7.4450000000000003</v>
      </c>
      <c r="Q79">
        <v>0.90100000000000002</v>
      </c>
      <c r="R79">
        <v>1</v>
      </c>
      <c r="S79">
        <v>0</v>
      </c>
      <c r="T79">
        <v>0</v>
      </c>
      <c r="V79">
        <v>0</v>
      </c>
      <c r="Y79" s="1">
        <v>44235</v>
      </c>
      <c r="Z79" s="2">
        <v>0.91311342592592604</v>
      </c>
      <c r="AB79">
        <v>1</v>
      </c>
      <c r="AD79">
        <f t="shared" si="3"/>
        <v>6.0343492799999989</v>
      </c>
      <c r="AE79" s="4">
        <f t="shared" si="0"/>
        <v>7.9428551504564933</v>
      </c>
      <c r="AF79" s="4">
        <f t="shared" si="1"/>
        <v>1.9085058704564943</v>
      </c>
      <c r="AG79" s="4">
        <f t="shared" si="2"/>
        <v>0.66348582240403942</v>
      </c>
    </row>
    <row r="80" spans="1:58" x14ac:dyDescent="0.2">
      <c r="A80">
        <v>63</v>
      </c>
      <c r="B80">
        <v>1</v>
      </c>
      <c r="C80" t="s">
        <v>30</v>
      </c>
      <c r="D80" t="s">
        <v>27</v>
      </c>
      <c r="G80">
        <v>0.5</v>
      </c>
      <c r="H80">
        <v>0.5</v>
      </c>
      <c r="I80">
        <v>3723</v>
      </c>
      <c r="J80">
        <v>11329</v>
      </c>
      <c r="L80">
        <v>9743</v>
      </c>
      <c r="M80">
        <v>3.2709999999999999</v>
      </c>
      <c r="N80">
        <v>9.8759999999999994</v>
      </c>
      <c r="O80">
        <v>6.6050000000000004</v>
      </c>
      <c r="Q80">
        <v>0.90300000000000002</v>
      </c>
      <c r="R80">
        <v>1</v>
      </c>
      <c r="S80">
        <v>0</v>
      </c>
      <c r="T80">
        <v>0</v>
      </c>
      <c r="V80">
        <v>0</v>
      </c>
      <c r="Y80" s="1">
        <v>44235</v>
      </c>
      <c r="Z80" s="2">
        <v>0.91879629629629633</v>
      </c>
      <c r="AB80">
        <v>1</v>
      </c>
      <c r="AD80">
        <f t="shared" si="3"/>
        <v>8.9692874799999984</v>
      </c>
      <c r="AE80" s="4">
        <f t="shared" si="0"/>
        <v>7.9219898489650538</v>
      </c>
      <c r="AF80" s="4">
        <f t="shared" si="1"/>
        <v>-1.0472976310349447</v>
      </c>
      <c r="AG80" s="4">
        <f t="shared" si="2"/>
        <v>0.66507479136097747</v>
      </c>
      <c r="AJ80">
        <f>ABS(100*(AD80-AD81)/(AVERAGE(AD80:AD81)))</f>
        <v>7.1591213488822758</v>
      </c>
      <c r="AO80">
        <f>ABS(100*(AE80-AE81)/(AVERAGE(AE80:AE81)))</f>
        <v>1.0058952996906587</v>
      </c>
      <c r="AT80">
        <f>ABS(100*(AF80-AF81)/(AVERAGE(AF80:AF81)))</f>
        <v>52.485190956964473</v>
      </c>
      <c r="AY80">
        <f>ABS(100*(AG80-AG81)/(AVERAGE(AG80:AG81)))</f>
        <v>0.81353205854748711</v>
      </c>
      <c r="BC80" s="4">
        <f>AVERAGE(AD80:AD81)</f>
        <v>9.3022677999999992</v>
      </c>
      <c r="BD80" s="4">
        <f>AVERAGE(AE80:AE81)</f>
        <v>7.8823457761313183</v>
      </c>
      <c r="BE80" s="4">
        <f>AVERAGE(AF80:AF81)</f>
        <v>-1.4199220238686805</v>
      </c>
      <c r="BF80" s="4">
        <f>AVERAGE(AG80:AG81)</f>
        <v>0.66238045269486512</v>
      </c>
    </row>
    <row r="81" spans="1:58" x14ac:dyDescent="0.2">
      <c r="A81">
        <v>64</v>
      </c>
      <c r="B81">
        <v>1</v>
      </c>
      <c r="C81" t="s">
        <v>30</v>
      </c>
      <c r="D81" t="s">
        <v>27</v>
      </c>
      <c r="G81">
        <v>0.5</v>
      </c>
      <c r="H81">
        <v>0.5</v>
      </c>
      <c r="I81">
        <v>3951</v>
      </c>
      <c r="J81">
        <v>11215</v>
      </c>
      <c r="L81">
        <v>9665</v>
      </c>
      <c r="M81">
        <v>3.4460000000000002</v>
      </c>
      <c r="N81">
        <v>9.7799999999999994</v>
      </c>
      <c r="O81">
        <v>6.3339999999999996</v>
      </c>
      <c r="Q81">
        <v>0.89500000000000002</v>
      </c>
      <c r="R81">
        <v>1</v>
      </c>
      <c r="S81">
        <v>0</v>
      </c>
      <c r="T81">
        <v>0</v>
      </c>
      <c r="V81">
        <v>0</v>
      </c>
      <c r="Y81" s="1">
        <v>44235</v>
      </c>
      <c r="Z81" s="2">
        <v>0.92489583333333336</v>
      </c>
      <c r="AB81">
        <v>1</v>
      </c>
      <c r="AD81">
        <f t="shared" si="3"/>
        <v>9.63524812</v>
      </c>
      <c r="AE81" s="4">
        <f t="shared" si="0"/>
        <v>7.8427017032975836</v>
      </c>
      <c r="AF81" s="4">
        <f t="shared" si="1"/>
        <v>-1.7925464167024163</v>
      </c>
      <c r="AG81" s="4">
        <f t="shared" si="2"/>
        <v>0.65968611402875277</v>
      </c>
      <c r="BC81" s="4"/>
      <c r="BD81" s="4"/>
      <c r="BE81" s="4"/>
      <c r="BF81" s="4"/>
    </row>
    <row r="82" spans="1:58" x14ac:dyDescent="0.2">
      <c r="A82">
        <v>65</v>
      </c>
      <c r="B82">
        <v>4</v>
      </c>
      <c r="C82" t="s">
        <v>65</v>
      </c>
      <c r="D82" t="s">
        <v>27</v>
      </c>
      <c r="G82">
        <v>0.5</v>
      </c>
      <c r="H82">
        <v>0.5</v>
      </c>
      <c r="I82">
        <v>1108</v>
      </c>
      <c r="J82">
        <v>3686</v>
      </c>
      <c r="L82">
        <v>3266</v>
      </c>
      <c r="M82">
        <v>1.2649999999999999</v>
      </c>
      <c r="N82">
        <v>3.4009999999999998</v>
      </c>
      <c r="O82">
        <v>2.137</v>
      </c>
      <c r="Q82">
        <v>0.22600000000000001</v>
      </c>
      <c r="R82">
        <v>1</v>
      </c>
      <c r="S82">
        <v>0</v>
      </c>
      <c r="T82">
        <v>0</v>
      </c>
      <c r="V82">
        <v>0</v>
      </c>
      <c r="Y82" s="1">
        <v>44235</v>
      </c>
      <c r="Z82" s="2">
        <v>0.93504629629629632</v>
      </c>
      <c r="AB82">
        <v>1</v>
      </c>
      <c r="AD82">
        <f t="shared" si="3"/>
        <v>2.2233196799999999</v>
      </c>
      <c r="AE82" s="4">
        <f t="shared" si="0"/>
        <v>2.6062065389959841</v>
      </c>
      <c r="AF82" s="4">
        <f t="shared" si="1"/>
        <v>0.38288685899598418</v>
      </c>
      <c r="AG82" s="4">
        <f t="shared" si="2"/>
        <v>0.21760731596585609</v>
      </c>
    </row>
    <row r="83" spans="1:58" x14ac:dyDescent="0.2">
      <c r="A83">
        <v>66</v>
      </c>
      <c r="B83">
        <v>4</v>
      </c>
      <c r="C83" t="s">
        <v>65</v>
      </c>
      <c r="D83" t="s">
        <v>27</v>
      </c>
      <c r="G83">
        <v>0.5</v>
      </c>
      <c r="H83">
        <v>0.5</v>
      </c>
      <c r="I83">
        <v>96</v>
      </c>
      <c r="J83">
        <v>3739</v>
      </c>
      <c r="L83">
        <v>3231</v>
      </c>
      <c r="M83">
        <v>0.48799999999999999</v>
      </c>
      <c r="N83">
        <v>3.4460000000000002</v>
      </c>
      <c r="O83">
        <v>2.9569999999999999</v>
      </c>
      <c r="Q83">
        <v>0.222</v>
      </c>
      <c r="R83">
        <v>1</v>
      </c>
      <c r="S83">
        <v>0</v>
      </c>
      <c r="T83">
        <v>0</v>
      </c>
      <c r="V83">
        <v>0</v>
      </c>
      <c r="Y83" s="1">
        <v>44235</v>
      </c>
      <c r="Z83" s="2">
        <v>0.94050925925925932</v>
      </c>
      <c r="AB83">
        <v>1</v>
      </c>
      <c r="AD83">
        <f t="shared" si="3"/>
        <v>5.3105920000000022E-2</v>
      </c>
      <c r="AE83" s="4">
        <f t="shared" ref="AE83:AE129" si="8">((J83*$G$14)+$G$15)*1000/H83</f>
        <v>2.6430685716308604</v>
      </c>
      <c r="AF83" s="4">
        <f t="shared" ref="AF83:AF129" si="9">AE83-AD83</f>
        <v>2.5899626516308603</v>
      </c>
      <c r="AG83" s="4">
        <f t="shared" ref="AG83:AG129" si="10">((L83*$I$14)+$I$15)*1000/H83</f>
        <v>0.21518931972703728</v>
      </c>
      <c r="AI83">
        <f>ABS(100*(AD83-3)/3)</f>
        <v>98.229802666666657</v>
      </c>
      <c r="AJ83">
        <f>ABS(100*(AD83-AD84)/(AVERAGE(AD83:AD84)))</f>
        <v>143.93332970656886</v>
      </c>
      <c r="AN83">
        <f t="shared" ref="AN83" si="11">ABS(100*(AE83-6)/6)</f>
        <v>55.948857139485661</v>
      </c>
      <c r="AO83">
        <f>ABS(100*(AE83-AE84)/(AVERAGE(AE83:AE84)))</f>
        <v>0.84562406881408414</v>
      </c>
      <c r="AS83">
        <f>ABS(100*(AF83-3)/3)</f>
        <v>13.667911612304659</v>
      </c>
      <c r="AT83">
        <f>ABS(100*(AF83-AF84)/(AVERAGE(AF83:AF84)))</f>
        <v>0.85320937896963489</v>
      </c>
      <c r="AX83">
        <f t="shared" ref="AX83" si="12">ABS(100*(AG83-0.3)/0.3)</f>
        <v>28.270226757654235</v>
      </c>
      <c r="AY83">
        <f>ABS(100*(AG83-AG84)/(AVERAGE(AG83:AG84)))</f>
        <v>0.28852430165088028</v>
      </c>
      <c r="BC83" s="4">
        <f>AVERAGE(AD83:AD84)</f>
        <v>3.0881520000000013E-2</v>
      </c>
      <c r="BD83" s="4">
        <f>AVERAGE(AE83:AE84)</f>
        <v>2.6319404108354263</v>
      </c>
      <c r="BE83" s="4">
        <f>AVERAGE(AF83:AF84)</f>
        <v>2.601058890835426</v>
      </c>
      <c r="BF83" s="4">
        <f>AVERAGE(AG83:AG84)</f>
        <v>0.21550020495774255</v>
      </c>
    </row>
    <row r="84" spans="1:58" x14ac:dyDescent="0.2">
      <c r="A84">
        <v>67</v>
      </c>
      <c r="B84">
        <v>4</v>
      </c>
      <c r="C84" t="s">
        <v>65</v>
      </c>
      <c r="D84" t="s">
        <v>27</v>
      </c>
      <c r="G84">
        <v>0.5</v>
      </c>
      <c r="H84">
        <v>0.5</v>
      </c>
      <c r="I84">
        <v>74</v>
      </c>
      <c r="J84">
        <v>3707</v>
      </c>
      <c r="L84">
        <v>3240</v>
      </c>
      <c r="M84">
        <v>0.47199999999999998</v>
      </c>
      <c r="N84">
        <v>3.419</v>
      </c>
      <c r="O84">
        <v>2.9470000000000001</v>
      </c>
      <c r="Q84">
        <v>0.223</v>
      </c>
      <c r="R84">
        <v>1</v>
      </c>
      <c r="S84">
        <v>0</v>
      </c>
      <c r="T84">
        <v>0</v>
      </c>
      <c r="V84">
        <v>0</v>
      </c>
      <c r="Y84" s="1">
        <v>44235</v>
      </c>
      <c r="Z84" s="2">
        <v>0.94636574074074076</v>
      </c>
      <c r="AB84">
        <v>1</v>
      </c>
      <c r="AD84">
        <f t="shared" si="3"/>
        <v>8.6571200000000043E-3</v>
      </c>
      <c r="AE84" s="4">
        <f t="shared" si="8"/>
        <v>2.6208122500399917</v>
      </c>
      <c r="AF84" s="4">
        <f t="shared" si="9"/>
        <v>2.6121551300399917</v>
      </c>
      <c r="AG84" s="4">
        <f t="shared" si="10"/>
        <v>0.21581109018844782</v>
      </c>
    </row>
    <row r="85" spans="1:58" x14ac:dyDescent="0.2">
      <c r="A85">
        <v>68</v>
      </c>
      <c r="B85">
        <v>2</v>
      </c>
      <c r="D85" t="s">
        <v>28</v>
      </c>
      <c r="Y85" s="1">
        <v>44235</v>
      </c>
      <c r="Z85" s="2">
        <v>0.95053240740740741</v>
      </c>
      <c r="AB85">
        <v>1</v>
      </c>
      <c r="AD85" t="e">
        <f t="shared" ref="AD85:AD132" si="13">((0.00000000006*I85^2)+(0.000001*I85)-0.00007)*1000/G85</f>
        <v>#DIV/0!</v>
      </c>
      <c r="AE85" s="4" t="e">
        <f t="shared" si="8"/>
        <v>#DIV/0!</v>
      </c>
      <c r="AF85" s="4" t="e">
        <f t="shared" si="9"/>
        <v>#DIV/0!</v>
      </c>
      <c r="AG85" s="4" t="e">
        <f t="shared" si="10"/>
        <v>#DIV/0!</v>
      </c>
      <c r="BC85" s="4"/>
      <c r="BD85" s="4"/>
      <c r="BE85" s="4"/>
      <c r="BF85" s="4"/>
    </row>
    <row r="86" spans="1:58" x14ac:dyDescent="0.2">
      <c r="A86">
        <v>69</v>
      </c>
      <c r="B86">
        <v>21</v>
      </c>
      <c r="C86" t="s">
        <v>98</v>
      </c>
      <c r="D86" t="s">
        <v>27</v>
      </c>
      <c r="G86">
        <v>0.5</v>
      </c>
      <c r="H86">
        <v>0.5</v>
      </c>
      <c r="I86">
        <v>1167</v>
      </c>
      <c r="J86">
        <v>7826</v>
      </c>
      <c r="L86">
        <v>1643</v>
      </c>
      <c r="M86">
        <v>1.31</v>
      </c>
      <c r="N86">
        <v>6.9080000000000004</v>
      </c>
      <c r="O86">
        <v>5.5979999999999999</v>
      </c>
      <c r="Q86">
        <v>5.6000000000000001E-2</v>
      </c>
      <c r="R86">
        <v>1</v>
      </c>
      <c r="S86">
        <v>0</v>
      </c>
      <c r="T86">
        <v>0</v>
      </c>
      <c r="V86">
        <v>0</v>
      </c>
      <c r="Y86" s="1">
        <v>44235</v>
      </c>
      <c r="Z86" s="2">
        <v>0.9606365740740741</v>
      </c>
      <c r="AB86">
        <v>1</v>
      </c>
      <c r="AD86">
        <f t="shared" si="13"/>
        <v>2.3574266799999997</v>
      </c>
      <c r="AE86" s="4">
        <f t="shared" si="8"/>
        <v>5.4856181448146355</v>
      </c>
      <c r="AF86" s="4">
        <f t="shared" si="9"/>
        <v>3.1281914648146358</v>
      </c>
      <c r="AG86" s="4">
        <f t="shared" si="10"/>
        <v>0.10548137609148797</v>
      </c>
    </row>
    <row r="87" spans="1:58" x14ac:dyDescent="0.2">
      <c r="A87">
        <v>70</v>
      </c>
      <c r="B87">
        <v>21</v>
      </c>
      <c r="C87" t="s">
        <v>98</v>
      </c>
      <c r="D87" t="s">
        <v>27</v>
      </c>
      <c r="G87">
        <v>0.5</v>
      </c>
      <c r="H87">
        <v>0.5</v>
      </c>
      <c r="I87">
        <v>1619</v>
      </c>
      <c r="J87">
        <v>7817</v>
      </c>
      <c r="L87">
        <v>1620</v>
      </c>
      <c r="M87">
        <v>1.657</v>
      </c>
      <c r="N87">
        <v>6.9009999999999998</v>
      </c>
      <c r="O87">
        <v>5.2439999999999998</v>
      </c>
      <c r="Q87">
        <v>5.2999999999999999E-2</v>
      </c>
      <c r="R87">
        <v>1</v>
      </c>
      <c r="S87">
        <v>0</v>
      </c>
      <c r="T87">
        <v>0</v>
      </c>
      <c r="V87">
        <v>0</v>
      </c>
      <c r="Y87" s="1">
        <v>44235</v>
      </c>
      <c r="Z87" s="2">
        <v>0.96614583333333337</v>
      </c>
      <c r="AB87">
        <v>1</v>
      </c>
      <c r="AD87">
        <f t="shared" si="13"/>
        <v>3.41253932</v>
      </c>
      <c r="AE87" s="4">
        <f t="shared" si="8"/>
        <v>5.4793585543672032</v>
      </c>
      <c r="AF87" s="4">
        <f t="shared" si="9"/>
        <v>2.0668192343672032</v>
      </c>
      <c r="AG87" s="4">
        <f t="shared" si="10"/>
        <v>0.10389240713454992</v>
      </c>
      <c r="AJ87">
        <f>ABS(100*(AD87-AD88)/(AVERAGE(AD87:AD88)))</f>
        <v>2.834889055502654</v>
      </c>
      <c r="AO87">
        <f>ABS(100*(AE87-AE88)/(AVERAGE(AE87:AE88)))</f>
        <v>0</v>
      </c>
      <c r="AT87">
        <f>ABS(100*(AF87-AF88)/(AVERAGE(AF87:AF88)))</f>
        <v>4.8634637211498717</v>
      </c>
      <c r="AY87">
        <f>ABS(100*(AG87-AG88)/(AVERAGE(AG87:AG88)))</f>
        <v>1.7794517207359339</v>
      </c>
      <c r="BC87" s="4">
        <f>AVERAGE(AD87:AD88)</f>
        <v>3.46160566</v>
      </c>
      <c r="BD87" s="4">
        <f>AVERAGE(AE87:AE88)</f>
        <v>5.4793585543672032</v>
      </c>
      <c r="BE87" s="4">
        <f>AVERAGE(AF87:AF88)</f>
        <v>2.0177528943672032</v>
      </c>
      <c r="BF87" s="4">
        <f>AVERAGE(AG87:AG88)</f>
        <v>0.10482506282666573</v>
      </c>
    </row>
    <row r="88" spans="1:58" x14ac:dyDescent="0.2">
      <c r="A88">
        <v>71</v>
      </c>
      <c r="B88">
        <v>21</v>
      </c>
      <c r="C88" t="s">
        <v>98</v>
      </c>
      <c r="D88" t="s">
        <v>27</v>
      </c>
      <c r="G88">
        <v>0.5</v>
      </c>
      <c r="H88">
        <v>0.5</v>
      </c>
      <c r="I88">
        <v>1660</v>
      </c>
      <c r="J88">
        <v>7817</v>
      </c>
      <c r="L88">
        <v>1647</v>
      </c>
      <c r="M88">
        <v>1.6879999999999999</v>
      </c>
      <c r="N88">
        <v>6.9009999999999998</v>
      </c>
      <c r="O88">
        <v>5.2119999999999997</v>
      </c>
      <c r="Q88">
        <v>5.6000000000000001E-2</v>
      </c>
      <c r="R88">
        <v>1</v>
      </c>
      <c r="S88">
        <v>0</v>
      </c>
      <c r="T88">
        <v>0</v>
      </c>
      <c r="V88">
        <v>0</v>
      </c>
      <c r="Y88" s="1">
        <v>44235</v>
      </c>
      <c r="Z88" s="2">
        <v>0.97214120370370372</v>
      </c>
      <c r="AB88">
        <v>1</v>
      </c>
      <c r="AD88">
        <f t="shared" si="13"/>
        <v>3.5106720000000005</v>
      </c>
      <c r="AE88" s="4">
        <f t="shared" si="8"/>
        <v>5.4793585543672032</v>
      </c>
      <c r="AF88" s="4">
        <f t="shared" si="9"/>
        <v>1.9686865543672027</v>
      </c>
      <c r="AG88" s="4">
        <f t="shared" si="10"/>
        <v>0.10575771851878155</v>
      </c>
      <c r="BC88" s="4"/>
      <c r="BD88" s="4"/>
      <c r="BE88" s="4"/>
      <c r="BF88" s="4"/>
    </row>
    <row r="89" spans="1:58" x14ac:dyDescent="0.2">
      <c r="A89">
        <v>72</v>
      </c>
      <c r="B89">
        <v>22</v>
      </c>
      <c r="C89" t="s">
        <v>99</v>
      </c>
      <c r="D89" t="s">
        <v>27</v>
      </c>
      <c r="G89">
        <v>0.5</v>
      </c>
      <c r="H89">
        <v>0.5</v>
      </c>
      <c r="I89">
        <v>1835</v>
      </c>
      <c r="J89">
        <v>6955</v>
      </c>
      <c r="L89">
        <v>3881</v>
      </c>
      <c r="M89">
        <v>1.823</v>
      </c>
      <c r="N89">
        <v>6.17</v>
      </c>
      <c r="O89">
        <v>4.3479999999999999</v>
      </c>
      <c r="Q89">
        <v>0.28999999999999998</v>
      </c>
      <c r="R89">
        <v>1</v>
      </c>
      <c r="S89">
        <v>0</v>
      </c>
      <c r="T89">
        <v>0</v>
      </c>
      <c r="V89">
        <v>0</v>
      </c>
      <c r="Y89" s="1">
        <v>44235</v>
      </c>
      <c r="Z89" s="2">
        <v>0.98232638888888879</v>
      </c>
      <c r="AB89">
        <v>1</v>
      </c>
      <c r="AD89">
        <f t="shared" si="13"/>
        <v>3.9340669999999993</v>
      </c>
      <c r="AE89" s="4">
        <f t="shared" si="8"/>
        <v>4.8798288915131751</v>
      </c>
      <c r="AF89" s="4">
        <f t="shared" si="9"/>
        <v>0.9457618915131758</v>
      </c>
      <c r="AG89" s="4">
        <f t="shared" si="10"/>
        <v>0.26009496416224326</v>
      </c>
    </row>
    <row r="90" spans="1:58" x14ac:dyDescent="0.2">
      <c r="A90">
        <v>73</v>
      </c>
      <c r="B90">
        <v>22</v>
      </c>
      <c r="C90" t="s">
        <v>99</v>
      </c>
      <c r="D90" t="s">
        <v>27</v>
      </c>
      <c r="G90">
        <v>0.5</v>
      </c>
      <c r="H90">
        <v>0.5</v>
      </c>
      <c r="I90">
        <v>1884</v>
      </c>
      <c r="J90">
        <v>6911</v>
      </c>
      <c r="L90">
        <v>3891</v>
      </c>
      <c r="M90">
        <v>1.861</v>
      </c>
      <c r="N90">
        <v>6.133</v>
      </c>
      <c r="O90">
        <v>4.2729999999999997</v>
      </c>
      <c r="Q90">
        <v>0.29099999999999998</v>
      </c>
      <c r="R90">
        <v>1</v>
      </c>
      <c r="S90">
        <v>0</v>
      </c>
      <c r="T90">
        <v>0</v>
      </c>
      <c r="V90">
        <v>0</v>
      </c>
      <c r="Y90" s="1">
        <v>44235</v>
      </c>
      <c r="Z90" s="2">
        <v>0.98785879629629625</v>
      </c>
      <c r="AB90">
        <v>1</v>
      </c>
      <c r="AD90">
        <f t="shared" si="13"/>
        <v>4.0539347199999991</v>
      </c>
      <c r="AE90" s="4">
        <f t="shared" si="8"/>
        <v>4.8492264493257302</v>
      </c>
      <c r="AF90" s="4">
        <f t="shared" si="9"/>
        <v>0.79529172932573111</v>
      </c>
      <c r="AG90" s="4">
        <f t="shared" si="10"/>
        <v>0.26078582023047714</v>
      </c>
      <c r="AJ90">
        <f>ABS(100*(AD90-AD91)/(AVERAGE(AD90:AD91)))</f>
        <v>0.60335425775948037</v>
      </c>
      <c r="AO90">
        <f>ABS(100*(AE90-AE91)/(AVERAGE(AE90:AE91)))</f>
        <v>7.1687800008242153E-2</v>
      </c>
      <c r="AT90">
        <f>ABS(100*(AF90-AF91)/(AVERAGE(AF90:AF91)))</f>
        <v>2.6831069826533622</v>
      </c>
      <c r="AY90">
        <f>ABS(100*(AG90-AG91)/(AVERAGE(AG90:AG91)))</f>
        <v>1.3419917938618171</v>
      </c>
      <c r="BC90" s="4">
        <f>AVERAGE(AD90:AD91)</f>
        <v>4.0662015199999999</v>
      </c>
      <c r="BD90" s="4">
        <f>AVERAGE(AE90:AE91)</f>
        <v>4.8509652244500163</v>
      </c>
      <c r="BE90" s="4">
        <f>AVERAGE(AF90:AF91)</f>
        <v>0.78476370445001731</v>
      </c>
      <c r="BF90" s="4">
        <f>AVERAGE(AG90:AG91)</f>
        <v>0.26254750320447373</v>
      </c>
    </row>
    <row r="91" spans="1:58" x14ac:dyDescent="0.2">
      <c r="A91">
        <v>74</v>
      </c>
      <c r="B91">
        <v>22</v>
      </c>
      <c r="C91" t="s">
        <v>99</v>
      </c>
      <c r="D91" t="s">
        <v>27</v>
      </c>
      <c r="G91">
        <v>0.5</v>
      </c>
      <c r="H91">
        <v>0.5</v>
      </c>
      <c r="I91">
        <v>1894</v>
      </c>
      <c r="J91">
        <v>6916</v>
      </c>
      <c r="L91">
        <v>3942</v>
      </c>
      <c r="M91">
        <v>1.8680000000000001</v>
      </c>
      <c r="N91">
        <v>6.1379999999999999</v>
      </c>
      <c r="O91">
        <v>4.2699999999999996</v>
      </c>
      <c r="Q91">
        <v>0.29599999999999999</v>
      </c>
      <c r="R91">
        <v>1</v>
      </c>
      <c r="S91">
        <v>0</v>
      </c>
      <c r="T91">
        <v>0</v>
      </c>
      <c r="V91">
        <v>0</v>
      </c>
      <c r="Y91" s="1">
        <v>44235</v>
      </c>
      <c r="Z91" s="2">
        <v>0.99380787037037033</v>
      </c>
      <c r="AB91">
        <v>1</v>
      </c>
      <c r="AD91">
        <f t="shared" si="13"/>
        <v>4.0784683199999998</v>
      </c>
      <c r="AE91" s="4">
        <f t="shared" si="8"/>
        <v>4.8527039995743033</v>
      </c>
      <c r="AF91" s="4">
        <f t="shared" si="9"/>
        <v>0.7742356795743035</v>
      </c>
      <c r="AG91" s="4">
        <f t="shared" si="10"/>
        <v>0.26430918617847027</v>
      </c>
      <c r="BC91" s="4"/>
      <c r="BD91" s="4"/>
      <c r="BE91" s="4"/>
      <c r="BF91" s="4"/>
    </row>
    <row r="92" spans="1:58" x14ac:dyDescent="0.2">
      <c r="A92">
        <v>75</v>
      </c>
      <c r="B92">
        <v>23</v>
      </c>
      <c r="C92" t="s">
        <v>100</v>
      </c>
      <c r="D92" t="s">
        <v>27</v>
      </c>
      <c r="G92">
        <v>0.5</v>
      </c>
      <c r="H92">
        <v>0.5</v>
      </c>
      <c r="I92">
        <v>1489</v>
      </c>
      <c r="J92">
        <v>6035</v>
      </c>
      <c r="L92">
        <v>2868</v>
      </c>
      <c r="M92">
        <v>1.5569999999999999</v>
      </c>
      <c r="N92">
        <v>5.391</v>
      </c>
      <c r="O92">
        <v>3.8340000000000001</v>
      </c>
      <c r="Q92">
        <v>0.184</v>
      </c>
      <c r="R92">
        <v>1</v>
      </c>
      <c r="S92">
        <v>0</v>
      </c>
      <c r="T92">
        <v>0</v>
      </c>
      <c r="V92">
        <v>0</v>
      </c>
      <c r="Y92" s="1">
        <v>44236</v>
      </c>
      <c r="Z92" s="2">
        <v>3.8425925925925923E-3</v>
      </c>
      <c r="AB92">
        <v>1</v>
      </c>
      <c r="AD92">
        <f t="shared" si="13"/>
        <v>3.10405452</v>
      </c>
      <c r="AE92" s="4">
        <f t="shared" si="8"/>
        <v>4.2399596457756967</v>
      </c>
      <c r="AF92" s="4">
        <f t="shared" si="9"/>
        <v>1.1359051257756967</v>
      </c>
      <c r="AG92" s="4">
        <f t="shared" si="10"/>
        <v>0.19011124445014535</v>
      </c>
    </row>
    <row r="93" spans="1:58" x14ac:dyDescent="0.2">
      <c r="A93">
        <v>76</v>
      </c>
      <c r="B93">
        <v>23</v>
      </c>
      <c r="C93" t="s">
        <v>100</v>
      </c>
      <c r="D93" t="s">
        <v>27</v>
      </c>
      <c r="G93">
        <v>0.5</v>
      </c>
      <c r="H93">
        <v>0.5</v>
      </c>
      <c r="I93">
        <v>1359</v>
      </c>
      <c r="J93">
        <v>6013</v>
      </c>
      <c r="L93">
        <v>2898</v>
      </c>
      <c r="M93">
        <v>1.4570000000000001</v>
      </c>
      <c r="N93">
        <v>5.3730000000000002</v>
      </c>
      <c r="O93">
        <v>3.915</v>
      </c>
      <c r="Q93">
        <v>0.187</v>
      </c>
      <c r="R93">
        <v>1</v>
      </c>
      <c r="S93">
        <v>0</v>
      </c>
      <c r="T93">
        <v>0</v>
      </c>
      <c r="V93">
        <v>0</v>
      </c>
      <c r="Y93" s="1">
        <v>44236</v>
      </c>
      <c r="Z93" s="2">
        <v>9.2013888888888892E-3</v>
      </c>
      <c r="AB93">
        <v>1</v>
      </c>
      <c r="AD93">
        <f t="shared" si="13"/>
        <v>2.7996257200000003</v>
      </c>
      <c r="AE93" s="4">
        <f t="shared" si="8"/>
        <v>4.2246584246819747</v>
      </c>
      <c r="AF93" s="4">
        <f t="shared" si="9"/>
        <v>1.4250327046819744</v>
      </c>
      <c r="AG93" s="4">
        <f t="shared" si="10"/>
        <v>0.19218381265484716</v>
      </c>
      <c r="AJ93">
        <f>ABS(100*(AD93-AD94)/(AVERAGE(AD93:AD94)))</f>
        <v>2.1809225318948928</v>
      </c>
      <c r="AO93">
        <f>ABS(100*(AE93-AE94)/(AVERAGE(AE93:AE94)))</f>
        <v>0.67727315371872077</v>
      </c>
      <c r="AT93">
        <f>ABS(100*(AF93-AF94)/(AVERAGE(AF93:AF94)))</f>
        <v>2.2126091114233759</v>
      </c>
      <c r="AY93">
        <f>ABS(100*(AG93-AG94)/(AVERAGE(AG93:AG94)))</f>
        <v>1.7039349253007292</v>
      </c>
      <c r="BC93" s="4">
        <f>AVERAGE(AD93:AD94)</f>
        <v>2.7694261999999998</v>
      </c>
      <c r="BD93" s="4">
        <f>AVERAGE(AE93:AE94)</f>
        <v>4.210400468662824</v>
      </c>
      <c r="BE93" s="4">
        <f>AVERAGE(AF93:AF94)</f>
        <v>1.4409742686628244</v>
      </c>
      <c r="BF93" s="4">
        <f>AVERAGE(AG93:AG94)</f>
        <v>0.19056030089449741</v>
      </c>
    </row>
    <row r="94" spans="1:58" x14ac:dyDescent="0.2">
      <c r="A94">
        <v>77</v>
      </c>
      <c r="B94">
        <v>23</v>
      </c>
      <c r="C94" t="s">
        <v>100</v>
      </c>
      <c r="D94" t="s">
        <v>27</v>
      </c>
      <c r="G94">
        <v>0.5</v>
      </c>
      <c r="H94">
        <v>0.5</v>
      </c>
      <c r="I94">
        <v>1333</v>
      </c>
      <c r="J94">
        <v>5972</v>
      </c>
      <c r="L94">
        <v>2851</v>
      </c>
      <c r="M94">
        <v>1.4370000000000001</v>
      </c>
      <c r="N94">
        <v>5.3380000000000001</v>
      </c>
      <c r="O94">
        <v>3.9009999999999998</v>
      </c>
      <c r="Q94">
        <v>0.182</v>
      </c>
      <c r="R94">
        <v>1</v>
      </c>
      <c r="S94">
        <v>0</v>
      </c>
      <c r="T94">
        <v>0</v>
      </c>
      <c r="V94">
        <v>0</v>
      </c>
      <c r="Y94" s="1">
        <v>44236</v>
      </c>
      <c r="Z94" s="2">
        <v>1.5138888888888889E-2</v>
      </c>
      <c r="AB94">
        <v>1</v>
      </c>
      <c r="AD94">
        <f t="shared" si="13"/>
        <v>2.7392266799999998</v>
      </c>
      <c r="AE94" s="4">
        <f t="shared" si="8"/>
        <v>4.1961425126436742</v>
      </c>
      <c r="AF94" s="4">
        <f t="shared" si="9"/>
        <v>1.4569158326436744</v>
      </c>
      <c r="AG94" s="4">
        <f t="shared" si="10"/>
        <v>0.18893678913414766</v>
      </c>
      <c r="BC94" s="4"/>
      <c r="BD94" s="4"/>
      <c r="BE94" s="4"/>
      <c r="BF94" s="4"/>
    </row>
    <row r="95" spans="1:58" x14ac:dyDescent="0.2">
      <c r="A95">
        <v>78</v>
      </c>
      <c r="B95">
        <v>24</v>
      </c>
      <c r="C95" t="s">
        <v>101</v>
      </c>
      <c r="D95" t="s">
        <v>27</v>
      </c>
      <c r="G95">
        <v>0.5</v>
      </c>
      <c r="H95">
        <v>0.5</v>
      </c>
      <c r="I95">
        <v>1339</v>
      </c>
      <c r="J95">
        <v>5938</v>
      </c>
      <c r="L95">
        <v>2910</v>
      </c>
      <c r="M95">
        <v>1.4419999999999999</v>
      </c>
      <c r="N95">
        <v>5.3090000000000002</v>
      </c>
      <c r="O95">
        <v>3.867</v>
      </c>
      <c r="Q95">
        <v>0.188</v>
      </c>
      <c r="R95">
        <v>1</v>
      </c>
      <c r="S95">
        <v>0</v>
      </c>
      <c r="T95">
        <v>0</v>
      </c>
      <c r="V95">
        <v>0</v>
      </c>
      <c r="Y95" s="1">
        <v>44236</v>
      </c>
      <c r="Z95" s="2">
        <v>2.5185185185185185E-2</v>
      </c>
      <c r="AB95">
        <v>1</v>
      </c>
      <c r="AD95">
        <f t="shared" si="13"/>
        <v>2.7531505199999997</v>
      </c>
      <c r="AE95" s="4">
        <f t="shared" si="8"/>
        <v>4.1724951709533755</v>
      </c>
      <c r="AF95" s="4">
        <f t="shared" si="9"/>
        <v>1.4193446509533758</v>
      </c>
      <c r="AG95" s="4">
        <f t="shared" si="10"/>
        <v>0.19301283993672788</v>
      </c>
    </row>
    <row r="96" spans="1:58" x14ac:dyDescent="0.2">
      <c r="A96">
        <v>79</v>
      </c>
      <c r="B96">
        <v>24</v>
      </c>
      <c r="C96" t="s">
        <v>101</v>
      </c>
      <c r="D96" t="s">
        <v>27</v>
      </c>
      <c r="G96">
        <v>0.5</v>
      </c>
      <c r="H96">
        <v>0.5</v>
      </c>
      <c r="I96">
        <v>1303</v>
      </c>
      <c r="J96">
        <v>5866</v>
      </c>
      <c r="L96">
        <v>2929</v>
      </c>
      <c r="M96">
        <v>1.4139999999999999</v>
      </c>
      <c r="N96">
        <v>5.2480000000000002</v>
      </c>
      <c r="O96">
        <v>3.8340000000000001</v>
      </c>
      <c r="Q96">
        <v>0.19</v>
      </c>
      <c r="R96">
        <v>1</v>
      </c>
      <c r="S96">
        <v>0</v>
      </c>
      <c r="T96">
        <v>0</v>
      </c>
      <c r="V96">
        <v>0</v>
      </c>
      <c r="Y96" s="1">
        <v>44236</v>
      </c>
      <c r="Z96" s="2">
        <v>3.0532407407407411E-2</v>
      </c>
      <c r="AB96">
        <v>1</v>
      </c>
      <c r="AD96">
        <f t="shared" si="13"/>
        <v>2.66973708</v>
      </c>
      <c r="AE96" s="4">
        <f t="shared" si="8"/>
        <v>4.1224184473739207</v>
      </c>
      <c r="AF96" s="4">
        <f t="shared" si="9"/>
        <v>1.4526813673739207</v>
      </c>
      <c r="AG96" s="4">
        <f t="shared" si="10"/>
        <v>0.19432546646637236</v>
      </c>
      <c r="AJ96">
        <f>ABS(100*(AD96-AD97)/(AVERAGE(AD96:AD97)))</f>
        <v>2.992019453849101</v>
      </c>
      <c r="AO96">
        <f>ABS(100*(AE96-AE97)/(AVERAGE(AE96:AE97)))</f>
        <v>0.8902046055549323</v>
      </c>
      <c r="AT96">
        <f>ABS(100*(AF96-AF97)/(AVERAGE(AF96:AF97)))</f>
        <v>3.0917943383226971</v>
      </c>
      <c r="AY96">
        <f>ABS(100*(AG96-AG97)/(AVERAGE(AG96:AG97)))</f>
        <v>0.17759962240181201</v>
      </c>
      <c r="BC96" s="4">
        <f>AVERAGE(AD96:AD97)</f>
        <v>2.7102831800000002</v>
      </c>
      <c r="BD96" s="4">
        <f>AVERAGE(AE96:AE97)</f>
        <v>4.1408494636913593</v>
      </c>
      <c r="BE96" s="4">
        <f>AVERAGE(AF96:AF97)</f>
        <v>1.4305662836913593</v>
      </c>
      <c r="BF96" s="4">
        <f>AVERAGE(AG96:AG97)</f>
        <v>0.19449818048343084</v>
      </c>
    </row>
    <row r="97" spans="1:58" x14ac:dyDescent="0.2">
      <c r="A97">
        <v>80</v>
      </c>
      <c r="B97">
        <v>24</v>
      </c>
      <c r="C97" t="s">
        <v>101</v>
      </c>
      <c r="D97" t="s">
        <v>27</v>
      </c>
      <c r="G97">
        <v>0.5</v>
      </c>
      <c r="H97">
        <v>0.5</v>
      </c>
      <c r="I97">
        <v>1338</v>
      </c>
      <c r="J97">
        <v>5919</v>
      </c>
      <c r="L97">
        <v>2934</v>
      </c>
      <c r="M97">
        <v>1.4419999999999999</v>
      </c>
      <c r="N97">
        <v>5.2930000000000001</v>
      </c>
      <c r="O97">
        <v>3.851</v>
      </c>
      <c r="Q97">
        <v>0.191</v>
      </c>
      <c r="R97">
        <v>1</v>
      </c>
      <c r="S97">
        <v>0</v>
      </c>
      <c r="T97">
        <v>0</v>
      </c>
      <c r="V97">
        <v>0</v>
      </c>
      <c r="Y97" s="1">
        <v>44236</v>
      </c>
      <c r="Z97" s="2">
        <v>3.6412037037037034E-2</v>
      </c>
      <c r="AB97">
        <v>1</v>
      </c>
      <c r="AD97">
        <f t="shared" si="13"/>
        <v>2.75082928</v>
      </c>
      <c r="AE97" s="4">
        <f t="shared" si="8"/>
        <v>4.1592804800087979</v>
      </c>
      <c r="AF97" s="4">
        <f t="shared" si="9"/>
        <v>1.4084512000087979</v>
      </c>
      <c r="AG97" s="4">
        <f t="shared" si="10"/>
        <v>0.19467089450048933</v>
      </c>
      <c r="BC97" s="4"/>
      <c r="BD97" s="4"/>
      <c r="BE97" s="4"/>
      <c r="BF97" s="4"/>
    </row>
    <row r="98" spans="1:58" x14ac:dyDescent="0.2">
      <c r="A98">
        <v>81</v>
      </c>
      <c r="B98">
        <v>25</v>
      </c>
      <c r="C98" t="s">
        <v>102</v>
      </c>
      <c r="D98" t="s">
        <v>27</v>
      </c>
      <c r="G98">
        <v>0.5</v>
      </c>
      <c r="H98">
        <v>0.5</v>
      </c>
      <c r="I98">
        <v>1433</v>
      </c>
      <c r="J98">
        <v>5006</v>
      </c>
      <c r="L98">
        <v>792</v>
      </c>
      <c r="M98">
        <v>1.514</v>
      </c>
      <c r="N98">
        <v>4.5199999999999996</v>
      </c>
      <c r="O98">
        <v>3.0059999999999998</v>
      </c>
      <c r="Q98">
        <v>0</v>
      </c>
      <c r="R98">
        <v>1</v>
      </c>
      <c r="S98">
        <v>0</v>
      </c>
      <c r="T98">
        <v>0</v>
      </c>
      <c r="V98">
        <v>0</v>
      </c>
      <c r="Y98" s="1">
        <v>44236</v>
      </c>
      <c r="Z98" s="2">
        <v>4.6400462962962963E-2</v>
      </c>
      <c r="AB98">
        <v>1</v>
      </c>
      <c r="AD98">
        <f t="shared" si="13"/>
        <v>2.9724186800000001</v>
      </c>
      <c r="AE98" s="4">
        <f t="shared" si="8"/>
        <v>3.5242798046193222</v>
      </c>
      <c r="AF98" s="4">
        <f t="shared" si="9"/>
        <v>0.55186112461932213</v>
      </c>
      <c r="AG98" s="4">
        <f t="shared" si="10"/>
        <v>4.6689524684779882E-2</v>
      </c>
    </row>
    <row r="99" spans="1:58" x14ac:dyDescent="0.2">
      <c r="A99">
        <v>82</v>
      </c>
      <c r="B99">
        <v>25</v>
      </c>
      <c r="C99" t="s">
        <v>102</v>
      </c>
      <c r="D99" t="s">
        <v>27</v>
      </c>
      <c r="G99">
        <v>0.5</v>
      </c>
      <c r="H99">
        <v>0.5</v>
      </c>
      <c r="I99">
        <v>1433</v>
      </c>
      <c r="J99">
        <v>4913</v>
      </c>
      <c r="L99">
        <v>810</v>
      </c>
      <c r="M99">
        <v>1.514</v>
      </c>
      <c r="N99">
        <v>4.4409999999999998</v>
      </c>
      <c r="O99">
        <v>2.9260000000000002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44236</v>
      </c>
      <c r="Z99" s="2">
        <v>5.1782407407407409E-2</v>
      </c>
      <c r="AB99">
        <v>1</v>
      </c>
      <c r="AD99">
        <f t="shared" si="13"/>
        <v>2.9724186800000001</v>
      </c>
      <c r="AE99" s="4">
        <f t="shared" si="8"/>
        <v>3.4595973699958593</v>
      </c>
      <c r="AF99" s="4">
        <f t="shared" si="9"/>
        <v>0.48717868999585923</v>
      </c>
      <c r="AG99" s="4">
        <f t="shared" si="10"/>
        <v>4.7933065607600973E-2</v>
      </c>
      <c r="AJ99">
        <f>ABS(100*(AD99-AD100)/(AVERAGE(AD99:AD100)))</f>
        <v>2.8041597684933808</v>
      </c>
      <c r="AO99">
        <f>ABS(100*(AE99-AE100)/(AVERAGE(AE99:AE100)))</f>
        <v>0.40288567156748811</v>
      </c>
      <c r="AT99">
        <f>ABS(100*(AF99-AF100)/(AVERAGE(AF99:AF100)))</f>
        <v>22.478743344491772</v>
      </c>
      <c r="AY99">
        <f>ABS(100*(AG99-AG100)/(AVERAGE(AG99:AG100)))</f>
        <v>10.945221732548447</v>
      </c>
      <c r="BC99" s="4">
        <f>AVERAGE(AD99:AD100)</f>
        <v>3.0146870000000003</v>
      </c>
      <c r="BD99" s="4">
        <f>AVERAGE(AE99:AE100)</f>
        <v>3.4526422694987131</v>
      </c>
      <c r="BE99" s="4">
        <f>AVERAGE(AF99:AF100)</f>
        <v>0.43795526949871277</v>
      </c>
      <c r="BF99" s="4">
        <f>AVERAGE(AG99:AG100)</f>
        <v>4.5445983761958797E-2</v>
      </c>
    </row>
    <row r="100" spans="1:58" x14ac:dyDescent="0.2">
      <c r="A100">
        <v>83</v>
      </c>
      <c r="B100">
        <v>25</v>
      </c>
      <c r="C100" t="s">
        <v>102</v>
      </c>
      <c r="D100" t="s">
        <v>27</v>
      </c>
      <c r="G100">
        <v>0.5</v>
      </c>
      <c r="H100">
        <v>0.5</v>
      </c>
      <c r="I100">
        <v>1469</v>
      </c>
      <c r="J100">
        <v>4893</v>
      </c>
      <c r="L100">
        <v>738</v>
      </c>
      <c r="M100">
        <v>1.542</v>
      </c>
      <c r="N100">
        <v>4.4240000000000004</v>
      </c>
      <c r="O100">
        <v>2.8820000000000001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44236</v>
      </c>
      <c r="Z100" s="2">
        <v>5.7673611111111113E-2</v>
      </c>
      <c r="AB100">
        <v>1</v>
      </c>
      <c r="AD100">
        <f t="shared" si="13"/>
        <v>3.0569553200000001</v>
      </c>
      <c r="AE100" s="4">
        <f t="shared" si="8"/>
        <v>3.4456871690015665</v>
      </c>
      <c r="AF100" s="4">
        <f t="shared" si="9"/>
        <v>0.38873184900156632</v>
      </c>
      <c r="AG100" s="4">
        <f t="shared" si="10"/>
        <v>4.2958901916316621E-2</v>
      </c>
      <c r="BC100" s="4"/>
      <c r="BD100" s="4"/>
      <c r="BE100" s="4"/>
      <c r="BF100" s="4"/>
    </row>
    <row r="101" spans="1:58" x14ac:dyDescent="0.2">
      <c r="A101">
        <v>84</v>
      </c>
      <c r="B101">
        <v>26</v>
      </c>
      <c r="C101" t="s">
        <v>103</v>
      </c>
      <c r="D101" t="s">
        <v>27</v>
      </c>
      <c r="G101">
        <v>0.5</v>
      </c>
      <c r="H101">
        <v>0.5</v>
      </c>
      <c r="I101">
        <v>1606</v>
      </c>
      <c r="J101">
        <v>7241</v>
      </c>
      <c r="L101">
        <v>2611</v>
      </c>
      <c r="M101">
        <v>1.647</v>
      </c>
      <c r="N101">
        <v>6.4130000000000003</v>
      </c>
      <c r="O101">
        <v>4.766</v>
      </c>
      <c r="Q101">
        <v>0.157</v>
      </c>
      <c r="R101">
        <v>1</v>
      </c>
      <c r="S101">
        <v>0</v>
      </c>
      <c r="T101">
        <v>0</v>
      </c>
      <c r="V101">
        <v>0</v>
      </c>
      <c r="Y101" s="1">
        <v>44236</v>
      </c>
      <c r="Z101" s="2">
        <v>6.7812499999999998E-2</v>
      </c>
      <c r="AB101">
        <v>1</v>
      </c>
      <c r="AD101">
        <f t="shared" si="13"/>
        <v>3.38150832</v>
      </c>
      <c r="AE101" s="4">
        <f t="shared" si="8"/>
        <v>5.0787447657315647</v>
      </c>
      <c r="AF101" s="4">
        <f t="shared" si="9"/>
        <v>1.6972364457315647</v>
      </c>
      <c r="AG101" s="4">
        <f t="shared" si="10"/>
        <v>0.17235624349653317</v>
      </c>
    </row>
    <row r="102" spans="1:58" x14ac:dyDescent="0.2">
      <c r="A102">
        <v>85</v>
      </c>
      <c r="B102">
        <v>26</v>
      </c>
      <c r="C102" t="s">
        <v>103</v>
      </c>
      <c r="D102" t="s">
        <v>27</v>
      </c>
      <c r="G102">
        <v>0.5</v>
      </c>
      <c r="H102">
        <v>0.5</v>
      </c>
      <c r="I102">
        <v>1624</v>
      </c>
      <c r="J102">
        <v>7233</v>
      </c>
      <c r="L102">
        <v>2635</v>
      </c>
      <c r="M102">
        <v>1.661</v>
      </c>
      <c r="N102">
        <v>6.4059999999999997</v>
      </c>
      <c r="O102">
        <v>4.7460000000000004</v>
      </c>
      <c r="Q102">
        <v>0.16</v>
      </c>
      <c r="R102">
        <v>1</v>
      </c>
      <c r="S102">
        <v>0</v>
      </c>
      <c r="T102">
        <v>0</v>
      </c>
      <c r="V102">
        <v>0</v>
      </c>
      <c r="Y102" s="1">
        <v>44236</v>
      </c>
      <c r="Z102" s="2">
        <v>7.3391203703703708E-2</v>
      </c>
      <c r="AB102">
        <v>1</v>
      </c>
      <c r="AD102">
        <f t="shared" si="13"/>
        <v>3.4244851199999999</v>
      </c>
      <c r="AE102" s="4">
        <f t="shared" si="8"/>
        <v>5.0731806853338481</v>
      </c>
      <c r="AF102" s="4">
        <f t="shared" si="9"/>
        <v>1.6486955653338482</v>
      </c>
      <c r="AG102" s="4">
        <f t="shared" si="10"/>
        <v>0.17401429806029461</v>
      </c>
      <c r="AJ102">
        <f>ABS(100*(AD102-AD103)/(AVERAGE(AD102:AD103)))</f>
        <v>0.8344227729021696</v>
      </c>
      <c r="AO102">
        <f>ABS(100*(AE102-AE103)/(AVERAGE(AE102:AE103)))</f>
        <v>0.66023056821160164</v>
      </c>
      <c r="AT102">
        <f>ABS(100*(AF102-AF103)/(AVERAGE(AF102:AF103)))</f>
        <v>3.837582132561121</v>
      </c>
      <c r="AY102">
        <f>ABS(100*(AG102-AG103)/(AVERAGE(AG102:AG103)))</f>
        <v>0.31710529781804736</v>
      </c>
      <c r="BC102" s="4">
        <f>AVERAGE(AD102:AD103)</f>
        <v>3.4388323199999999</v>
      </c>
      <c r="BD102" s="4">
        <f>AVERAGE(AE102:AE103)</f>
        <v>5.0564884441406956</v>
      </c>
      <c r="BE102" s="4">
        <f>AVERAGE(AF102:AF103)</f>
        <v>1.6176561241406961</v>
      </c>
      <c r="BF102" s="4">
        <f>AVERAGE(AG102:AG103)</f>
        <v>0.17429064048758819</v>
      </c>
    </row>
    <row r="103" spans="1:58" x14ac:dyDescent="0.2">
      <c r="A103">
        <v>86</v>
      </c>
      <c r="B103">
        <v>26</v>
      </c>
      <c r="C103" t="s">
        <v>103</v>
      </c>
      <c r="D103" t="s">
        <v>27</v>
      </c>
      <c r="G103">
        <v>0.5</v>
      </c>
      <c r="H103">
        <v>0.5</v>
      </c>
      <c r="I103">
        <v>1636</v>
      </c>
      <c r="J103">
        <v>7185</v>
      </c>
      <c r="L103">
        <v>2643</v>
      </c>
      <c r="M103">
        <v>1.67</v>
      </c>
      <c r="N103">
        <v>6.3659999999999997</v>
      </c>
      <c r="O103">
        <v>4.6959999999999997</v>
      </c>
      <c r="Q103">
        <v>0.16</v>
      </c>
      <c r="R103">
        <v>1</v>
      </c>
      <c r="S103">
        <v>0</v>
      </c>
      <c r="T103">
        <v>0</v>
      </c>
      <c r="V103">
        <v>0</v>
      </c>
      <c r="Y103" s="1">
        <v>44236</v>
      </c>
      <c r="Z103" s="2">
        <v>7.9398148148148148E-2</v>
      </c>
      <c r="AB103">
        <v>1</v>
      </c>
      <c r="AD103">
        <f t="shared" si="13"/>
        <v>3.4531795199999999</v>
      </c>
      <c r="AE103" s="4">
        <f t="shared" si="8"/>
        <v>5.039796202947544</v>
      </c>
      <c r="AF103" s="4">
        <f t="shared" si="9"/>
        <v>1.5866166829475441</v>
      </c>
      <c r="AG103" s="4">
        <f t="shared" si="10"/>
        <v>0.17456698291488176</v>
      </c>
      <c r="BC103" s="4"/>
      <c r="BD103" s="4"/>
      <c r="BE103" s="4"/>
      <c r="BF103" s="4"/>
    </row>
    <row r="104" spans="1:58" x14ac:dyDescent="0.2">
      <c r="A104">
        <v>87</v>
      </c>
      <c r="B104">
        <v>27</v>
      </c>
      <c r="C104" t="s">
        <v>104</v>
      </c>
      <c r="D104" t="s">
        <v>27</v>
      </c>
      <c r="G104">
        <v>0.5</v>
      </c>
      <c r="H104">
        <v>0.5</v>
      </c>
      <c r="I104">
        <v>1521</v>
      </c>
      <c r="J104">
        <v>7275</v>
      </c>
      <c r="L104">
        <v>2756</v>
      </c>
      <c r="M104">
        <v>1.5820000000000001</v>
      </c>
      <c r="N104">
        <v>6.4420000000000002</v>
      </c>
      <c r="O104">
        <v>4.8600000000000003</v>
      </c>
      <c r="Q104">
        <v>0.17199999999999999</v>
      </c>
      <c r="R104">
        <v>1</v>
      </c>
      <c r="S104">
        <v>0</v>
      </c>
      <c r="T104">
        <v>0</v>
      </c>
      <c r="V104">
        <v>0</v>
      </c>
      <c r="Y104" s="1">
        <v>44236</v>
      </c>
      <c r="Z104" s="2">
        <v>8.9606481481481481E-2</v>
      </c>
      <c r="AB104">
        <v>1</v>
      </c>
      <c r="AD104">
        <f t="shared" si="13"/>
        <v>3.1796129200000003</v>
      </c>
      <c r="AE104" s="4">
        <f t="shared" si="8"/>
        <v>5.1023921074218626</v>
      </c>
      <c r="AF104" s="4">
        <f t="shared" si="9"/>
        <v>1.9227791874218623</v>
      </c>
      <c r="AG104" s="4">
        <f t="shared" si="10"/>
        <v>0.18237365648592524</v>
      </c>
    </row>
    <row r="105" spans="1:58" x14ac:dyDescent="0.2">
      <c r="A105">
        <v>88</v>
      </c>
      <c r="B105">
        <v>27</v>
      </c>
      <c r="C105" t="s">
        <v>104</v>
      </c>
      <c r="D105" t="s">
        <v>27</v>
      </c>
      <c r="G105">
        <v>0.5</v>
      </c>
      <c r="H105">
        <v>0.5</v>
      </c>
      <c r="I105">
        <v>1496</v>
      </c>
      <c r="J105">
        <v>7246</v>
      </c>
      <c r="L105">
        <v>2792</v>
      </c>
      <c r="M105">
        <v>1.5620000000000001</v>
      </c>
      <c r="N105">
        <v>6.4169999999999998</v>
      </c>
      <c r="O105">
        <v>4.8550000000000004</v>
      </c>
      <c r="Q105">
        <v>0.17599999999999999</v>
      </c>
      <c r="R105">
        <v>1</v>
      </c>
      <c r="S105">
        <v>0</v>
      </c>
      <c r="T105">
        <v>0</v>
      </c>
      <c r="V105">
        <v>0</v>
      </c>
      <c r="Y105" s="1">
        <v>44236</v>
      </c>
      <c r="Z105" s="2">
        <v>9.5034722222222215E-2</v>
      </c>
      <c r="AB105">
        <v>1</v>
      </c>
      <c r="AD105">
        <f t="shared" si="13"/>
        <v>3.1205619199999997</v>
      </c>
      <c r="AE105" s="4">
        <f t="shared" si="8"/>
        <v>5.0822223159801379</v>
      </c>
      <c r="AF105" s="4">
        <f t="shared" si="9"/>
        <v>1.9616603959801382</v>
      </c>
      <c r="AG105" s="4">
        <f t="shared" si="10"/>
        <v>0.18486073833156741</v>
      </c>
      <c r="AJ105">
        <f>ABS(100*(AD105-AD106)/(AVERAGE(AD105:AD106)))</f>
        <v>0.97859444005878771</v>
      </c>
      <c r="AO105">
        <f>ABS(100*(AE105-AE106)/(AVERAGE(AE105:AE106)))</f>
        <v>0.30152734027463224</v>
      </c>
      <c r="AT105">
        <f>ABS(100*(AF105-AF106)/(AVERAGE(AF105:AF106)))</f>
        <v>2.3721994305090761</v>
      </c>
      <c r="AY105">
        <f>ABS(100*(AG105-AG106)/(AVERAGE(AG105:AG106)))</f>
        <v>1.2030883423555976</v>
      </c>
      <c r="BC105" s="4">
        <f>AVERAGE(AD105:AD106)</f>
        <v>3.1359058199999996</v>
      </c>
      <c r="BD105" s="4">
        <f>AVERAGE(AE105:AE106)</f>
        <v>5.0745717054332768</v>
      </c>
      <c r="BE105" s="4">
        <f>AVERAGE(AF105:AF106)</f>
        <v>1.9386658854332772</v>
      </c>
      <c r="BF105" s="4">
        <f>AVERAGE(AG105:AG106)</f>
        <v>0.18375536862239311</v>
      </c>
    </row>
    <row r="106" spans="1:58" x14ac:dyDescent="0.2">
      <c r="A106">
        <v>89</v>
      </c>
      <c r="B106">
        <v>27</v>
      </c>
      <c r="C106" t="s">
        <v>104</v>
      </c>
      <c r="D106" t="s">
        <v>27</v>
      </c>
      <c r="G106">
        <v>0.5</v>
      </c>
      <c r="H106">
        <v>0.5</v>
      </c>
      <c r="I106">
        <v>1509</v>
      </c>
      <c r="J106">
        <v>7224</v>
      </c>
      <c r="L106">
        <v>2760</v>
      </c>
      <c r="M106">
        <v>1.5720000000000001</v>
      </c>
      <c r="N106">
        <v>6.399</v>
      </c>
      <c r="O106">
        <v>4.8259999999999996</v>
      </c>
      <c r="Q106">
        <v>0.17299999999999999</v>
      </c>
      <c r="R106">
        <v>1</v>
      </c>
      <c r="S106">
        <v>0</v>
      </c>
      <c r="T106">
        <v>0</v>
      </c>
      <c r="V106">
        <v>0</v>
      </c>
      <c r="Y106" s="1">
        <v>44236</v>
      </c>
      <c r="Z106" s="2">
        <v>0.10098379629629629</v>
      </c>
      <c r="AB106">
        <v>1</v>
      </c>
      <c r="AD106">
        <f t="shared" si="13"/>
        <v>3.1512497199999996</v>
      </c>
      <c r="AE106" s="4">
        <f t="shared" si="8"/>
        <v>5.0669210948864158</v>
      </c>
      <c r="AF106" s="4">
        <f t="shared" si="9"/>
        <v>1.9156713748864163</v>
      </c>
      <c r="AG106" s="4">
        <f t="shared" si="10"/>
        <v>0.18264999891321884</v>
      </c>
      <c r="BC106" s="4"/>
      <c r="BD106" s="4"/>
      <c r="BE106" s="4"/>
      <c r="BF106" s="4"/>
    </row>
    <row r="107" spans="1:58" x14ac:dyDescent="0.2">
      <c r="A107">
        <v>90</v>
      </c>
      <c r="B107">
        <v>28</v>
      </c>
      <c r="C107" t="s">
        <v>105</v>
      </c>
      <c r="D107" t="s">
        <v>27</v>
      </c>
      <c r="G107">
        <v>0.5</v>
      </c>
      <c r="H107">
        <v>0.5</v>
      </c>
      <c r="I107">
        <v>1283</v>
      </c>
      <c r="J107">
        <v>4654</v>
      </c>
      <c r="L107">
        <v>1844</v>
      </c>
      <c r="M107">
        <v>1.399</v>
      </c>
      <c r="N107">
        <v>4.2220000000000004</v>
      </c>
      <c r="O107">
        <v>2.823</v>
      </c>
      <c r="Q107">
        <v>7.6999999999999999E-2</v>
      </c>
      <c r="R107">
        <v>1</v>
      </c>
      <c r="S107">
        <v>0</v>
      </c>
      <c r="T107">
        <v>0</v>
      </c>
      <c r="V107">
        <v>0</v>
      </c>
      <c r="Y107" s="1">
        <v>44236</v>
      </c>
      <c r="Z107" s="2">
        <v>0.11090277777777778</v>
      </c>
      <c r="AB107">
        <v>1</v>
      </c>
      <c r="AD107">
        <f t="shared" si="13"/>
        <v>2.6235306799999996</v>
      </c>
      <c r="AE107" s="4">
        <f t="shared" si="8"/>
        <v>3.2794602671197652</v>
      </c>
      <c r="AF107" s="4">
        <f t="shared" si="9"/>
        <v>0.65592958711976568</v>
      </c>
      <c r="AG107" s="4">
        <f t="shared" si="10"/>
        <v>0.11936758306299014</v>
      </c>
      <c r="BB107" s="5"/>
    </row>
    <row r="108" spans="1:58" x14ac:dyDescent="0.2">
      <c r="A108">
        <v>91</v>
      </c>
      <c r="B108">
        <v>28</v>
      </c>
      <c r="C108" t="s">
        <v>105</v>
      </c>
      <c r="D108" t="s">
        <v>27</v>
      </c>
      <c r="G108">
        <v>0.5</v>
      </c>
      <c r="H108">
        <v>0.5</v>
      </c>
      <c r="I108">
        <v>1144</v>
      </c>
      <c r="J108">
        <v>4636</v>
      </c>
      <c r="L108">
        <v>1833</v>
      </c>
      <c r="M108">
        <v>1.292</v>
      </c>
      <c r="N108">
        <v>4.2060000000000004</v>
      </c>
      <c r="O108">
        <v>2.9140000000000001</v>
      </c>
      <c r="Q108">
        <v>7.5999999999999998E-2</v>
      </c>
      <c r="R108">
        <v>1</v>
      </c>
      <c r="S108">
        <v>0</v>
      </c>
      <c r="T108">
        <v>0</v>
      </c>
      <c r="V108">
        <v>0</v>
      </c>
      <c r="Y108" s="1">
        <v>44236</v>
      </c>
      <c r="Z108" s="2">
        <v>0.11623842592592593</v>
      </c>
      <c r="AB108">
        <v>1</v>
      </c>
      <c r="AD108">
        <f t="shared" si="13"/>
        <v>2.30504832</v>
      </c>
      <c r="AE108" s="4">
        <f t="shared" si="8"/>
        <v>3.2669410862249015</v>
      </c>
      <c r="AF108" s="4">
        <f t="shared" si="9"/>
        <v>0.9618927662249015</v>
      </c>
      <c r="AG108" s="4">
        <f t="shared" si="10"/>
        <v>0.1186076413879328</v>
      </c>
      <c r="AJ108">
        <f>ABS(100*(AD108-AD109)/(AVERAGE(AD108:AD109)))</f>
        <v>0.29642380361087567</v>
      </c>
      <c r="AO108">
        <f>ABS(100*(AE108-AE109)/(AVERAGE(AE108:AE109)))</f>
        <v>8.5121098724190505E-2</v>
      </c>
      <c r="AT108">
        <f>ABS(100*(AF108-AF109)/(AVERAGE(AF108:AF109)))</f>
        <v>0.99355425870410985</v>
      </c>
      <c r="AY108">
        <f>ABS(100*(AG108-AG109)/(AVERAGE(AG108:AG109)))</f>
        <v>1.5259816263897479</v>
      </c>
      <c r="BC108" s="4">
        <f>AVERAGE(AD108:AD109)</f>
        <v>2.3016370200000003</v>
      </c>
      <c r="BD108" s="4">
        <f>AVERAGE(AE108:AE109)</f>
        <v>3.2683321063243307</v>
      </c>
      <c r="BE108" s="4">
        <f>AVERAGE(AF108:AF109)</f>
        <v>0.96669508632433088</v>
      </c>
      <c r="BF108" s="4">
        <f>AVERAGE(AG108:AG109)</f>
        <v>0.11770952849922868</v>
      </c>
    </row>
    <row r="109" spans="1:58" x14ac:dyDescent="0.2">
      <c r="A109">
        <v>92</v>
      </c>
      <c r="B109">
        <v>28</v>
      </c>
      <c r="C109" t="s">
        <v>105</v>
      </c>
      <c r="D109" t="s">
        <v>27</v>
      </c>
      <c r="G109">
        <v>0.5</v>
      </c>
      <c r="H109">
        <v>0.5</v>
      </c>
      <c r="I109">
        <v>1141</v>
      </c>
      <c r="J109">
        <v>4640</v>
      </c>
      <c r="L109">
        <v>1807</v>
      </c>
      <c r="M109">
        <v>1.29</v>
      </c>
      <c r="N109">
        <v>4.2089999999999996</v>
      </c>
      <c r="O109">
        <v>2.919</v>
      </c>
      <c r="Q109">
        <v>7.2999999999999995E-2</v>
      </c>
      <c r="R109">
        <v>1</v>
      </c>
      <c r="S109">
        <v>0</v>
      </c>
      <c r="T109">
        <v>0</v>
      </c>
      <c r="V109">
        <v>0</v>
      </c>
      <c r="Y109" s="1">
        <v>44236</v>
      </c>
      <c r="Z109" s="2">
        <v>0.12202546296296296</v>
      </c>
      <c r="AB109">
        <v>1</v>
      </c>
      <c r="AD109">
        <f t="shared" si="13"/>
        <v>2.29822572</v>
      </c>
      <c r="AE109" s="4">
        <f t="shared" si="8"/>
        <v>3.2697231264237603</v>
      </c>
      <c r="AF109" s="4">
        <f t="shared" si="9"/>
        <v>0.97149740642376026</v>
      </c>
      <c r="AG109" s="4">
        <f t="shared" si="10"/>
        <v>0.11681141561052456</v>
      </c>
      <c r="BC109" s="4"/>
      <c r="BD109" s="4"/>
      <c r="BE109" s="4"/>
      <c r="BF109" s="4"/>
    </row>
    <row r="110" spans="1:58" x14ac:dyDescent="0.2">
      <c r="A110">
        <v>93</v>
      </c>
      <c r="B110">
        <v>29</v>
      </c>
      <c r="C110" t="s">
        <v>106</v>
      </c>
      <c r="D110" t="s">
        <v>27</v>
      </c>
      <c r="G110">
        <v>0.5</v>
      </c>
      <c r="H110">
        <v>0.5</v>
      </c>
      <c r="I110">
        <v>1065</v>
      </c>
      <c r="J110">
        <v>4414</v>
      </c>
      <c r="L110">
        <v>1988</v>
      </c>
      <c r="M110">
        <v>1.232</v>
      </c>
      <c r="N110">
        <v>4.0179999999999998</v>
      </c>
      <c r="O110">
        <v>2.786</v>
      </c>
      <c r="Q110">
        <v>9.1999999999999998E-2</v>
      </c>
      <c r="R110">
        <v>1</v>
      </c>
      <c r="S110">
        <v>0</v>
      </c>
      <c r="T110">
        <v>0</v>
      </c>
      <c r="V110">
        <v>0</v>
      </c>
      <c r="Y110" s="1">
        <v>44236</v>
      </c>
      <c r="Z110" s="2">
        <v>0.13196759259259258</v>
      </c>
      <c r="AB110">
        <v>1</v>
      </c>
      <c r="AD110">
        <f t="shared" si="13"/>
        <v>2.1261069999999997</v>
      </c>
      <c r="AE110" s="4">
        <f t="shared" si="8"/>
        <v>3.1125378551882492</v>
      </c>
      <c r="AF110" s="4">
        <f t="shared" si="9"/>
        <v>0.98643085518824947</v>
      </c>
      <c r="AG110" s="4">
        <f t="shared" si="10"/>
        <v>0.12931591044555885</v>
      </c>
    </row>
    <row r="111" spans="1:58" x14ac:dyDescent="0.2">
      <c r="A111">
        <v>94</v>
      </c>
      <c r="B111">
        <v>29</v>
      </c>
      <c r="C111" t="s">
        <v>106</v>
      </c>
      <c r="D111" t="s">
        <v>27</v>
      </c>
      <c r="G111">
        <v>0.5</v>
      </c>
      <c r="H111">
        <v>0.5</v>
      </c>
      <c r="I111">
        <v>1028</v>
      </c>
      <c r="J111">
        <v>4378</v>
      </c>
      <c r="L111">
        <v>1944</v>
      </c>
      <c r="M111">
        <v>1.204</v>
      </c>
      <c r="N111">
        <v>3.988</v>
      </c>
      <c r="O111">
        <v>2.7839999999999998</v>
      </c>
      <c r="Q111">
        <v>8.6999999999999994E-2</v>
      </c>
      <c r="R111">
        <v>1</v>
      </c>
      <c r="S111">
        <v>0</v>
      </c>
      <c r="T111">
        <v>0</v>
      </c>
      <c r="V111">
        <v>0</v>
      </c>
      <c r="Y111" s="1">
        <v>44236</v>
      </c>
      <c r="Z111" s="2">
        <v>0.13731481481481481</v>
      </c>
      <c r="AB111">
        <v>1</v>
      </c>
      <c r="AD111">
        <f t="shared" si="13"/>
        <v>2.0428140800000003</v>
      </c>
      <c r="AE111" s="4">
        <f t="shared" si="8"/>
        <v>3.0874994933985218</v>
      </c>
      <c r="AF111" s="4">
        <f t="shared" si="9"/>
        <v>1.0446854133985215</v>
      </c>
      <c r="AG111" s="4">
        <f t="shared" si="10"/>
        <v>0.1262761437453295</v>
      </c>
      <c r="AJ111">
        <f>ABS(100*(AD111-AD112)/(AVERAGE(AD111:AD112)))</f>
        <v>2.1780024694460387</v>
      </c>
      <c r="AO111">
        <f>ABS(100*(AE111-AE112)/(AVERAGE(AE111:AE112)))</f>
        <v>1.3869664417186425</v>
      </c>
      <c r="AT111">
        <f>ABS(100*(AF111-AF112)/(AVERAGE(AF111:AF112)))</f>
        <v>0.17827716976005595</v>
      </c>
      <c r="AY111">
        <f>ABS(100*(AG111-AG112)/(AVERAGE(AG111:AG112)))</f>
        <v>2.2717176601626075</v>
      </c>
      <c r="BC111" s="4">
        <f>AVERAGE(AD111:AD112)</f>
        <v>2.06530528</v>
      </c>
      <c r="BD111" s="4">
        <f>AVERAGE(AE111:AE112)</f>
        <v>3.1090603049396761</v>
      </c>
      <c r="BE111" s="4">
        <f>AVERAGE(AF111:AF112)</f>
        <v>1.0437550249396761</v>
      </c>
      <c r="BF111" s="4">
        <f>AVERAGE(AG111:AG112)</f>
        <v>0.12772694148862079</v>
      </c>
    </row>
    <row r="112" spans="1:58" x14ac:dyDescent="0.2">
      <c r="A112">
        <v>95</v>
      </c>
      <c r="B112">
        <v>29</v>
      </c>
      <c r="C112" t="s">
        <v>106</v>
      </c>
      <c r="D112" t="s">
        <v>27</v>
      </c>
      <c r="G112">
        <v>0.5</v>
      </c>
      <c r="H112">
        <v>0.5</v>
      </c>
      <c r="I112">
        <v>1048</v>
      </c>
      <c r="J112">
        <v>4440</v>
      </c>
      <c r="L112">
        <v>1986</v>
      </c>
      <c r="M112">
        <v>1.2190000000000001</v>
      </c>
      <c r="N112">
        <v>4.04</v>
      </c>
      <c r="O112">
        <v>2.8210000000000002</v>
      </c>
      <c r="Q112">
        <v>9.1999999999999998E-2</v>
      </c>
      <c r="R112">
        <v>1</v>
      </c>
      <c r="S112">
        <v>0</v>
      </c>
      <c r="T112">
        <v>0</v>
      </c>
      <c r="V112">
        <v>0</v>
      </c>
      <c r="Y112" s="1">
        <v>44236</v>
      </c>
      <c r="Z112" s="2">
        <v>0.14313657407407407</v>
      </c>
      <c r="AB112">
        <v>1</v>
      </c>
      <c r="AD112">
        <f t="shared" si="13"/>
        <v>2.0877964799999997</v>
      </c>
      <c r="AE112" s="4">
        <f t="shared" si="8"/>
        <v>3.1306211164808304</v>
      </c>
      <c r="AF112" s="4">
        <f t="shared" si="9"/>
        <v>1.0428246364808307</v>
      </c>
      <c r="AG112" s="4">
        <f t="shared" si="10"/>
        <v>0.12917773923191206</v>
      </c>
      <c r="BC112" s="4"/>
      <c r="BD112" s="4"/>
      <c r="BE112" s="4"/>
      <c r="BF112" s="4"/>
    </row>
    <row r="113" spans="1:58" x14ac:dyDescent="0.2">
      <c r="A113">
        <v>96</v>
      </c>
      <c r="B113">
        <v>30</v>
      </c>
      <c r="C113" t="s">
        <v>107</v>
      </c>
      <c r="D113" t="s">
        <v>27</v>
      </c>
      <c r="G113">
        <v>0.5</v>
      </c>
      <c r="H113">
        <v>0.5</v>
      </c>
      <c r="I113">
        <v>1249</v>
      </c>
      <c r="J113">
        <v>7866</v>
      </c>
      <c r="L113">
        <v>3386</v>
      </c>
      <c r="M113">
        <v>1.373</v>
      </c>
      <c r="N113">
        <v>6.9420000000000002</v>
      </c>
      <c r="O113">
        <v>5.569</v>
      </c>
      <c r="Q113">
        <v>0.23799999999999999</v>
      </c>
      <c r="R113">
        <v>1</v>
      </c>
      <c r="S113">
        <v>0</v>
      </c>
      <c r="T113">
        <v>0</v>
      </c>
      <c r="V113">
        <v>0</v>
      </c>
      <c r="Y113" s="1">
        <v>44236</v>
      </c>
      <c r="Z113" s="2">
        <v>0.15322916666666667</v>
      </c>
      <c r="AB113">
        <v>1</v>
      </c>
      <c r="AD113">
        <f t="shared" si="13"/>
        <v>2.5452001200000001</v>
      </c>
      <c r="AE113" s="4">
        <f t="shared" si="8"/>
        <v>5.5134385468032212</v>
      </c>
      <c r="AF113" s="4">
        <f t="shared" si="9"/>
        <v>2.9682384268032211</v>
      </c>
      <c r="AG113" s="4">
        <f t="shared" si="10"/>
        <v>0.22589758878466332</v>
      </c>
    </row>
    <row r="114" spans="1:58" x14ac:dyDescent="0.2">
      <c r="A114">
        <v>97</v>
      </c>
      <c r="B114">
        <v>30</v>
      </c>
      <c r="C114" t="s">
        <v>107</v>
      </c>
      <c r="D114" t="s">
        <v>27</v>
      </c>
      <c r="G114">
        <v>0.5</v>
      </c>
      <c r="H114">
        <v>0.5</v>
      </c>
      <c r="I114">
        <v>1340</v>
      </c>
      <c r="J114">
        <v>7879</v>
      </c>
      <c r="L114">
        <v>3391</v>
      </c>
      <c r="M114">
        <v>1.4430000000000001</v>
      </c>
      <c r="N114">
        <v>6.9530000000000003</v>
      </c>
      <c r="O114">
        <v>5.51</v>
      </c>
      <c r="Q114">
        <v>0.23899999999999999</v>
      </c>
      <c r="R114">
        <v>1</v>
      </c>
      <c r="S114">
        <v>0</v>
      </c>
      <c r="T114">
        <v>0</v>
      </c>
      <c r="V114">
        <v>0</v>
      </c>
      <c r="Y114" s="1">
        <v>44236</v>
      </c>
      <c r="Z114" s="2">
        <v>0.15868055555555557</v>
      </c>
      <c r="AB114">
        <v>1</v>
      </c>
      <c r="AD114">
        <f t="shared" si="13"/>
        <v>2.7554720000000001</v>
      </c>
      <c r="AE114" s="4">
        <f t="shared" si="8"/>
        <v>5.5224801774495118</v>
      </c>
      <c r="AF114" s="4">
        <f t="shared" si="9"/>
        <v>2.7670081774495117</v>
      </c>
      <c r="AG114" s="4">
        <f t="shared" si="10"/>
        <v>0.22624301681878028</v>
      </c>
      <c r="AJ114">
        <f>ABS(100*(AD114-AD115)/(AVERAGE(AD114:AD115)))</f>
        <v>1.6121482391083364</v>
      </c>
      <c r="AO114">
        <f>ABS(100*(AE114-AE115)/(AVERAGE(AE114:AE115)))</f>
        <v>0.65704786802352011</v>
      </c>
      <c r="AT114">
        <f>ABS(100*(AF114-AF115)/(AVERAGE(AF114:AF115)))</f>
        <v>0.28512002398606456</v>
      </c>
      <c r="AY114">
        <f>ABS(100*(AG114-AG115)/(AVERAGE(AG114:AG115)))</f>
        <v>0.69987070323580236</v>
      </c>
      <c r="BC114" s="4">
        <f>AVERAGE(AD114:AD115)</f>
        <v>2.7334384600000003</v>
      </c>
      <c r="BD114" s="4">
        <f>AVERAGE(AE114:AE115)</f>
        <v>5.5043969161569315</v>
      </c>
      <c r="BE114" s="4">
        <f>AVERAGE(AF114:AF115)</f>
        <v>2.7709584561569311</v>
      </c>
      <c r="BF114" s="4">
        <f>AVERAGE(AG114:AG115)</f>
        <v>0.22703750129724931</v>
      </c>
    </row>
    <row r="115" spans="1:58" x14ac:dyDescent="0.2">
      <c r="A115">
        <v>98</v>
      </c>
      <c r="B115">
        <v>30</v>
      </c>
      <c r="C115" t="s">
        <v>107</v>
      </c>
      <c r="D115" t="s">
        <v>27</v>
      </c>
      <c r="G115">
        <v>0.5</v>
      </c>
      <c r="H115">
        <v>0.5</v>
      </c>
      <c r="I115">
        <v>1321</v>
      </c>
      <c r="J115">
        <v>7827</v>
      </c>
      <c r="L115">
        <v>3414</v>
      </c>
      <c r="M115">
        <v>1.4279999999999999</v>
      </c>
      <c r="N115">
        <v>6.9089999999999998</v>
      </c>
      <c r="O115">
        <v>5.4809999999999999</v>
      </c>
      <c r="Q115">
        <v>0.24099999999999999</v>
      </c>
      <c r="R115">
        <v>1</v>
      </c>
      <c r="S115">
        <v>0</v>
      </c>
      <c r="T115">
        <v>0</v>
      </c>
      <c r="V115">
        <v>0</v>
      </c>
      <c r="Y115" s="1">
        <v>44236</v>
      </c>
      <c r="Z115" s="2">
        <v>0.16464120370370369</v>
      </c>
      <c r="AB115">
        <v>1</v>
      </c>
      <c r="AD115">
        <f t="shared" si="13"/>
        <v>2.7114049200000001</v>
      </c>
      <c r="AE115" s="4">
        <f t="shared" si="8"/>
        <v>5.4863136548643503</v>
      </c>
      <c r="AF115" s="4">
        <f t="shared" si="9"/>
        <v>2.7749087348643502</v>
      </c>
      <c r="AG115" s="4">
        <f t="shared" si="10"/>
        <v>0.22783198577571834</v>
      </c>
      <c r="BC115" s="4"/>
      <c r="BD115" s="4"/>
      <c r="BE115" s="4"/>
      <c r="BF115" s="4"/>
    </row>
    <row r="116" spans="1:58" x14ac:dyDescent="0.2">
      <c r="A116">
        <v>99</v>
      </c>
      <c r="B116">
        <v>31</v>
      </c>
      <c r="C116" t="s">
        <v>66</v>
      </c>
      <c r="D116" t="s">
        <v>27</v>
      </c>
      <c r="G116">
        <v>0.5</v>
      </c>
      <c r="H116">
        <v>0.5</v>
      </c>
      <c r="I116">
        <v>1340</v>
      </c>
      <c r="J116">
        <v>7599</v>
      </c>
      <c r="L116">
        <v>3576</v>
      </c>
      <c r="M116">
        <v>1.4430000000000001</v>
      </c>
      <c r="N116">
        <v>6.7160000000000002</v>
      </c>
      <c r="O116">
        <v>5.274</v>
      </c>
      <c r="Q116">
        <v>0.25800000000000001</v>
      </c>
      <c r="R116">
        <v>1</v>
      </c>
      <c r="S116">
        <v>0</v>
      </c>
      <c r="T116">
        <v>0</v>
      </c>
      <c r="V116">
        <v>0</v>
      </c>
      <c r="Y116" s="1">
        <v>44236</v>
      </c>
      <c r="Z116" s="2">
        <v>0.17481481481481484</v>
      </c>
      <c r="AB116">
        <v>1</v>
      </c>
      <c r="AD116">
        <f t="shared" si="13"/>
        <v>2.7554720000000001</v>
      </c>
      <c r="AE116" s="4">
        <f t="shared" si="8"/>
        <v>5.3277373635294092</v>
      </c>
      <c r="AF116" s="4">
        <f t="shared" si="9"/>
        <v>2.572265363529409</v>
      </c>
      <c r="AG116" s="4">
        <f t="shared" si="10"/>
        <v>0.23902385408110813</v>
      </c>
    </row>
    <row r="117" spans="1:58" x14ac:dyDescent="0.2">
      <c r="A117">
        <v>100</v>
      </c>
      <c r="B117">
        <v>31</v>
      </c>
      <c r="C117" t="s">
        <v>66</v>
      </c>
      <c r="D117" t="s">
        <v>27</v>
      </c>
      <c r="G117">
        <v>0.5</v>
      </c>
      <c r="H117">
        <v>0.5</v>
      </c>
      <c r="I117">
        <v>1378</v>
      </c>
      <c r="J117">
        <v>7594</v>
      </c>
      <c r="L117">
        <v>3647</v>
      </c>
      <c r="M117">
        <v>1.472</v>
      </c>
      <c r="N117">
        <v>6.7119999999999997</v>
      </c>
      <c r="O117">
        <v>5.24</v>
      </c>
      <c r="Q117">
        <v>0.26500000000000001</v>
      </c>
      <c r="R117">
        <v>1</v>
      </c>
      <c r="S117">
        <v>0</v>
      </c>
      <c r="T117">
        <v>0</v>
      </c>
      <c r="V117">
        <v>0</v>
      </c>
      <c r="Y117" s="1">
        <v>44236</v>
      </c>
      <c r="Z117" s="2">
        <v>0.18034722222222221</v>
      </c>
      <c r="AB117">
        <v>3</v>
      </c>
      <c r="AC117" t="s">
        <v>111</v>
      </c>
      <c r="AD117">
        <f t="shared" si="13"/>
        <v>2.8438660799999997</v>
      </c>
      <c r="AE117" s="4">
        <f t="shared" si="8"/>
        <v>5.3242598132808361</v>
      </c>
      <c r="AF117" s="4">
        <f t="shared" si="9"/>
        <v>2.4803937332808363</v>
      </c>
      <c r="AG117" s="4">
        <f t="shared" si="10"/>
        <v>0.2439289321655691</v>
      </c>
      <c r="AJ117">
        <f>ABS(100*(AD117-AD118)/(AVERAGE(AD117:AD118)))</f>
        <v>0.40904737300286353</v>
      </c>
      <c r="AO117">
        <f>ABS(100*(AE117-AE118)/(AVERAGE(AE117:AE118)))</f>
        <v>2.6122662350518421E-2</v>
      </c>
      <c r="AQ117">
        <f>100*((AVERAGE(AE117:AE118)*50)-(AVERAGE(AE99:AE100)*50))/(1000*0.08)</f>
        <v>117.01956586448982</v>
      </c>
      <c r="AT117">
        <f>ABS(100*(AF117-AF118)/(AVERAGE(AF117:AF118)))</f>
        <v>0.41472717970324141</v>
      </c>
      <c r="AV117">
        <f>100*((AVERAGE(AF117:AF118)*50)-(AVERAGE(AF99:AF100)*50))/(1000*0.08)</f>
        <v>127.33160461448988</v>
      </c>
      <c r="AY117">
        <f>ABS(100*(AG117-AG118)/(AVERAGE(AG117:AG118)))</f>
        <v>0.452127944279412</v>
      </c>
      <c r="BA117">
        <f>100*((AVERAGE(AG117:AG118)*50)-(AVERAGE(AG99:AG100)*50))/(100*0.08)</f>
        <v>124.39727078637341</v>
      </c>
      <c r="BC117" s="4">
        <f>AVERAGE(AD117:AD118)</f>
        <v>2.8496943799999999</v>
      </c>
      <c r="BD117" s="4">
        <f>AVERAGE(AE117:AE118)</f>
        <v>5.3249553233305509</v>
      </c>
      <c r="BE117" s="4">
        <f>AVERAGE(AF117:AF118)</f>
        <v>2.475260943330551</v>
      </c>
      <c r="BF117" s="4">
        <f>AVERAGE(AG117:AG118)</f>
        <v>0.24448161702015625</v>
      </c>
    </row>
    <row r="118" spans="1:58" x14ac:dyDescent="0.2">
      <c r="A118">
        <v>101</v>
      </c>
      <c r="B118">
        <v>31</v>
      </c>
      <c r="C118" t="s">
        <v>66</v>
      </c>
      <c r="D118" t="s">
        <v>27</v>
      </c>
      <c r="G118">
        <v>0.5</v>
      </c>
      <c r="H118">
        <v>0.5</v>
      </c>
      <c r="I118">
        <v>1383</v>
      </c>
      <c r="J118">
        <v>7596</v>
      </c>
      <c r="L118">
        <v>3663</v>
      </c>
      <c r="M118">
        <v>1.476</v>
      </c>
      <c r="N118">
        <v>6.7140000000000004</v>
      </c>
      <c r="O118">
        <v>5.2380000000000004</v>
      </c>
      <c r="Q118">
        <v>0.26700000000000002</v>
      </c>
      <c r="R118">
        <v>1</v>
      </c>
      <c r="S118">
        <v>0</v>
      </c>
      <c r="T118">
        <v>0</v>
      </c>
      <c r="V118">
        <v>0</v>
      </c>
      <c r="Y118" s="1">
        <v>44236</v>
      </c>
      <c r="Z118" s="2">
        <v>0.18633101851851852</v>
      </c>
      <c r="AB118">
        <v>1</v>
      </c>
      <c r="AD118">
        <f t="shared" si="13"/>
        <v>2.85552268</v>
      </c>
      <c r="AE118" s="4">
        <f t="shared" si="8"/>
        <v>5.3256508333802657</v>
      </c>
      <c r="AF118" s="4">
        <f t="shared" si="9"/>
        <v>2.4701281533802657</v>
      </c>
      <c r="AG118" s="4">
        <f t="shared" si="10"/>
        <v>0.2450343018747434</v>
      </c>
      <c r="BC118" s="4"/>
      <c r="BD118" s="4"/>
      <c r="BE118" s="4"/>
      <c r="BF118" s="4"/>
    </row>
    <row r="119" spans="1:58" x14ac:dyDescent="0.2">
      <c r="A119">
        <v>102</v>
      </c>
      <c r="B119">
        <v>32</v>
      </c>
      <c r="C119" t="s">
        <v>67</v>
      </c>
      <c r="D119" t="s">
        <v>27</v>
      </c>
      <c r="G119">
        <v>0.5</v>
      </c>
      <c r="H119">
        <v>0.5</v>
      </c>
      <c r="I119">
        <v>1394</v>
      </c>
      <c r="J119">
        <v>8075</v>
      </c>
      <c r="L119">
        <v>3518</v>
      </c>
      <c r="M119">
        <v>1.484</v>
      </c>
      <c r="N119">
        <v>7.1189999999999998</v>
      </c>
      <c r="O119">
        <v>5.6349999999999998</v>
      </c>
      <c r="Q119">
        <v>0.252</v>
      </c>
      <c r="R119">
        <v>1</v>
      </c>
      <c r="S119">
        <v>0</v>
      </c>
      <c r="T119">
        <v>0</v>
      </c>
      <c r="V119">
        <v>0</v>
      </c>
      <c r="Y119" s="1">
        <v>44236</v>
      </c>
      <c r="Z119" s="2">
        <v>0.19651620370370371</v>
      </c>
      <c r="AB119">
        <v>1</v>
      </c>
      <c r="AD119">
        <f t="shared" si="13"/>
        <v>2.8811883199999997</v>
      </c>
      <c r="AE119" s="4">
        <f t="shared" si="8"/>
        <v>5.6588001471935829</v>
      </c>
      <c r="AF119" s="4">
        <f t="shared" si="9"/>
        <v>2.7776118271935832</v>
      </c>
      <c r="AG119" s="4">
        <f t="shared" si="10"/>
        <v>0.23501688888535127</v>
      </c>
      <c r="BC119" s="4"/>
      <c r="BD119" s="4"/>
      <c r="BE119" s="4"/>
      <c r="BF119" s="4"/>
    </row>
    <row r="120" spans="1:58" x14ac:dyDescent="0.2">
      <c r="A120">
        <v>103</v>
      </c>
      <c r="B120">
        <v>32</v>
      </c>
      <c r="C120" t="s">
        <v>67</v>
      </c>
      <c r="D120" t="s">
        <v>27</v>
      </c>
      <c r="G120">
        <v>0.5</v>
      </c>
      <c r="H120">
        <v>0.5</v>
      </c>
      <c r="I120">
        <v>1394</v>
      </c>
      <c r="J120">
        <v>7995</v>
      </c>
      <c r="L120">
        <v>3521</v>
      </c>
      <c r="M120">
        <v>1.484</v>
      </c>
      <c r="N120">
        <v>7.0519999999999996</v>
      </c>
      <c r="O120">
        <v>5.5679999999999996</v>
      </c>
      <c r="Q120">
        <v>0.252</v>
      </c>
      <c r="R120">
        <v>1</v>
      </c>
      <c r="S120">
        <v>0</v>
      </c>
      <c r="T120">
        <v>0</v>
      </c>
      <c r="V120">
        <v>0</v>
      </c>
      <c r="Y120" s="1">
        <v>44236</v>
      </c>
      <c r="Z120" s="2">
        <v>0.20204861111111114</v>
      </c>
      <c r="AB120">
        <v>1</v>
      </c>
      <c r="AD120">
        <f t="shared" si="13"/>
        <v>2.8811883199999997</v>
      </c>
      <c r="AE120" s="4">
        <f t="shared" si="8"/>
        <v>5.6031593432164106</v>
      </c>
      <c r="AF120" s="4">
        <f t="shared" si="9"/>
        <v>2.7219710232164109</v>
      </c>
      <c r="AG120" s="4">
        <f t="shared" si="10"/>
        <v>0.23522414570582148</v>
      </c>
      <c r="AJ120">
        <f>ABS(100*(AD120-AD121)/(AVERAGE(AD120:AD121)))</f>
        <v>1.6091674288251139</v>
      </c>
      <c r="AK120">
        <f>ABS(100*((AVERAGE(AD120:AD121)-AVERAGE(AD114:AD115))/(AVERAGE(AD114:AD115,AD120:AD121))))</f>
        <v>6.0702224147224237</v>
      </c>
      <c r="AO120">
        <f>ABS(100*(AE120-AE121)/(AVERAGE(AE120:AE121)))</f>
        <v>0.77896185139066609</v>
      </c>
      <c r="AP120">
        <f>ABS(100*((AVERAGE(AE120:AE121)-AVERAGE(AE114:AE115))/(AVERAGE(AE114:AE115,AE120:AE121))))</f>
        <v>2.1684958892945851</v>
      </c>
      <c r="AT120">
        <f>ABS(100*(AF120-AF121)/(AVERAGE(AF120:AF121)))</f>
        <v>0.10740879022504526</v>
      </c>
      <c r="AU120">
        <f>ABS(100*((AVERAGE(AF120:AF121)-AVERAGE(AF114:AF115))/(AVERAGE(AF114:AF115,AF120:AF121))))</f>
        <v>1.8373397524231445</v>
      </c>
      <c r="AY120">
        <f>ABS(100*(AG120-AG121)/(AVERAGE(AG120:AG121)))</f>
        <v>2.0925236651716208</v>
      </c>
      <c r="AZ120">
        <f>ABS(100*((AVERAGE(AG120:AG121)-AVERAGE(AG114:AG115))/(AVERAGE(AG114:AG115,AG120:AG121))))</f>
        <v>4.5933320917974561</v>
      </c>
      <c r="BC120" s="4">
        <f>AVERAGE(AD120:AD121)</f>
        <v>2.9045579199999998</v>
      </c>
      <c r="BD120" s="4">
        <f>AVERAGE(AE120:AE121)</f>
        <v>5.6250679097824223</v>
      </c>
      <c r="BE120" s="4">
        <f>AVERAGE(AF120:AF121)</f>
        <v>2.7205099897824225</v>
      </c>
      <c r="BF120" s="4">
        <f>AVERAGE(AG120:AG121)</f>
        <v>0.23771122755146365</v>
      </c>
    </row>
    <row r="121" spans="1:58" x14ac:dyDescent="0.2">
      <c r="A121">
        <v>104</v>
      </c>
      <c r="B121">
        <v>32</v>
      </c>
      <c r="C121" t="s">
        <v>67</v>
      </c>
      <c r="D121" t="s">
        <v>27</v>
      </c>
      <c r="G121">
        <v>0.5</v>
      </c>
      <c r="H121">
        <v>0.5</v>
      </c>
      <c r="I121">
        <v>1414</v>
      </c>
      <c r="J121">
        <v>8058</v>
      </c>
      <c r="L121">
        <v>3593</v>
      </c>
      <c r="M121">
        <v>1.5</v>
      </c>
      <c r="N121">
        <v>7.1050000000000004</v>
      </c>
      <c r="O121">
        <v>5.6059999999999999</v>
      </c>
      <c r="Q121">
        <v>0.26</v>
      </c>
      <c r="R121">
        <v>1</v>
      </c>
      <c r="S121">
        <v>0</v>
      </c>
      <c r="T121">
        <v>0</v>
      </c>
      <c r="V121">
        <v>0</v>
      </c>
      <c r="Y121" s="1">
        <v>44236</v>
      </c>
      <c r="Z121" s="2">
        <v>0.20804398148148148</v>
      </c>
      <c r="AB121">
        <v>1</v>
      </c>
      <c r="AD121">
        <f t="shared" si="13"/>
        <v>2.9279275199999999</v>
      </c>
      <c r="AE121" s="4">
        <f t="shared" si="8"/>
        <v>5.646976476348434</v>
      </c>
      <c r="AF121" s="4">
        <f t="shared" si="9"/>
        <v>2.7190489563484341</v>
      </c>
      <c r="AG121" s="4">
        <f t="shared" si="10"/>
        <v>0.24019830939710582</v>
      </c>
      <c r="BC121" s="4"/>
      <c r="BD121" s="4"/>
      <c r="BE121" s="4"/>
      <c r="BF121" s="4"/>
    </row>
    <row r="122" spans="1:58" x14ac:dyDescent="0.2">
      <c r="A122">
        <v>105</v>
      </c>
      <c r="B122">
        <v>2</v>
      </c>
      <c r="D122" t="s">
        <v>28</v>
      </c>
      <c r="Y122" s="1">
        <v>44236</v>
      </c>
      <c r="Z122" s="2">
        <v>0.21207175925925925</v>
      </c>
      <c r="AB122">
        <v>1</v>
      </c>
      <c r="AD122" t="e">
        <f t="shared" si="13"/>
        <v>#DIV/0!</v>
      </c>
      <c r="AE122" s="4" t="e">
        <f t="shared" si="8"/>
        <v>#DIV/0!</v>
      </c>
      <c r="AF122" s="4" t="e">
        <f t="shared" si="9"/>
        <v>#DIV/0!</v>
      </c>
      <c r="AG122" s="4" t="e">
        <f t="shared" si="10"/>
        <v>#DIV/0!</v>
      </c>
      <c r="BC122" s="4"/>
      <c r="BD122" s="4"/>
      <c r="BE122" s="4"/>
      <c r="BF122" s="4"/>
    </row>
    <row r="123" spans="1:58" x14ac:dyDescent="0.2">
      <c r="A123">
        <v>106</v>
      </c>
      <c r="B123">
        <v>3</v>
      </c>
      <c r="C123" t="s">
        <v>29</v>
      </c>
      <c r="D123" t="s">
        <v>27</v>
      </c>
      <c r="G123">
        <v>0.5</v>
      </c>
      <c r="H123">
        <v>0.5</v>
      </c>
      <c r="I123">
        <v>98</v>
      </c>
      <c r="J123">
        <v>221</v>
      </c>
      <c r="L123">
        <v>51</v>
      </c>
      <c r="M123">
        <v>0.49</v>
      </c>
      <c r="N123">
        <v>0.46600000000000003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44236</v>
      </c>
      <c r="Z123" s="2">
        <v>0.2215625</v>
      </c>
      <c r="AB123">
        <v>1</v>
      </c>
      <c r="AD123">
        <f t="shared" si="13"/>
        <v>5.7152480000000019E-2</v>
      </c>
      <c r="AE123" s="4">
        <f t="shared" si="8"/>
        <v>0.19626421673472164</v>
      </c>
      <c r="AF123" s="4">
        <f t="shared" si="9"/>
        <v>0.1391117367347216</v>
      </c>
      <c r="AG123" s="4">
        <f t="shared" si="10"/>
        <v>-4.5029099713548961E-3</v>
      </c>
    </row>
    <row r="124" spans="1:58" x14ac:dyDescent="0.2">
      <c r="A124">
        <v>107</v>
      </c>
      <c r="B124">
        <v>3</v>
      </c>
      <c r="C124" t="s">
        <v>29</v>
      </c>
      <c r="D124" t="s">
        <v>27</v>
      </c>
      <c r="G124">
        <v>0.5</v>
      </c>
      <c r="H124">
        <v>0.5</v>
      </c>
      <c r="I124">
        <v>14</v>
      </c>
      <c r="J124">
        <v>206</v>
      </c>
      <c r="L124">
        <v>97</v>
      </c>
      <c r="M124">
        <v>0.42499999999999999</v>
      </c>
      <c r="N124">
        <v>0.45300000000000001</v>
      </c>
      <c r="O124">
        <v>2.8000000000000001E-2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44236</v>
      </c>
      <c r="Z124" s="2">
        <v>0.22649305555555554</v>
      </c>
      <c r="AB124">
        <v>1</v>
      </c>
      <c r="AD124">
        <f t="shared" si="13"/>
        <v>-0.11197647999999999</v>
      </c>
      <c r="AE124" s="4">
        <f t="shared" si="8"/>
        <v>0.18583156598900188</v>
      </c>
      <c r="AF124" s="4">
        <f t="shared" si="9"/>
        <v>0.2978080459890019</v>
      </c>
      <c r="AG124" s="4">
        <f t="shared" si="10"/>
        <v>-1.3249720574787826E-3</v>
      </c>
      <c r="AJ124">
        <f>ABS(100*(AD124-AD125)/(AVERAGE(AD124:AD125)))</f>
        <v>63.823621367510704</v>
      </c>
      <c r="AO124">
        <f>ABS(100*(AE124-AE125)/(AVERAGE(AE124:AE125)))</f>
        <v>6.1664029938478091</v>
      </c>
      <c r="AT124">
        <f>ABS(100*(AF124-AF125)/(AVERAGE(AF124:AF125)))</f>
        <v>15.310851864975607</v>
      </c>
      <c r="AY124">
        <f>ABS(100*(AG124-AG125)/(AVERAGE(AG124:AG125)))</f>
        <v>90.964137171254535</v>
      </c>
      <c r="BC124" s="4">
        <f>AVERAGE(AD124:AD125)</f>
        <v>-8.4887379999999985E-2</v>
      </c>
      <c r="BD124" s="4">
        <f>AVERAGE(AE124:AE125)</f>
        <v>0.19174340141157642</v>
      </c>
      <c r="BE124" s="4">
        <f>AVERAGE(AF124:AF125)</f>
        <v>0.27663078141157643</v>
      </c>
      <c r="BF124" s="4">
        <f>AVERAGE(AG124:AG125)</f>
        <v>-2.430341766653083E-3</v>
      </c>
    </row>
    <row r="125" spans="1:58" x14ac:dyDescent="0.2">
      <c r="A125">
        <v>108</v>
      </c>
      <c r="B125">
        <v>3</v>
      </c>
      <c r="C125" t="s">
        <v>29</v>
      </c>
      <c r="D125" t="s">
        <v>27</v>
      </c>
      <c r="G125">
        <v>0.5</v>
      </c>
      <c r="H125">
        <v>0.5</v>
      </c>
      <c r="I125">
        <v>41</v>
      </c>
      <c r="J125">
        <v>223</v>
      </c>
      <c r="L125">
        <v>65</v>
      </c>
      <c r="M125">
        <v>0.44600000000000001</v>
      </c>
      <c r="N125">
        <v>0.46700000000000003</v>
      </c>
      <c r="O125">
        <v>2.1000000000000001E-2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44236</v>
      </c>
      <c r="Z125" s="2">
        <v>0.23193287037037036</v>
      </c>
      <c r="AB125">
        <v>1</v>
      </c>
      <c r="AD125">
        <f t="shared" si="13"/>
        <v>-5.7798279999999987E-2</v>
      </c>
      <c r="AE125" s="4">
        <f t="shared" si="8"/>
        <v>0.19765523683415095</v>
      </c>
      <c r="AF125" s="4">
        <f t="shared" si="9"/>
        <v>0.25545351683415096</v>
      </c>
      <c r="AG125" s="4">
        <f t="shared" si="10"/>
        <v>-3.5357114758273835E-3</v>
      </c>
      <c r="BC125" s="4"/>
      <c r="BD125" s="4"/>
      <c r="BE125" s="4"/>
      <c r="BF125" s="4"/>
    </row>
    <row r="126" spans="1:58" x14ac:dyDescent="0.2">
      <c r="A126">
        <v>109</v>
      </c>
      <c r="B126">
        <v>1</v>
      </c>
      <c r="C126" t="s">
        <v>30</v>
      </c>
      <c r="D126" t="s">
        <v>27</v>
      </c>
      <c r="G126">
        <v>0.5</v>
      </c>
      <c r="H126">
        <v>0.5</v>
      </c>
      <c r="I126">
        <v>4360</v>
      </c>
      <c r="J126">
        <v>15685</v>
      </c>
      <c r="L126">
        <v>13104</v>
      </c>
      <c r="M126">
        <v>3.7589999999999999</v>
      </c>
      <c r="N126">
        <v>13.566000000000001</v>
      </c>
      <c r="O126">
        <v>9.8070000000000004</v>
      </c>
      <c r="Q126">
        <v>1.254</v>
      </c>
      <c r="R126">
        <v>1</v>
      </c>
      <c r="S126">
        <v>0</v>
      </c>
      <c r="T126">
        <v>0</v>
      </c>
      <c r="V126">
        <v>0</v>
      </c>
      <c r="Y126" s="1">
        <v>44236</v>
      </c>
      <c r="Z126" s="2">
        <v>0.24283564814814815</v>
      </c>
      <c r="AB126">
        <v>1</v>
      </c>
      <c r="AD126">
        <f t="shared" si="13"/>
        <v>10.861152000000001</v>
      </c>
      <c r="AE126" s="4">
        <f t="shared" si="8"/>
        <v>10.95163162552207</v>
      </c>
      <c r="AF126" s="4">
        <f t="shared" si="9"/>
        <v>9.0479625522069895E-2</v>
      </c>
      <c r="AG126" s="4">
        <f t="shared" si="10"/>
        <v>0.89727151589440401</v>
      </c>
    </row>
    <row r="127" spans="1:58" x14ac:dyDescent="0.2">
      <c r="A127">
        <v>110</v>
      </c>
      <c r="B127">
        <v>1</v>
      </c>
      <c r="C127" t="s">
        <v>30</v>
      </c>
      <c r="D127" t="s">
        <v>27</v>
      </c>
      <c r="G127">
        <v>0.5</v>
      </c>
      <c r="H127">
        <v>0.5</v>
      </c>
      <c r="I127">
        <v>0</v>
      </c>
      <c r="J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1</v>
      </c>
      <c r="S127">
        <v>0</v>
      </c>
      <c r="T127">
        <v>0</v>
      </c>
      <c r="V127">
        <v>0</v>
      </c>
      <c r="AB127">
        <v>1</v>
      </c>
      <c r="AD127">
        <f t="shared" si="13"/>
        <v>-0.13999999999999999</v>
      </c>
      <c r="AE127" s="4">
        <f t="shared" si="8"/>
        <v>4.2556495747783987E-2</v>
      </c>
      <c r="AF127" s="4">
        <f t="shared" si="9"/>
        <v>0.18255649574778399</v>
      </c>
      <c r="AG127" s="4">
        <f t="shared" si="10"/>
        <v>-8.0262759193479791E-3</v>
      </c>
      <c r="AJ127">
        <f>ABS(100*(AD127-AD128)/(AVERAGE(AD127:AD128)))</f>
        <v>0</v>
      </c>
      <c r="AO127">
        <f>ABS(100*(AE127-AE128)/(AVERAGE(AE127:AE128)))</f>
        <v>0</v>
      </c>
      <c r="AT127">
        <f>ABS(100*(AF127-AF128)/(AVERAGE(AF127:AF128)))</f>
        <v>0</v>
      </c>
      <c r="AY127">
        <f>ABS(100*(AG127-AG128)/(AVERAGE(AG127:AG128)))</f>
        <v>0</v>
      </c>
      <c r="BC127" s="4">
        <f>AVERAGE(AD127:AD128)</f>
        <v>-0.13999999999999999</v>
      </c>
      <c r="BD127" s="4">
        <f>AVERAGE(AE127:AE128)</f>
        <v>4.2556495747783987E-2</v>
      </c>
      <c r="BE127" s="4">
        <f>AVERAGE(AF127:AF128)</f>
        <v>0.18255649574778399</v>
      </c>
      <c r="BF127" s="4">
        <f>AVERAGE(AG127:AG128)</f>
        <v>-8.0262759193479791E-3</v>
      </c>
    </row>
    <row r="128" spans="1:58" x14ac:dyDescent="0.2">
      <c r="A128">
        <v>111</v>
      </c>
      <c r="B128">
        <v>1</v>
      </c>
      <c r="C128" t="s">
        <v>30</v>
      </c>
      <c r="D128" t="s">
        <v>27</v>
      </c>
      <c r="G128">
        <v>0.5</v>
      </c>
      <c r="H128">
        <v>0.5</v>
      </c>
      <c r="I128">
        <v>0</v>
      </c>
      <c r="J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1</v>
      </c>
      <c r="S128">
        <v>0</v>
      </c>
      <c r="T128">
        <v>0</v>
      </c>
      <c r="V128">
        <v>0</v>
      </c>
      <c r="AB128">
        <v>1</v>
      </c>
      <c r="AD128">
        <f t="shared" si="13"/>
        <v>-0.13999999999999999</v>
      </c>
      <c r="AE128" s="4">
        <f t="shared" si="8"/>
        <v>4.2556495747783987E-2</v>
      </c>
      <c r="AF128" s="4">
        <f t="shared" si="9"/>
        <v>0.18255649574778399</v>
      </c>
      <c r="AG128" s="4">
        <f t="shared" si="10"/>
        <v>-8.0262759193479791E-3</v>
      </c>
      <c r="BC128" s="4"/>
      <c r="BD128" s="4"/>
      <c r="BE128" s="4"/>
      <c r="BF128" s="4"/>
    </row>
    <row r="129" spans="1:58" x14ac:dyDescent="0.2">
      <c r="A129">
        <v>112</v>
      </c>
      <c r="B129">
        <v>4</v>
      </c>
      <c r="C129" t="s">
        <v>65</v>
      </c>
      <c r="D129" t="s">
        <v>27</v>
      </c>
      <c r="G129">
        <v>0.5</v>
      </c>
      <c r="H129">
        <v>0.5</v>
      </c>
      <c r="I129">
        <v>0</v>
      </c>
      <c r="J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1</v>
      </c>
      <c r="S129">
        <v>0</v>
      </c>
      <c r="T129">
        <v>0</v>
      </c>
      <c r="V129">
        <v>0</v>
      </c>
      <c r="AB129">
        <v>1</v>
      </c>
      <c r="AD129">
        <f t="shared" si="13"/>
        <v>-0.13999999999999999</v>
      </c>
      <c r="AE129" s="4">
        <f t="shared" si="8"/>
        <v>4.2556495747783987E-2</v>
      </c>
      <c r="AF129" s="4">
        <f t="shared" si="9"/>
        <v>0.18255649574778399</v>
      </c>
      <c r="AG129" s="4">
        <f t="shared" si="10"/>
        <v>-8.0262759193479791E-3</v>
      </c>
    </row>
    <row r="130" spans="1:58" x14ac:dyDescent="0.2">
      <c r="A130">
        <v>113</v>
      </c>
      <c r="B130">
        <v>4</v>
      </c>
      <c r="C130" t="s">
        <v>65</v>
      </c>
      <c r="D130" t="s">
        <v>27</v>
      </c>
      <c r="G130">
        <v>0.5</v>
      </c>
      <c r="H130">
        <v>0.5</v>
      </c>
      <c r="I130">
        <v>0</v>
      </c>
      <c r="J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AD130">
        <f t="shared" si="13"/>
        <v>-0.13999999999999999</v>
      </c>
      <c r="AI130">
        <f>ABS(100*(AD130-3)/3)</f>
        <v>104.66666666666667</v>
      </c>
      <c r="AJ130">
        <f>ABS(100*(AD130-AD131)/(AVERAGE(AD130:AD131)))</f>
        <v>0</v>
      </c>
      <c r="AN130">
        <f t="shared" ref="AN130" si="14">ABS(100*(AE130-6)/6)</f>
        <v>100</v>
      </c>
      <c r="AO130" t="e">
        <f>ABS(100*(AE130-AE131)/(AVERAGE(AE130:AE131)))</f>
        <v>#DIV/0!</v>
      </c>
      <c r="AS130">
        <f>ABS(100*(AF130-3)/3)</f>
        <v>100</v>
      </c>
      <c r="AT130" t="e">
        <f>ABS(100*(AF130-AF131)/(AVERAGE(AF130:AF131)))</f>
        <v>#DIV/0!</v>
      </c>
      <c r="AX130">
        <f t="shared" ref="AX130" si="15">ABS(100*(AG130-0.3)/0.3)</f>
        <v>100</v>
      </c>
      <c r="AY130" t="e">
        <f>ABS(100*(AG130-AG131)/(AVERAGE(AG130:AG131)))</f>
        <v>#DIV/0!</v>
      </c>
      <c r="BC130" s="4">
        <f>AVERAGE(AD130:AD131)</f>
        <v>-0.13999999999999999</v>
      </c>
      <c r="BD130" s="4" t="e">
        <f>AVERAGE(AE130:AE131)</f>
        <v>#DIV/0!</v>
      </c>
      <c r="BE130" s="4" t="e">
        <f>AVERAGE(AF130:AF131)</f>
        <v>#DIV/0!</v>
      </c>
      <c r="BF130" s="4" t="e">
        <f>AVERAGE(AG130:AG131)</f>
        <v>#DIV/0!</v>
      </c>
    </row>
    <row r="131" spans="1:58" x14ac:dyDescent="0.2">
      <c r="A131">
        <v>114</v>
      </c>
      <c r="B131">
        <v>4</v>
      </c>
      <c r="C131" t="s">
        <v>65</v>
      </c>
      <c r="D131" t="s">
        <v>27</v>
      </c>
      <c r="G131">
        <v>0.5</v>
      </c>
      <c r="H131">
        <v>0.5</v>
      </c>
      <c r="I131">
        <v>0</v>
      </c>
      <c r="J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1</v>
      </c>
      <c r="S131">
        <v>0</v>
      </c>
      <c r="T131">
        <v>0</v>
      </c>
      <c r="V131">
        <v>0</v>
      </c>
      <c r="AD131">
        <f t="shared" si="13"/>
        <v>-0.13999999999999999</v>
      </c>
    </row>
    <row r="132" spans="1:58" x14ac:dyDescent="0.2">
      <c r="A132">
        <v>115</v>
      </c>
      <c r="B132">
        <v>2</v>
      </c>
      <c r="D132" t="s">
        <v>28</v>
      </c>
      <c r="AD132" t="e">
        <f t="shared" si="13"/>
        <v>#DIV/0!</v>
      </c>
    </row>
    <row r="133" spans="1:58" x14ac:dyDescent="0.2">
      <c r="A133">
        <v>116</v>
      </c>
      <c r="B133">
        <v>8</v>
      </c>
      <c r="R133">
        <v>1</v>
      </c>
      <c r="AJ133" t="e">
        <f>ABS(100*(AD133-AD134)/(AVERAGE(AD133:AD134)))</f>
        <v>#DIV/0!</v>
      </c>
      <c r="AO133" t="e">
        <f>ABS(100*(AE133-AE134)/(AVERAGE(AE133:AE134)))</f>
        <v>#DIV/0!</v>
      </c>
      <c r="AT133" t="e">
        <f>ABS(100*(AF133-AF134)/(AVERAGE(AF133:AF134)))</f>
        <v>#DIV/0!</v>
      </c>
      <c r="AY133" t="e">
        <f>ABS(100*(AG133-AG134)/(AVERAGE(AG133:AG134)))</f>
        <v>#DIV/0!</v>
      </c>
      <c r="BC133" s="4" t="e">
        <f>AVERAGE(AD133:AD134)</f>
        <v>#DIV/0!</v>
      </c>
      <c r="BD133" s="4" t="e">
        <f>AVERAGE(AE133:AE134)</f>
        <v>#DIV/0!</v>
      </c>
      <c r="BE133" s="4" t="e">
        <f>AVERAGE(AF133:AF134)</f>
        <v>#DIV/0!</v>
      </c>
      <c r="BF133" s="4" t="e">
        <f>AVERAGE(AG133:AG134)</f>
        <v>#DIV/0!</v>
      </c>
    </row>
  </sheetData>
  <conditionalFormatting sqref="AR30:AR31 AW26:AW31 AJ30:AK31 AT30:AU31 AY26:AZ31 AO30:AP31 AR37 AW37 AJ47:AK48 AT47:AU48 AY47:AZ48 AO47:AP48 AW41:AW42 AR41:AR42 AR33 AW33 AJ33:AK33 AT33:AU33 AO33:AP33 AR44:AR45 AW44:AW45 AW47:AW48 AR47:AR48 AR50:AR51 AW50:AW51 AO50:AP51 AY50:AZ51 AT50:AU51 AJ50:AK51 AJ53:AK54 AT53:AU54 AY53:AZ54 AO53:AP54 AW53:AW54 AR53:AR54 AR56:AR57 AW56:AW57 AW59 AR59">
    <cfRule type="cellIs" dxfId="2161" priority="240" operator="greaterThan">
      <formula>20</formula>
    </cfRule>
  </conditionalFormatting>
  <conditionalFormatting sqref="AL30:AM31 BA26:BA31 AV30:AV31 AQ30:AQ31 AL37:AM37 BA37 AV37 AQ37 AQ41:AQ42 AV41:AV42 BA41:BA42 AL41:AM42 AL33:AM33 AV33 AQ33 AL44:AM45 BA44:BA45 AV44:AV45 AQ44:AQ45 AQ47:AQ48 AV47:AV48 BA47:BA48 AL47:AM48 AL50:AM51 BA50:BA51 AV50:AV51 AQ50:AQ51 AQ53:AQ54 AV53:AV54 BA53:BA54 AL53:AM54">
    <cfRule type="cellIs" dxfId="2160" priority="239" operator="between">
      <formula>80</formula>
      <formula>120</formula>
    </cfRule>
  </conditionalFormatting>
  <conditionalFormatting sqref="AY33">
    <cfRule type="cellIs" dxfId="2159" priority="238" operator="greaterThan">
      <formula>20</formula>
    </cfRule>
  </conditionalFormatting>
  <conditionalFormatting sqref="AJ37:AK37 AT37:AU37 AY37:AZ37 AY41:AZ42 AT41:AU42 AJ41:AK42 AU47:AU48 AZ47:AZ48 AK47:AK48 AT56:AU57 AY56:AZ57 AJ56:AK57 AK59 AW60 AR60 AU59:AU60 AZ59:AZ60 AJ44:AK45 AT44:AU45 AY44:AZ45 AK50:AK51 AZ50 AU50 AK53:AK54 AZ62 AU62 AR62 AW62">
    <cfRule type="cellIs" dxfId="2158" priority="237" operator="greaterThan">
      <formula>20</formula>
    </cfRule>
  </conditionalFormatting>
  <conditionalFormatting sqref="AL56:AM57 AV56:AV57 BA56:BA57 BA59:BA60 AV59:AV60 AL59:AM59 AV62 BA62">
    <cfRule type="cellIs" dxfId="2157" priority="236" operator="between">
      <formula>80</formula>
      <formula>120</formula>
    </cfRule>
  </conditionalFormatting>
  <conditionalFormatting sqref="AJ65:AK66 AR65:AR66 AW65:AW66 AT65:AU66 AY65:AZ66">
    <cfRule type="cellIs" dxfId="2156" priority="225" operator="greaterThan">
      <formula>20</formula>
    </cfRule>
  </conditionalFormatting>
  <conditionalFormatting sqref="AL65:AM66 BA65:BA66 AV65:AV66">
    <cfRule type="cellIs" dxfId="2155" priority="224" operator="between">
      <formula>80</formula>
      <formula>120</formula>
    </cfRule>
  </conditionalFormatting>
  <conditionalFormatting sqref="AL57:AM57 AV57 AV59:AV60 AL59:AM60">
    <cfRule type="cellIs" dxfId="2154" priority="222" operator="between">
      <formula>80</formula>
      <formula>120</formula>
    </cfRule>
  </conditionalFormatting>
  <conditionalFormatting sqref="AL66:AM66">
    <cfRule type="cellIs" dxfId="2153" priority="212" operator="between">
      <formula>80</formula>
      <formula>120</formula>
    </cfRule>
  </conditionalFormatting>
  <conditionalFormatting sqref="AQ51">
    <cfRule type="cellIs" dxfId="2152" priority="193" operator="between">
      <formula>80</formula>
      <formula>120</formula>
    </cfRule>
  </conditionalFormatting>
  <conditionalFormatting sqref="BA57 BA59:BA60">
    <cfRule type="cellIs" dxfId="2151" priority="235" operator="between">
      <formula>80</formula>
      <formula>120</formula>
    </cfRule>
  </conditionalFormatting>
  <conditionalFormatting sqref="AK57">
    <cfRule type="cellIs" dxfId="2150" priority="234" operator="greaterThan">
      <formula>20</formula>
    </cfRule>
  </conditionalFormatting>
  <conditionalFormatting sqref="AL57:AM57">
    <cfRule type="cellIs" dxfId="2149" priority="233" operator="between">
      <formula>80</formula>
      <formula>120</formula>
    </cfRule>
  </conditionalFormatting>
  <conditionalFormatting sqref="AK60">
    <cfRule type="cellIs" dxfId="2148" priority="232" operator="greaterThan">
      <formula>20</formula>
    </cfRule>
  </conditionalFormatting>
  <conditionalFormatting sqref="AL60:AM60">
    <cfRule type="cellIs" dxfId="2147" priority="231" operator="between">
      <formula>80</formula>
      <formula>120</formula>
    </cfRule>
  </conditionalFormatting>
  <conditionalFormatting sqref="AW54">
    <cfRule type="cellIs" dxfId="2146" priority="230" operator="greaterThan">
      <formula>20</formula>
    </cfRule>
  </conditionalFormatting>
  <conditionalFormatting sqref="AT68:AU68 AY68:AZ68 AJ68:AK68 AJ71 AY71 AT71 AW71 AR71 AK62:AK63 AU62:AU63 AZ62:AZ63 AW62:AW63 AR62:AR63 AR65:AR66 AW65:AW66 AZ65:AZ66 AU65:AU66 AK65:AK66 AW68 AR68">
    <cfRule type="cellIs" dxfId="2145" priority="229" operator="greaterThan">
      <formula>20</formula>
    </cfRule>
  </conditionalFormatting>
  <conditionalFormatting sqref="AV63 BA63 AL63:AM63 AL68:AM68 AV68 BA71 AV71 AL71:AM71 AL65:AM65 BA65 AV65">
    <cfRule type="cellIs" dxfId="2144" priority="228" operator="between">
      <formula>80</formula>
      <formula>120</formula>
    </cfRule>
  </conditionalFormatting>
  <conditionalFormatting sqref="AW62:AW63 AR62:AR63 AJ62:AK63 AT62:AU63 AY62:AZ63">
    <cfRule type="cellIs" dxfId="2143" priority="227" operator="greaterThan">
      <formula>20</formula>
    </cfRule>
  </conditionalFormatting>
  <conditionalFormatting sqref="AV62:AV63 BA62:BA63 AL62:AM63">
    <cfRule type="cellIs" dxfId="2142" priority="226" operator="between">
      <formula>80</formula>
      <formula>120</formula>
    </cfRule>
  </conditionalFormatting>
  <conditionalFormatting sqref="AJ59:AK60 AR59:AR60 AW59:AW60 AT59:AU60 AY59:AZ60">
    <cfRule type="cellIs" dxfId="2141" priority="223" operator="greaterThan">
      <formula>20</formula>
    </cfRule>
  </conditionalFormatting>
  <conditionalFormatting sqref="AJ66 AJ63 AJ60 AJ57 AJ54 AJ51 AJ48 AJ45 AJ42">
    <cfRule type="cellIs" dxfId="2140" priority="186" operator="greaterThan">
      <formula>20</formula>
    </cfRule>
  </conditionalFormatting>
  <conditionalFormatting sqref="AU51">
    <cfRule type="cellIs" dxfId="2139" priority="221" operator="greaterThan">
      <formula>20</formula>
    </cfRule>
  </conditionalFormatting>
  <conditionalFormatting sqref="AZ51">
    <cfRule type="cellIs" dxfId="2138" priority="220" operator="greaterThan">
      <formula>20</formula>
    </cfRule>
  </conditionalFormatting>
  <conditionalFormatting sqref="AL51:AM51">
    <cfRule type="cellIs" dxfId="2137" priority="219" operator="between">
      <formula>80</formula>
      <formula>120</formula>
    </cfRule>
  </conditionalFormatting>
  <conditionalFormatting sqref="AV51">
    <cfRule type="cellIs" dxfId="2136" priority="218" operator="between">
      <formula>80</formula>
      <formula>120</formula>
    </cfRule>
  </conditionalFormatting>
  <conditionalFormatting sqref="AV51">
    <cfRule type="cellIs" dxfId="2135" priority="217" operator="between">
      <formula>80</formula>
      <formula>120</formula>
    </cfRule>
  </conditionalFormatting>
  <conditionalFormatting sqref="BA51">
    <cfRule type="cellIs" dxfId="2134" priority="216" operator="between">
      <formula>80</formula>
      <formula>120</formula>
    </cfRule>
  </conditionalFormatting>
  <conditionalFormatting sqref="BA51">
    <cfRule type="cellIs" dxfId="2133" priority="215" operator="between">
      <formula>80</formula>
      <formula>120</formula>
    </cfRule>
  </conditionalFormatting>
  <conditionalFormatting sqref="AU54">
    <cfRule type="cellIs" dxfId="2132" priority="214" operator="greaterThan">
      <formula>20</formula>
    </cfRule>
  </conditionalFormatting>
  <conditionalFormatting sqref="AZ54">
    <cfRule type="cellIs" dxfId="2131" priority="213" operator="greaterThan">
      <formula>20</formula>
    </cfRule>
  </conditionalFormatting>
  <conditionalFormatting sqref="AY66 AY63 AY60 AY57 AY54 AY51 AY48 AY45 AY42">
    <cfRule type="cellIs" dxfId="2130" priority="183" operator="greaterThan">
      <formula>20</formula>
    </cfRule>
  </conditionalFormatting>
  <conditionalFormatting sqref="AL25:AM29 AV25:AV29">
    <cfRule type="cellIs" dxfId="2129" priority="181" operator="between">
      <formula>80</formula>
      <formula>120</formula>
    </cfRule>
  </conditionalFormatting>
  <conditionalFormatting sqref="AV66">
    <cfRule type="cellIs" dxfId="2128" priority="211" operator="between">
      <formula>80</formula>
      <formula>120</formula>
    </cfRule>
  </conditionalFormatting>
  <conditionalFormatting sqref="AV66">
    <cfRule type="cellIs" dxfId="2127" priority="210" operator="between">
      <formula>80</formula>
      <formula>120</formula>
    </cfRule>
  </conditionalFormatting>
  <conditionalFormatting sqref="BA68">
    <cfRule type="cellIs" dxfId="2126" priority="209" operator="between">
      <formula>80</formula>
      <formula>120</formula>
    </cfRule>
  </conditionalFormatting>
  <conditionalFormatting sqref="BA68">
    <cfRule type="cellIs" dxfId="2125" priority="208" operator="between">
      <formula>80</formula>
      <formula>120</formula>
    </cfRule>
  </conditionalFormatting>
  <conditionalFormatting sqref="BA66">
    <cfRule type="cellIs" dxfId="2124" priority="207" operator="between">
      <formula>80</formula>
      <formula>120</formula>
    </cfRule>
  </conditionalFormatting>
  <conditionalFormatting sqref="BA66">
    <cfRule type="cellIs" dxfId="2123" priority="206" operator="between">
      <formula>80</formula>
      <formula>120</formula>
    </cfRule>
  </conditionalFormatting>
  <conditionalFormatting sqref="AO37:AP37 AO41:AP42 AP47:AP48 AO56:AP57 AP59:AP60 AO44:AP45 AP50 AP62">
    <cfRule type="cellIs" dxfId="2122" priority="205" operator="greaterThan">
      <formula>20</formula>
    </cfRule>
  </conditionalFormatting>
  <conditionalFormatting sqref="AQ56:AQ57 AQ59:AQ60 AQ62">
    <cfRule type="cellIs" dxfId="2121" priority="204" operator="between">
      <formula>80</formula>
      <formula>120</formula>
    </cfRule>
  </conditionalFormatting>
  <conditionalFormatting sqref="AO65:AP66">
    <cfRule type="cellIs" dxfId="2120" priority="199" operator="greaterThan">
      <formula>20</formula>
    </cfRule>
  </conditionalFormatting>
  <conditionalFormatting sqref="AQ65:AQ66">
    <cfRule type="cellIs" dxfId="2119" priority="198" operator="between">
      <formula>80</formula>
      <formula>120</formula>
    </cfRule>
  </conditionalFormatting>
  <conditionalFormatting sqref="AZ53">
    <cfRule type="cellIs" dxfId="2118" priority="172" operator="greaterThan">
      <formula>20</formula>
    </cfRule>
  </conditionalFormatting>
  <conditionalFormatting sqref="AQ66">
    <cfRule type="cellIs" dxfId="2117" priority="189" operator="between">
      <formula>80</formula>
      <formula>120</formula>
    </cfRule>
  </conditionalFormatting>
  <conditionalFormatting sqref="AO25:AP29">
    <cfRule type="cellIs" dxfId="2116" priority="180" operator="greaterThan">
      <formula>20</formula>
    </cfRule>
  </conditionalFormatting>
  <conditionalFormatting sqref="AQ25:AQ29">
    <cfRule type="cellIs" dxfId="2115" priority="179" operator="between">
      <formula>80</formula>
      <formula>120</formula>
    </cfRule>
  </conditionalFormatting>
  <conditionalFormatting sqref="AP63 AO68 AO71 AP65">
    <cfRule type="cellIs" dxfId="2114" priority="203" operator="greaterThan">
      <formula>20</formula>
    </cfRule>
  </conditionalFormatting>
  <conditionalFormatting sqref="AQ63 AQ71 AQ65">
    <cfRule type="cellIs" dxfId="2113" priority="202" operator="between">
      <formula>80</formula>
      <formula>120</formula>
    </cfRule>
  </conditionalFormatting>
  <conditionalFormatting sqref="AO62:AP63">
    <cfRule type="cellIs" dxfId="2112" priority="201" operator="greaterThan">
      <formula>20</formula>
    </cfRule>
  </conditionalFormatting>
  <conditionalFormatting sqref="AQ62:AQ63">
    <cfRule type="cellIs" dxfId="2111" priority="200" operator="between">
      <formula>80</formula>
      <formula>120</formula>
    </cfRule>
  </conditionalFormatting>
  <conditionalFormatting sqref="AO59:AP60">
    <cfRule type="cellIs" dxfId="2110" priority="197" operator="greaterThan">
      <formula>20</formula>
    </cfRule>
  </conditionalFormatting>
  <conditionalFormatting sqref="AQ59:AQ60">
    <cfRule type="cellIs" dxfId="2109" priority="196" operator="between">
      <formula>80</formula>
      <formula>120</formula>
    </cfRule>
  </conditionalFormatting>
  <conditionalFormatting sqref="AP51">
    <cfRule type="cellIs" dxfId="2108" priority="195" operator="greaterThan">
      <formula>20</formula>
    </cfRule>
  </conditionalFormatting>
  <conditionalFormatting sqref="AQ51">
    <cfRule type="cellIs" dxfId="2107" priority="194" operator="between">
      <formula>80</formula>
      <formula>120</formula>
    </cfRule>
  </conditionalFormatting>
  <conditionalFormatting sqref="AP54">
    <cfRule type="cellIs" dxfId="2106" priority="192" operator="greaterThan">
      <formula>20</formula>
    </cfRule>
  </conditionalFormatting>
  <conditionalFormatting sqref="AP66 AP68">
    <cfRule type="cellIs" dxfId="2105" priority="191" operator="greaterThan">
      <formula>20</formula>
    </cfRule>
  </conditionalFormatting>
  <conditionalFormatting sqref="AQ68 AQ71">
    <cfRule type="cellIs" dxfId="2104" priority="190" operator="between">
      <formula>80</formula>
      <formula>120</formula>
    </cfRule>
  </conditionalFormatting>
  <conditionalFormatting sqref="AQ66">
    <cfRule type="cellIs" dxfId="2103" priority="188" operator="between">
      <formula>80</formula>
      <formula>120</formula>
    </cfRule>
  </conditionalFormatting>
  <conditionalFormatting sqref="AI25:AI34 AN25:AN34 AS25:AS34 AX25:AX34">
    <cfRule type="cellIs" dxfId="2102" priority="187" operator="lessThan">
      <formula>20</formula>
    </cfRule>
  </conditionalFormatting>
  <conditionalFormatting sqref="AO66 AO63 AO60 AO57 AO54 AO51 AO48 AO45 AO42">
    <cfRule type="cellIs" dxfId="2101" priority="185" operator="greaterThan">
      <formula>20</formula>
    </cfRule>
  </conditionalFormatting>
  <conditionalFormatting sqref="AT66 AT63 AT60 AT57 AT54 AT51 AT48 AT45 AT42">
    <cfRule type="cellIs" dxfId="2100" priority="184" operator="greaterThan">
      <formula>20</formula>
    </cfRule>
  </conditionalFormatting>
  <conditionalFormatting sqref="AQ53">
    <cfRule type="cellIs" dxfId="2099" priority="158" operator="between">
      <formula>80</formula>
      <formula>120</formula>
    </cfRule>
  </conditionalFormatting>
  <conditionalFormatting sqref="AR25:AR29 AJ25:AK29 AT25:AU29">
    <cfRule type="cellIs" dxfId="2098" priority="182" operator="greaterThan">
      <formula>20</formula>
    </cfRule>
  </conditionalFormatting>
  <conditionalFormatting sqref="AO37 AO41 AO44 AO47 AO50 AO53 AO56 AO59 AO62 AO65 AO68 AO71">
    <cfRule type="cellIs" dxfId="2097" priority="152" operator="greaterThan">
      <formula>20</formula>
    </cfRule>
  </conditionalFormatting>
  <conditionalFormatting sqref="BA53">
    <cfRule type="cellIs" dxfId="2096" priority="167" operator="between">
      <formula>80</formula>
      <formula>120</formula>
    </cfRule>
  </conditionalFormatting>
  <conditionalFormatting sqref="AV68">
    <cfRule type="cellIs" dxfId="2095" priority="162" operator="between">
      <formula>80</formula>
      <formula>120</formula>
    </cfRule>
  </conditionalFormatting>
  <conditionalFormatting sqref="BA68">
    <cfRule type="cellIs" dxfId="2094" priority="160" operator="between">
      <formula>80</formula>
      <formula>120</formula>
    </cfRule>
  </conditionalFormatting>
  <conditionalFormatting sqref="AK59">
    <cfRule type="cellIs" dxfId="2093" priority="178" operator="greaterThan">
      <formula>20</formula>
    </cfRule>
  </conditionalFormatting>
  <conditionalFormatting sqref="AL59:AM59">
    <cfRule type="cellIs" dxfId="2092" priority="177" operator="between">
      <formula>80</formula>
      <formula>120</formula>
    </cfRule>
  </conditionalFormatting>
  <conditionalFormatting sqref="AK62">
    <cfRule type="cellIs" dxfId="2091" priority="176" operator="greaterThan">
      <formula>20</formula>
    </cfRule>
  </conditionalFormatting>
  <conditionalFormatting sqref="AL62:AM62">
    <cfRule type="cellIs" dxfId="2090" priority="175" operator="between">
      <formula>80</formula>
      <formula>120</formula>
    </cfRule>
  </conditionalFormatting>
  <conditionalFormatting sqref="AW56">
    <cfRule type="cellIs" dxfId="2089" priority="174" operator="greaterThan">
      <formula>20</formula>
    </cfRule>
  </conditionalFormatting>
  <conditionalFormatting sqref="AU51 AU53">
    <cfRule type="cellIs" dxfId="2088" priority="173" operator="greaterThan">
      <formula>20</formula>
    </cfRule>
  </conditionalFormatting>
  <conditionalFormatting sqref="AL53:AM53">
    <cfRule type="cellIs" dxfId="2087" priority="171" operator="between">
      <formula>80</formula>
      <formula>120</formula>
    </cfRule>
  </conditionalFormatting>
  <conditionalFormatting sqref="AV51 AV53">
    <cfRule type="cellIs" dxfId="2086" priority="170" operator="between">
      <formula>80</formula>
      <formula>120</formula>
    </cfRule>
  </conditionalFormatting>
  <conditionalFormatting sqref="AV51 AV53">
    <cfRule type="cellIs" dxfId="2085" priority="169" operator="between">
      <formula>80</formula>
      <formula>120</formula>
    </cfRule>
  </conditionalFormatting>
  <conditionalFormatting sqref="BA51 BA53">
    <cfRule type="cellIs" dxfId="2084" priority="168" operator="between">
      <formula>80</formula>
      <formula>120</formula>
    </cfRule>
  </conditionalFormatting>
  <conditionalFormatting sqref="AU56">
    <cfRule type="cellIs" dxfId="2083" priority="166" operator="greaterThan">
      <formula>20</formula>
    </cfRule>
  </conditionalFormatting>
  <conditionalFormatting sqref="AZ54 AZ56">
    <cfRule type="cellIs" dxfId="2082" priority="165" operator="greaterThan">
      <formula>20</formula>
    </cfRule>
  </conditionalFormatting>
  <conditionalFormatting sqref="AL68:AM68">
    <cfRule type="cellIs" dxfId="2081" priority="164" operator="between">
      <formula>80</formula>
      <formula>120</formula>
    </cfRule>
  </conditionalFormatting>
  <conditionalFormatting sqref="AV68">
    <cfRule type="cellIs" dxfId="2080" priority="163" operator="between">
      <formula>80</formula>
      <formula>120</formula>
    </cfRule>
  </conditionalFormatting>
  <conditionalFormatting sqref="BA68">
    <cfRule type="cellIs" dxfId="2079" priority="161" operator="between">
      <formula>80</formula>
      <formula>120</formula>
    </cfRule>
  </conditionalFormatting>
  <conditionalFormatting sqref="AV74 BA74 AL74:AM74">
    <cfRule type="cellIs" dxfId="2078" priority="138" operator="between">
      <formula>80</formula>
      <formula>120</formula>
    </cfRule>
  </conditionalFormatting>
  <conditionalFormatting sqref="AP74">
    <cfRule type="cellIs" dxfId="2077" priority="137" operator="greaterThan">
      <formula>20</formula>
    </cfRule>
  </conditionalFormatting>
  <conditionalFormatting sqref="AK74">
    <cfRule type="cellIs" dxfId="2076" priority="133" operator="greaterThan">
      <formula>20</formula>
    </cfRule>
  </conditionalFormatting>
  <conditionalFormatting sqref="AL74:AM74">
    <cfRule type="cellIs" dxfId="2075" priority="132" operator="between">
      <formula>80</formula>
      <formula>120</formula>
    </cfRule>
  </conditionalFormatting>
  <conditionalFormatting sqref="AJ74">
    <cfRule type="cellIs" dxfId="2074" priority="131" operator="greaterThan">
      <formula>20</formula>
    </cfRule>
  </conditionalFormatting>
  <conditionalFormatting sqref="AP54 AP56">
    <cfRule type="cellIs" dxfId="2073" priority="156" operator="greaterThan">
      <formula>20</formula>
    </cfRule>
  </conditionalFormatting>
  <conditionalFormatting sqref="AQ68">
    <cfRule type="cellIs" dxfId="2072" priority="155" operator="between">
      <formula>80</formula>
      <formula>120</formula>
    </cfRule>
  </conditionalFormatting>
  <conditionalFormatting sqref="AY37 AY68 AY71 AY39 AY41:AY42 AY44:AY45 AY47:AY48 AY50:AY51 AY53:AY54 AY56:AY57 AY59:AY60 AY62:AY63 AY65">
    <cfRule type="cellIs" dxfId="2071" priority="150" operator="greaterThan">
      <formula>20</formula>
    </cfRule>
  </conditionalFormatting>
  <conditionalFormatting sqref="AP51 AP53">
    <cfRule type="cellIs" dxfId="2070" priority="159" operator="greaterThan">
      <formula>20</formula>
    </cfRule>
  </conditionalFormatting>
  <conditionalFormatting sqref="AQ53">
    <cfRule type="cellIs" dxfId="2069" priority="157" operator="between">
      <formula>80</formula>
      <formula>120</formula>
    </cfRule>
  </conditionalFormatting>
  <conditionalFormatting sqref="AQ68">
    <cfRule type="cellIs" dxfId="2068" priority="154" operator="between">
      <formula>80</formula>
      <formula>120</formula>
    </cfRule>
  </conditionalFormatting>
  <conditionalFormatting sqref="AJ37 AJ41 AJ44 AJ47 AJ50 AJ53 AJ56 AJ59 AJ62 AJ65 AJ68 AJ71">
    <cfRule type="cellIs" dxfId="2067" priority="153" operator="greaterThan">
      <formula>20</formula>
    </cfRule>
  </conditionalFormatting>
  <conditionalFormatting sqref="AT37 AT68 AT71 AT39 AT41:AT42 AT44:AT45 AT47:AT48 AT50:AT51 AT53:AT54 AT56:AT57 AT59:AT60 AT62:AT63 AT65">
    <cfRule type="cellIs" dxfId="2066" priority="151" operator="greaterThan">
      <formula>20</formula>
    </cfRule>
  </conditionalFormatting>
  <conditionalFormatting sqref="AR86 AW86">
    <cfRule type="cellIs" dxfId="2065" priority="149" operator="greaterThan">
      <formula>20</formula>
    </cfRule>
  </conditionalFormatting>
  <conditionalFormatting sqref="AL86:AM86 BA86 AV86 AQ86">
    <cfRule type="cellIs" dxfId="2064" priority="148" operator="between">
      <formula>80</formula>
      <formula>120</formula>
    </cfRule>
  </conditionalFormatting>
  <conditionalFormatting sqref="AJ86:AK86 AT86:AU86 AY86:AZ86">
    <cfRule type="cellIs" dxfId="2063" priority="147" operator="greaterThan">
      <formula>20</formula>
    </cfRule>
  </conditionalFormatting>
  <conditionalFormatting sqref="AO86:AP86">
    <cfRule type="cellIs" dxfId="2062" priority="146" operator="greaterThan">
      <formula>20</formula>
    </cfRule>
  </conditionalFormatting>
  <conditionalFormatting sqref="AJ86">
    <cfRule type="cellIs" dxfId="2061" priority="145" operator="greaterThan">
      <formula>20</formula>
    </cfRule>
  </conditionalFormatting>
  <conditionalFormatting sqref="AO86">
    <cfRule type="cellIs" dxfId="2060" priority="144" operator="greaterThan">
      <formula>20</formula>
    </cfRule>
  </conditionalFormatting>
  <conditionalFormatting sqref="AT86">
    <cfRule type="cellIs" dxfId="2059" priority="143" operator="greaterThan">
      <formula>20</formula>
    </cfRule>
  </conditionalFormatting>
  <conditionalFormatting sqref="AY86">
    <cfRule type="cellIs" dxfId="2058" priority="142" operator="greaterThan">
      <formula>20</formula>
    </cfRule>
  </conditionalFormatting>
  <conditionalFormatting sqref="AW74 AR74 AU74 AZ74">
    <cfRule type="cellIs" dxfId="2057" priority="141" operator="greaterThan">
      <formula>20</formula>
    </cfRule>
  </conditionalFormatting>
  <conditionalFormatting sqref="AV74 BA74">
    <cfRule type="cellIs" dxfId="2056" priority="140" operator="between">
      <formula>80</formula>
      <formula>120</formula>
    </cfRule>
  </conditionalFormatting>
  <conditionalFormatting sqref="AW74 AR74 AJ74:AK74 AT74:AU74 AY74:AZ74">
    <cfRule type="cellIs" dxfId="2055" priority="139" operator="greaterThan">
      <formula>20</formula>
    </cfRule>
  </conditionalFormatting>
  <conditionalFormatting sqref="AQ74">
    <cfRule type="cellIs" dxfId="2054" priority="136" operator="between">
      <formula>80</formula>
      <formula>120</formula>
    </cfRule>
  </conditionalFormatting>
  <conditionalFormatting sqref="AO74:AP74">
    <cfRule type="cellIs" dxfId="2053" priority="135" operator="greaterThan">
      <formula>20</formula>
    </cfRule>
  </conditionalFormatting>
  <conditionalFormatting sqref="AQ74">
    <cfRule type="cellIs" dxfId="2052" priority="134" operator="between">
      <formula>80</formula>
      <formula>120</formula>
    </cfRule>
  </conditionalFormatting>
  <conditionalFormatting sqref="AO74">
    <cfRule type="cellIs" dxfId="2051" priority="130" operator="greaterThan">
      <formula>20</formula>
    </cfRule>
  </conditionalFormatting>
  <conditionalFormatting sqref="AT74">
    <cfRule type="cellIs" dxfId="2050" priority="129" operator="greaterThan">
      <formula>20</formula>
    </cfRule>
  </conditionalFormatting>
  <conditionalFormatting sqref="AY74">
    <cfRule type="cellIs" dxfId="2049" priority="128" operator="greaterThan">
      <formula>20</formula>
    </cfRule>
  </conditionalFormatting>
  <conditionalFormatting sqref="AR39 AW39 AJ39:AK39 AT39:AU39 AY39:AZ39">
    <cfRule type="cellIs" dxfId="2048" priority="127" operator="greaterThan">
      <formula>20</formula>
    </cfRule>
  </conditionalFormatting>
  <conditionalFormatting sqref="AL39:AM39 BA39 AV39">
    <cfRule type="cellIs" dxfId="2047" priority="126" operator="between">
      <formula>80</formula>
      <formula>120</formula>
    </cfRule>
  </conditionalFormatting>
  <conditionalFormatting sqref="AO39:AP39">
    <cfRule type="cellIs" dxfId="2046" priority="125" operator="greaterThan">
      <formula>20</formula>
    </cfRule>
  </conditionalFormatting>
  <conditionalFormatting sqref="AQ39">
    <cfRule type="cellIs" dxfId="2045" priority="124" operator="between">
      <formula>80</formula>
      <formula>120</formula>
    </cfRule>
  </conditionalFormatting>
  <conditionalFormatting sqref="AJ38">
    <cfRule type="cellIs" dxfId="2044" priority="123" operator="greaterThan">
      <formula>20</formula>
    </cfRule>
  </conditionalFormatting>
  <conditionalFormatting sqref="AO38">
    <cfRule type="cellIs" dxfId="2043" priority="122" operator="greaterThan">
      <formula>20</formula>
    </cfRule>
  </conditionalFormatting>
  <conditionalFormatting sqref="AT38">
    <cfRule type="cellIs" dxfId="2042" priority="121" operator="greaterThan">
      <formula>20</formula>
    </cfRule>
  </conditionalFormatting>
  <conditionalFormatting sqref="AY38">
    <cfRule type="cellIs" dxfId="2041" priority="120" operator="greaterThan">
      <formula>20</formula>
    </cfRule>
  </conditionalFormatting>
  <conditionalFormatting sqref="AJ35">
    <cfRule type="cellIs" dxfId="2040" priority="119" operator="greaterThan">
      <formula>20</formula>
    </cfRule>
  </conditionalFormatting>
  <conditionalFormatting sqref="AO35">
    <cfRule type="cellIs" dxfId="2039" priority="118" operator="greaterThan">
      <formula>20</formula>
    </cfRule>
  </conditionalFormatting>
  <conditionalFormatting sqref="AT35">
    <cfRule type="cellIs" dxfId="2038" priority="117" operator="greaterThan">
      <formula>20</formula>
    </cfRule>
  </conditionalFormatting>
  <conditionalFormatting sqref="AY35">
    <cfRule type="cellIs" dxfId="2037" priority="116" operator="greaterThan">
      <formula>20</formula>
    </cfRule>
  </conditionalFormatting>
  <conditionalFormatting sqref="AJ36">
    <cfRule type="cellIs" dxfId="2036" priority="115" operator="greaterThan">
      <formula>20</formula>
    </cfRule>
  </conditionalFormatting>
  <conditionalFormatting sqref="AO36">
    <cfRule type="cellIs" dxfId="2035" priority="114" operator="greaterThan">
      <formula>20</formula>
    </cfRule>
  </conditionalFormatting>
  <conditionalFormatting sqref="AT36">
    <cfRule type="cellIs" dxfId="2034" priority="113" operator="greaterThan">
      <formula>20</formula>
    </cfRule>
  </conditionalFormatting>
  <conditionalFormatting sqref="AY36">
    <cfRule type="cellIs" dxfId="2033" priority="112" operator="greaterThan">
      <formula>20</formula>
    </cfRule>
  </conditionalFormatting>
  <conditionalFormatting sqref="AJ67 AJ64 AJ61 AJ58 AJ55 AJ52 AJ49 AJ46 AJ43 AJ40">
    <cfRule type="cellIs" dxfId="2032" priority="111" operator="greaterThan">
      <formula>20</formula>
    </cfRule>
  </conditionalFormatting>
  <conditionalFormatting sqref="AO67 AO64 AO61 AO58 AO55 AO52 AO49 AO46 AO43 AO40">
    <cfRule type="cellIs" dxfId="2031" priority="110" operator="greaterThan">
      <formula>20</formula>
    </cfRule>
  </conditionalFormatting>
  <conditionalFormatting sqref="AT67 AT64 AT61 AT58 AT55 AT52 AT49 AT46 AT43 AT40">
    <cfRule type="cellIs" dxfId="2030" priority="109" operator="greaterThan">
      <formula>20</formula>
    </cfRule>
  </conditionalFormatting>
  <conditionalFormatting sqref="AY67 AY64 AY61 AY58 AY55 AY52 AY49 AY46 AY43 AY40">
    <cfRule type="cellIs" dxfId="2029" priority="108" operator="greaterThan">
      <formula>20</formula>
    </cfRule>
  </conditionalFormatting>
  <conditionalFormatting sqref="AT69:AU70 AY69:AZ70 AJ69:AK70 AW69:AW70 AR69:AR70">
    <cfRule type="cellIs" dxfId="2028" priority="107" operator="greaterThan">
      <formula>20</formula>
    </cfRule>
  </conditionalFormatting>
  <conditionalFormatting sqref="AL69:AM70 AV69:AV70">
    <cfRule type="cellIs" dxfId="2027" priority="106" operator="between">
      <formula>80</formula>
      <formula>120</formula>
    </cfRule>
  </conditionalFormatting>
  <conditionalFormatting sqref="BA69:BA70">
    <cfRule type="cellIs" dxfId="2026" priority="105" operator="between">
      <formula>80</formula>
      <formula>120</formula>
    </cfRule>
  </conditionalFormatting>
  <conditionalFormatting sqref="BA69:BA70">
    <cfRule type="cellIs" dxfId="2025" priority="104" operator="between">
      <formula>80</formula>
      <formula>120</formula>
    </cfRule>
  </conditionalFormatting>
  <conditionalFormatting sqref="AO69:AO70">
    <cfRule type="cellIs" dxfId="2024" priority="103" operator="greaterThan">
      <formula>20</formula>
    </cfRule>
  </conditionalFormatting>
  <conditionalFormatting sqref="AP69:AP70">
    <cfRule type="cellIs" dxfId="2023" priority="102" operator="greaterThan">
      <formula>20</formula>
    </cfRule>
  </conditionalFormatting>
  <conditionalFormatting sqref="AQ69:AQ70">
    <cfRule type="cellIs" dxfId="2022" priority="101" operator="between">
      <formula>80</formula>
      <formula>120</formula>
    </cfRule>
  </conditionalFormatting>
  <conditionalFormatting sqref="AO69:AO70">
    <cfRule type="cellIs" dxfId="2021" priority="92" operator="greaterThan">
      <formula>20</formula>
    </cfRule>
  </conditionalFormatting>
  <conditionalFormatting sqref="AV69:AV70">
    <cfRule type="cellIs" dxfId="2020" priority="98" operator="between">
      <formula>80</formula>
      <formula>120</formula>
    </cfRule>
  </conditionalFormatting>
  <conditionalFormatting sqref="BA69:BA70">
    <cfRule type="cellIs" dxfId="2019" priority="96" operator="between">
      <formula>80</formula>
      <formula>120</formula>
    </cfRule>
  </conditionalFormatting>
  <conditionalFormatting sqref="AL69:AM70">
    <cfRule type="cellIs" dxfId="2018" priority="100" operator="between">
      <formula>80</formula>
      <formula>120</formula>
    </cfRule>
  </conditionalFormatting>
  <conditionalFormatting sqref="AV69:AV70">
    <cfRule type="cellIs" dxfId="2017" priority="99" operator="between">
      <formula>80</formula>
      <formula>120</formula>
    </cfRule>
  </conditionalFormatting>
  <conditionalFormatting sqref="BA69:BA70">
    <cfRule type="cellIs" dxfId="2016" priority="97" operator="between">
      <formula>80</formula>
      <formula>120</formula>
    </cfRule>
  </conditionalFormatting>
  <conditionalFormatting sqref="AQ69:AQ70">
    <cfRule type="cellIs" dxfId="2015" priority="95" operator="between">
      <formula>80</formula>
      <formula>120</formula>
    </cfRule>
  </conditionalFormatting>
  <conditionalFormatting sqref="AY69:AY70">
    <cfRule type="cellIs" dxfId="2014" priority="90" operator="greaterThan">
      <formula>20</formula>
    </cfRule>
  </conditionalFormatting>
  <conditionalFormatting sqref="AQ69:AQ70">
    <cfRule type="cellIs" dxfId="2013" priority="94" operator="between">
      <formula>80</formula>
      <formula>120</formula>
    </cfRule>
  </conditionalFormatting>
  <conditionalFormatting sqref="AJ69:AJ70">
    <cfRule type="cellIs" dxfId="2012" priority="93" operator="greaterThan">
      <formula>20</formula>
    </cfRule>
  </conditionalFormatting>
  <conditionalFormatting sqref="AT69:AT70">
    <cfRule type="cellIs" dxfId="2011" priority="91" operator="greaterThan">
      <formula>20</formula>
    </cfRule>
  </conditionalFormatting>
  <conditionalFormatting sqref="AJ73:AK73 AY73:AZ73 AT73:AU73 AW72:AW73 AR72:AR73 AY72 AT72 AJ72">
    <cfRule type="cellIs" dxfId="2010" priority="89" operator="greaterThan">
      <formula>20</formula>
    </cfRule>
  </conditionalFormatting>
  <conditionalFormatting sqref="BA72:BA73 AV72:AV73 AL72:AM73">
    <cfRule type="cellIs" dxfId="2009" priority="88" operator="between">
      <formula>80</formula>
      <formula>120</formula>
    </cfRule>
  </conditionalFormatting>
  <conditionalFormatting sqref="AK73">
    <cfRule type="cellIs" dxfId="2008" priority="84" operator="greaterThan">
      <formula>20</formula>
    </cfRule>
  </conditionalFormatting>
  <conditionalFormatting sqref="AO73:AP73 AO72">
    <cfRule type="cellIs" dxfId="2007" priority="87" operator="greaterThan">
      <formula>20</formula>
    </cfRule>
  </conditionalFormatting>
  <conditionalFormatting sqref="AQ72:AQ73">
    <cfRule type="cellIs" dxfId="2006" priority="86" operator="between">
      <formula>80</formula>
      <formula>120</formula>
    </cfRule>
  </conditionalFormatting>
  <conditionalFormatting sqref="AQ72:AQ73">
    <cfRule type="cellIs" dxfId="2005" priority="85" operator="between">
      <formula>80</formula>
      <formula>120</formula>
    </cfRule>
  </conditionalFormatting>
  <conditionalFormatting sqref="AO72:AO73">
    <cfRule type="cellIs" dxfId="2004" priority="78" operator="greaterThan">
      <formula>20</formula>
    </cfRule>
  </conditionalFormatting>
  <conditionalFormatting sqref="AU73">
    <cfRule type="cellIs" dxfId="2003" priority="83" operator="greaterThan">
      <formula>20</formula>
    </cfRule>
  </conditionalFormatting>
  <conditionalFormatting sqref="AZ73">
    <cfRule type="cellIs" dxfId="2002" priority="82" operator="greaterThan">
      <formula>20</formula>
    </cfRule>
  </conditionalFormatting>
  <conditionalFormatting sqref="AP73">
    <cfRule type="cellIs" dxfId="2001" priority="81" operator="greaterThan">
      <formula>20</formula>
    </cfRule>
  </conditionalFormatting>
  <conditionalFormatting sqref="AY72:AY73">
    <cfRule type="cellIs" dxfId="2000" priority="76" operator="greaterThan">
      <formula>20</formula>
    </cfRule>
  </conditionalFormatting>
  <conditionalFormatting sqref="AK73 AP73 AU73 AZ73">
    <cfRule type="cellIs" dxfId="1999" priority="80" operator="lessThan">
      <formula>20</formula>
    </cfRule>
  </conditionalFormatting>
  <conditionalFormatting sqref="AJ72:AJ73">
    <cfRule type="cellIs" dxfId="1998" priority="79" operator="greaterThan">
      <formula>20</formula>
    </cfRule>
  </conditionalFormatting>
  <conditionalFormatting sqref="AT72:AT73">
    <cfRule type="cellIs" dxfId="1997" priority="77" operator="greaterThan">
      <formula>20</formula>
    </cfRule>
  </conditionalFormatting>
  <conditionalFormatting sqref="AJ83 AJ80 AJ77">
    <cfRule type="cellIs" dxfId="1996" priority="75" operator="greaterThan">
      <formula>20</formula>
    </cfRule>
  </conditionalFormatting>
  <conditionalFormatting sqref="AO83 AO80 AO77">
    <cfRule type="cellIs" dxfId="1995" priority="74" operator="greaterThan">
      <formula>20</formula>
    </cfRule>
  </conditionalFormatting>
  <conditionalFormatting sqref="AT83 AT80 AT77">
    <cfRule type="cellIs" dxfId="1994" priority="73" operator="greaterThan">
      <formula>20</formula>
    </cfRule>
  </conditionalFormatting>
  <conditionalFormatting sqref="AY83 AY80 AY77">
    <cfRule type="cellIs" dxfId="1993" priority="72" operator="greaterThan">
      <formula>20</formula>
    </cfRule>
  </conditionalFormatting>
  <conditionalFormatting sqref="AI83">
    <cfRule type="cellIs" dxfId="1992" priority="71" operator="lessThan">
      <formula>20</formula>
    </cfRule>
  </conditionalFormatting>
  <conditionalFormatting sqref="AN83">
    <cfRule type="cellIs" dxfId="1991" priority="70" operator="lessThan">
      <formula>20</formula>
    </cfRule>
  </conditionalFormatting>
  <conditionalFormatting sqref="AS83">
    <cfRule type="cellIs" dxfId="1990" priority="69" operator="lessThan">
      <formula>20</formula>
    </cfRule>
  </conditionalFormatting>
  <conditionalFormatting sqref="AX83">
    <cfRule type="cellIs" dxfId="1989" priority="68" operator="lessThan">
      <formula>20</formula>
    </cfRule>
  </conditionalFormatting>
  <conditionalFormatting sqref="AJ133 AJ114 AJ111 AJ108 AJ105 AJ102 AJ99 AJ96 AJ93 AJ90 AJ87">
    <cfRule type="cellIs" dxfId="1988" priority="67" operator="greaterThan">
      <formula>20</formula>
    </cfRule>
  </conditionalFormatting>
  <conditionalFormatting sqref="AO133 AO114 AO111 AO108 AO105 AO102 AO99 AO96 AO93 AO90 AO87">
    <cfRule type="cellIs" dxfId="1987" priority="66" operator="greaterThan">
      <formula>20</formula>
    </cfRule>
  </conditionalFormatting>
  <conditionalFormatting sqref="AT133 AT114 AT111 AT108 AT105 AT102 AT99 AT96 AT93 AT90 AT87">
    <cfRule type="cellIs" dxfId="1986" priority="65" operator="greaterThan">
      <formula>20</formula>
    </cfRule>
  </conditionalFormatting>
  <conditionalFormatting sqref="AY133 AY114 AY111 AY108 AY105 AY102 AY99 AY96 AY93 AY90 AY87">
    <cfRule type="cellIs" dxfId="1985" priority="64" operator="greaterThan">
      <formula>20</formula>
    </cfRule>
  </conditionalFormatting>
  <conditionalFormatting sqref="AJ130 AJ127 AJ124">
    <cfRule type="cellIs" dxfId="1984" priority="63" operator="greaterThan">
      <formula>20</formula>
    </cfRule>
  </conditionalFormatting>
  <conditionalFormatting sqref="AO130 AO127 AO124">
    <cfRule type="cellIs" dxfId="1983" priority="62" operator="greaterThan">
      <formula>20</formula>
    </cfRule>
  </conditionalFormatting>
  <conditionalFormatting sqref="AT130 AT127 AT124">
    <cfRule type="cellIs" dxfId="1982" priority="61" operator="greaterThan">
      <formula>20</formula>
    </cfRule>
  </conditionalFormatting>
  <conditionalFormatting sqref="AY130 AY127 AY124">
    <cfRule type="cellIs" dxfId="1981" priority="60" operator="greaterThan">
      <formula>20</formula>
    </cfRule>
  </conditionalFormatting>
  <conditionalFormatting sqref="AI130">
    <cfRule type="cellIs" dxfId="1980" priority="59" operator="lessThan">
      <formula>20</formula>
    </cfRule>
  </conditionalFormatting>
  <conditionalFormatting sqref="AN130">
    <cfRule type="cellIs" dxfId="1979" priority="58" operator="lessThan">
      <formula>20</formula>
    </cfRule>
  </conditionalFormatting>
  <conditionalFormatting sqref="AS130">
    <cfRule type="cellIs" dxfId="1978" priority="57" operator="lessThan">
      <formula>20</formula>
    </cfRule>
  </conditionalFormatting>
  <conditionalFormatting sqref="AX130">
    <cfRule type="cellIs" dxfId="1977" priority="56" operator="lessThan">
      <formula>20</formula>
    </cfRule>
  </conditionalFormatting>
  <conditionalFormatting sqref="AJ118 AY118 AT118 AW118 AR118">
    <cfRule type="cellIs" dxfId="1976" priority="55" operator="greaterThan">
      <formula>20</formula>
    </cfRule>
  </conditionalFormatting>
  <conditionalFormatting sqref="BA118 AV118 AL118:AM118">
    <cfRule type="cellIs" dxfId="1975" priority="54" operator="between">
      <formula>80</formula>
      <formula>120</formula>
    </cfRule>
  </conditionalFormatting>
  <conditionalFormatting sqref="AO118">
    <cfRule type="cellIs" dxfId="1974" priority="53" operator="greaterThan">
      <formula>20</formula>
    </cfRule>
  </conditionalFormatting>
  <conditionalFormatting sqref="AQ118">
    <cfRule type="cellIs" dxfId="1973" priority="52" operator="between">
      <formula>80</formula>
      <formula>120</formula>
    </cfRule>
  </conditionalFormatting>
  <conditionalFormatting sqref="AQ118">
    <cfRule type="cellIs" dxfId="1972" priority="51" operator="between">
      <formula>80</formula>
      <formula>120</formula>
    </cfRule>
  </conditionalFormatting>
  <conditionalFormatting sqref="AO118">
    <cfRule type="cellIs" dxfId="1971" priority="49" operator="greaterThan">
      <formula>20</formula>
    </cfRule>
  </conditionalFormatting>
  <conditionalFormatting sqref="AV121 BA121 AL121:AM121">
    <cfRule type="cellIs" dxfId="1970" priority="43" operator="between">
      <formula>80</formula>
      <formula>120</formula>
    </cfRule>
  </conditionalFormatting>
  <conditionalFormatting sqref="AP121">
    <cfRule type="cellIs" dxfId="1969" priority="42" operator="greaterThan">
      <formula>20</formula>
    </cfRule>
  </conditionalFormatting>
  <conditionalFormatting sqref="AK121">
    <cfRule type="cellIs" dxfId="1968" priority="38" operator="greaterThan">
      <formula>20</formula>
    </cfRule>
  </conditionalFormatting>
  <conditionalFormatting sqref="AL121:AM121">
    <cfRule type="cellIs" dxfId="1967" priority="37" operator="between">
      <formula>80</formula>
      <formula>120</formula>
    </cfRule>
  </conditionalFormatting>
  <conditionalFormatting sqref="AJ121">
    <cfRule type="cellIs" dxfId="1966" priority="36" operator="greaterThan">
      <formula>20</formula>
    </cfRule>
  </conditionalFormatting>
  <conditionalFormatting sqref="AY118">
    <cfRule type="cellIs" dxfId="1965" priority="47" operator="greaterThan">
      <formula>20</formula>
    </cfRule>
  </conditionalFormatting>
  <conditionalFormatting sqref="AJ118">
    <cfRule type="cellIs" dxfId="1964" priority="50" operator="greaterThan">
      <formula>20</formula>
    </cfRule>
  </conditionalFormatting>
  <conditionalFormatting sqref="AT118">
    <cfRule type="cellIs" dxfId="1963" priority="48" operator="greaterThan">
      <formula>20</formula>
    </cfRule>
  </conditionalFormatting>
  <conditionalFormatting sqref="AW121 AR121 AU121 AZ121">
    <cfRule type="cellIs" dxfId="1962" priority="46" operator="greaterThan">
      <formula>20</formula>
    </cfRule>
  </conditionalFormatting>
  <conditionalFormatting sqref="AV121 BA121">
    <cfRule type="cellIs" dxfId="1961" priority="45" operator="between">
      <formula>80</formula>
      <formula>120</formula>
    </cfRule>
  </conditionalFormatting>
  <conditionalFormatting sqref="AW121 AR121 AJ121:AK121 AT121:AU121 AY121:AZ121">
    <cfRule type="cellIs" dxfId="1960" priority="44" operator="greaterThan">
      <formula>20</formula>
    </cfRule>
  </conditionalFormatting>
  <conditionalFormatting sqref="AQ121">
    <cfRule type="cellIs" dxfId="1959" priority="41" operator="between">
      <formula>80</formula>
      <formula>120</formula>
    </cfRule>
  </conditionalFormatting>
  <conditionalFormatting sqref="AO121:AP121">
    <cfRule type="cellIs" dxfId="1958" priority="40" operator="greaterThan">
      <formula>20</formula>
    </cfRule>
  </conditionalFormatting>
  <conditionalFormatting sqref="AQ121">
    <cfRule type="cellIs" dxfId="1957" priority="39" operator="between">
      <formula>80</formula>
      <formula>120</formula>
    </cfRule>
  </conditionalFormatting>
  <conditionalFormatting sqref="AO121">
    <cfRule type="cellIs" dxfId="1956" priority="35" operator="greaterThan">
      <formula>20</formula>
    </cfRule>
  </conditionalFormatting>
  <conditionalFormatting sqref="AT121">
    <cfRule type="cellIs" dxfId="1955" priority="34" operator="greaterThan">
      <formula>20</formula>
    </cfRule>
  </conditionalFormatting>
  <conditionalFormatting sqref="AY121">
    <cfRule type="cellIs" dxfId="1954" priority="33" operator="greaterThan">
      <formula>20</formula>
    </cfRule>
  </conditionalFormatting>
  <conditionalFormatting sqref="AT117:AU117 AY117:AZ117 AJ117:AK117 AW117 AR117">
    <cfRule type="cellIs" dxfId="1953" priority="32" operator="greaterThan">
      <formula>20</formula>
    </cfRule>
  </conditionalFormatting>
  <conditionalFormatting sqref="AL117:AM117 AV117">
    <cfRule type="cellIs" dxfId="1952" priority="31" operator="between">
      <formula>80</formula>
      <formula>120</formula>
    </cfRule>
  </conditionalFormatting>
  <conditionalFormatting sqref="BA117">
    <cfRule type="cellIs" dxfId="1951" priority="30" operator="between">
      <formula>80</formula>
      <formula>120</formula>
    </cfRule>
  </conditionalFormatting>
  <conditionalFormatting sqref="BA117">
    <cfRule type="cellIs" dxfId="1950" priority="29" operator="between">
      <formula>80</formula>
      <formula>120</formula>
    </cfRule>
  </conditionalFormatting>
  <conditionalFormatting sqref="AO117">
    <cfRule type="cellIs" dxfId="1949" priority="28" operator="greaterThan">
      <formula>20</formula>
    </cfRule>
  </conditionalFormatting>
  <conditionalFormatting sqref="AP117">
    <cfRule type="cellIs" dxfId="1948" priority="27" operator="greaterThan">
      <formula>20</formula>
    </cfRule>
  </conditionalFormatting>
  <conditionalFormatting sqref="AQ117">
    <cfRule type="cellIs" dxfId="1947" priority="26" operator="between">
      <formula>80</formula>
      <formula>120</formula>
    </cfRule>
  </conditionalFormatting>
  <conditionalFormatting sqref="AO117">
    <cfRule type="cellIs" dxfId="1946" priority="17" operator="greaterThan">
      <formula>20</formula>
    </cfRule>
  </conditionalFormatting>
  <conditionalFormatting sqref="AV117">
    <cfRule type="cellIs" dxfId="1945" priority="23" operator="between">
      <formula>80</formula>
      <formula>120</formula>
    </cfRule>
  </conditionalFormatting>
  <conditionalFormatting sqref="BA117">
    <cfRule type="cellIs" dxfId="1944" priority="21" operator="between">
      <formula>80</formula>
      <formula>120</formula>
    </cfRule>
  </conditionalFormatting>
  <conditionalFormatting sqref="AL117:AM117">
    <cfRule type="cellIs" dxfId="1943" priority="25" operator="between">
      <formula>80</formula>
      <formula>120</formula>
    </cfRule>
  </conditionalFormatting>
  <conditionalFormatting sqref="AV117">
    <cfRule type="cellIs" dxfId="1942" priority="24" operator="between">
      <formula>80</formula>
      <formula>120</formula>
    </cfRule>
  </conditionalFormatting>
  <conditionalFormatting sqref="BA117">
    <cfRule type="cellIs" dxfId="1941" priority="22" operator="between">
      <formula>80</formula>
      <formula>120</formula>
    </cfRule>
  </conditionalFormatting>
  <conditionalFormatting sqref="AQ117">
    <cfRule type="cellIs" dxfId="1940" priority="20" operator="between">
      <formula>80</formula>
      <formula>120</formula>
    </cfRule>
  </conditionalFormatting>
  <conditionalFormatting sqref="AY117">
    <cfRule type="cellIs" dxfId="1939" priority="15" operator="greaterThan">
      <formula>20</formula>
    </cfRule>
  </conditionalFormatting>
  <conditionalFormatting sqref="AQ117">
    <cfRule type="cellIs" dxfId="1938" priority="19" operator="between">
      <formula>80</formula>
      <formula>120</formula>
    </cfRule>
  </conditionalFormatting>
  <conditionalFormatting sqref="AJ117">
    <cfRule type="cellIs" dxfId="1937" priority="18" operator="greaterThan">
      <formula>20</formula>
    </cfRule>
  </conditionalFormatting>
  <conditionalFormatting sqref="AT117">
    <cfRule type="cellIs" dxfId="1936" priority="16" operator="greaterThan">
      <formula>20</formula>
    </cfRule>
  </conditionalFormatting>
  <conditionalFormatting sqref="AJ120:AK120 AY120:AZ120 AT120:AU120 AW119:AW120 AR119:AR120 AY119 AT119 AJ119">
    <cfRule type="cellIs" dxfId="1935" priority="14" operator="greaterThan">
      <formula>20</formula>
    </cfRule>
  </conditionalFormatting>
  <conditionalFormatting sqref="BA119:BA120 AV119:AV120 AL119:AM120">
    <cfRule type="cellIs" dxfId="1934" priority="13" operator="between">
      <formula>80</formula>
      <formula>120</formula>
    </cfRule>
  </conditionalFormatting>
  <conditionalFormatting sqref="AK120">
    <cfRule type="cellIs" dxfId="1933" priority="9" operator="greaterThan">
      <formula>20</formula>
    </cfRule>
  </conditionalFormatting>
  <conditionalFormatting sqref="AO120:AP120 AO119">
    <cfRule type="cellIs" dxfId="1932" priority="12" operator="greaterThan">
      <formula>20</formula>
    </cfRule>
  </conditionalFormatting>
  <conditionalFormatting sqref="AQ119:AQ120">
    <cfRule type="cellIs" dxfId="1931" priority="11" operator="between">
      <formula>80</formula>
      <formula>120</formula>
    </cfRule>
  </conditionalFormatting>
  <conditionalFormatting sqref="AQ119:AQ120">
    <cfRule type="cellIs" dxfId="1930" priority="10" operator="between">
      <formula>80</formula>
      <formula>120</formula>
    </cfRule>
  </conditionalFormatting>
  <conditionalFormatting sqref="AO119:AO120">
    <cfRule type="cellIs" dxfId="1929" priority="3" operator="greaterThan">
      <formula>20</formula>
    </cfRule>
  </conditionalFormatting>
  <conditionalFormatting sqref="AU120">
    <cfRule type="cellIs" dxfId="1928" priority="8" operator="greaterThan">
      <formula>20</formula>
    </cfRule>
  </conditionalFormatting>
  <conditionalFormatting sqref="AZ120">
    <cfRule type="cellIs" dxfId="1927" priority="7" operator="greaterThan">
      <formula>20</formula>
    </cfRule>
  </conditionalFormatting>
  <conditionalFormatting sqref="AP120">
    <cfRule type="cellIs" dxfId="1926" priority="6" operator="greaterThan">
      <formula>20</formula>
    </cfRule>
  </conditionalFormatting>
  <conditionalFormatting sqref="AY119:AY120">
    <cfRule type="cellIs" dxfId="1925" priority="1" operator="greaterThan">
      <formula>20</formula>
    </cfRule>
  </conditionalFormatting>
  <conditionalFormatting sqref="AK120 AP120 AU120 AZ120">
    <cfRule type="cellIs" dxfId="1924" priority="5" operator="lessThan">
      <formula>20</formula>
    </cfRule>
  </conditionalFormatting>
  <conditionalFormatting sqref="AJ119:AJ120">
    <cfRule type="cellIs" dxfId="1923" priority="4" operator="greaterThan">
      <formula>20</formula>
    </cfRule>
  </conditionalFormatting>
  <conditionalFormatting sqref="AT119:AT120">
    <cfRule type="cellIs" dxfId="192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28"/>
  <sheetViews>
    <sheetView topLeftCell="AK9" zoomScale="85" zoomScaleNormal="85" workbookViewId="0">
      <selection activeCell="BG31" sqref="A31:BG128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C1" t="s">
        <v>109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G2" s="3"/>
      <c r="I2" s="3"/>
    </row>
    <row r="3" spans="1:58" x14ac:dyDescent="0.2">
      <c r="C3">
        <v>0</v>
      </c>
      <c r="D3">
        <v>0</v>
      </c>
      <c r="E3" s="3">
        <f>AVERAGE(I18:I19)</f>
        <v>2</v>
      </c>
      <c r="F3">
        <v>0</v>
      </c>
      <c r="G3" s="3">
        <f>AVERAGE(J18:J19)</f>
        <v>697.5</v>
      </c>
      <c r="H3">
        <v>0</v>
      </c>
      <c r="I3" s="3">
        <f>AVERAGE(L18:L19)</f>
        <v>705</v>
      </c>
    </row>
    <row r="4" spans="1:58" x14ac:dyDescent="0.2">
      <c r="C4">
        <v>0.2</v>
      </c>
      <c r="D4">
        <f>3*G21/1000</f>
        <v>6.0000000000000006E-4</v>
      </c>
      <c r="E4" s="3">
        <f>AVERAGE(I21:I22)</f>
        <v>253.5</v>
      </c>
      <c r="F4">
        <f>6*H21/1000</f>
        <v>1.2000000000000001E-3</v>
      </c>
      <c r="G4" s="3">
        <f>AVERAGE(J21:J22)</f>
        <v>3156.5</v>
      </c>
      <c r="H4">
        <f>0.3*H21/1000</f>
        <v>5.9999999999999995E-5</v>
      </c>
      <c r="I4" s="3">
        <f>AVERAGE(L21:L22)</f>
        <v>1293.5</v>
      </c>
    </row>
    <row r="5" spans="1:58" x14ac:dyDescent="0.2">
      <c r="C5">
        <v>0.6</v>
      </c>
      <c r="D5">
        <f>3*G24/1000</f>
        <v>1.7999999999999997E-3</v>
      </c>
      <c r="E5" s="3">
        <f>AVERAGE(I24:I25)</f>
        <v>868</v>
      </c>
      <c r="F5">
        <f>6*H24/1000</f>
        <v>3.5999999999999995E-3</v>
      </c>
      <c r="G5" s="3">
        <f>AVERAGE(J24:J25)</f>
        <v>10860.5</v>
      </c>
      <c r="H5">
        <f>0.3*H24/1000</f>
        <v>1.7999999999999998E-4</v>
      </c>
      <c r="I5" s="3">
        <f>AVERAGE(L24:L25)</f>
        <v>5504</v>
      </c>
    </row>
    <row r="6" spans="1:58" x14ac:dyDescent="0.2">
      <c r="C6">
        <v>1</v>
      </c>
      <c r="D6">
        <f>3*G27/1000</f>
        <v>3.0000000000000001E-3</v>
      </c>
      <c r="E6" s="3">
        <f>I27</f>
        <v>1382</v>
      </c>
      <c r="F6">
        <f>6*H27/1000</f>
        <v>6.0000000000000001E-3</v>
      </c>
      <c r="G6" s="3">
        <f>J27</f>
        <v>16292</v>
      </c>
      <c r="H6">
        <f>0.3*H27/1000</f>
        <v>2.9999999999999997E-4</v>
      </c>
      <c r="I6" s="3">
        <f>L27</f>
        <v>8343</v>
      </c>
    </row>
    <row r="7" spans="1:58" x14ac:dyDescent="0.2">
      <c r="C7">
        <v>1.4</v>
      </c>
      <c r="D7">
        <f>3*G28/1000</f>
        <v>4.1999999999999989E-3</v>
      </c>
      <c r="E7" s="3">
        <f>I28</f>
        <v>1929</v>
      </c>
      <c r="F7">
        <f>6*H28/1000</f>
        <v>8.3999999999999977E-3</v>
      </c>
      <c r="G7" s="3">
        <f>J28</f>
        <v>22560</v>
      </c>
      <c r="H7">
        <f>0.3*H28/1000</f>
        <v>4.1999999999999996E-4</v>
      </c>
      <c r="I7" s="3">
        <f>L28</f>
        <v>12527</v>
      </c>
    </row>
    <row r="8" spans="1:58" x14ac:dyDescent="0.2">
      <c r="C8">
        <v>1.8</v>
      </c>
      <c r="D8">
        <f>3*G29/1000</f>
        <v>5.4000000000000003E-3</v>
      </c>
      <c r="E8" s="3">
        <f>I29</f>
        <v>2469</v>
      </c>
      <c r="F8">
        <f>6*H29/1000</f>
        <v>1.0800000000000001E-2</v>
      </c>
      <c r="G8" s="3">
        <f>J29</f>
        <v>32334</v>
      </c>
      <c r="H8">
        <f>0.3*H29/1000</f>
        <v>5.4000000000000001E-4</v>
      </c>
      <c r="I8" s="3"/>
    </row>
    <row r="9" spans="1:58" x14ac:dyDescent="0.2">
      <c r="C9" t="s">
        <v>35</v>
      </c>
      <c r="E9" s="6">
        <f>SLOPE(D2:D8,E2:E8)</f>
        <v>2.1810300901212571E-6</v>
      </c>
      <c r="F9" s="6"/>
      <c r="G9" s="6">
        <f>SLOPE(F2:F8,G2:G8)</f>
        <v>3.4775502485732502E-7</v>
      </c>
      <c r="H9" s="6"/>
      <c r="I9" s="6">
        <f>SLOPE(H2:H8,I2:I8)</f>
        <v>3.4542803411696884E-8</v>
      </c>
    </row>
    <row r="10" spans="1:58" x14ac:dyDescent="0.2">
      <c r="C10" t="s">
        <v>36</v>
      </c>
      <c r="E10" s="6">
        <f>INTERCEPT(D2:D8,E2:E8)</f>
        <v>-9.4568711920162314E-6</v>
      </c>
      <c r="F10" s="6"/>
      <c r="G10" s="6">
        <f>INTERCEPT(F2:F8,G2:G8)</f>
        <v>2.1278247873891994E-5</v>
      </c>
      <c r="H10" s="6"/>
      <c r="I10" s="6">
        <f>INTERCEPT(H2:H8,I2:I8)</f>
        <v>-4.0131379596739891E-6</v>
      </c>
    </row>
    <row r="11" spans="1:58" x14ac:dyDescent="0.2">
      <c r="C11" t="s">
        <v>37</v>
      </c>
      <c r="E11" s="7">
        <f>RSQ(D2:D8,E2:E8)</f>
        <v>0.99950434424522572</v>
      </c>
      <c r="F11" s="7"/>
      <c r="G11" s="7">
        <f>RSQ(F2:F8,G2:G8)</f>
        <v>0.99184139574213115</v>
      </c>
      <c r="H11" s="7"/>
      <c r="I11" s="7">
        <f>RSQ(H2:H8,I2:I8)</f>
        <v>0.99025335949156945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1706</v>
      </c>
      <c r="J13">
        <v>19781</v>
      </c>
      <c r="L13">
        <v>20754</v>
      </c>
      <c r="M13">
        <v>1.724</v>
      </c>
      <c r="N13">
        <v>17.036999999999999</v>
      </c>
      <c r="O13">
        <v>15.313000000000001</v>
      </c>
      <c r="Q13">
        <v>2.0550000000000002</v>
      </c>
      <c r="R13">
        <v>1</v>
      </c>
      <c r="S13">
        <v>0</v>
      </c>
      <c r="T13">
        <v>0</v>
      </c>
      <c r="V13">
        <v>0</v>
      </c>
      <c r="Y13" s="1">
        <v>44236</v>
      </c>
      <c r="Z13" s="2">
        <v>0.60142361111111109</v>
      </c>
      <c r="AB13">
        <v>1</v>
      </c>
      <c r="AD13" s="4">
        <f t="shared" ref="AD13:AD76" si="0">((I13*$E$9)+$E$10)*1000/G13</f>
        <v>7.4227609251096967</v>
      </c>
      <c r="AE13" s="4">
        <f>((J13*$G$9)+$G$10)*1000/H13</f>
        <v>13.800440789153276</v>
      </c>
      <c r="AF13" s="4">
        <f>AE13-AD13</f>
        <v>6.3776798640435794</v>
      </c>
      <c r="AG13" s="4">
        <f>((L13*$I$9)+$I$10)*1000/H13</f>
        <v>1.4257764080933661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2345</v>
      </c>
      <c r="J14">
        <v>17192</v>
      </c>
      <c r="L14">
        <v>15988</v>
      </c>
      <c r="M14">
        <v>2.214</v>
      </c>
      <c r="N14">
        <v>14.843999999999999</v>
      </c>
      <c r="O14">
        <v>12.63</v>
      </c>
      <c r="Q14">
        <v>1.556</v>
      </c>
      <c r="R14">
        <v>1</v>
      </c>
      <c r="S14">
        <v>0</v>
      </c>
      <c r="T14">
        <v>0</v>
      </c>
      <c r="V14">
        <v>0</v>
      </c>
      <c r="Y14" s="1">
        <v>44236</v>
      </c>
      <c r="Z14" s="2">
        <v>0.60726851851851849</v>
      </c>
      <c r="AB14">
        <v>1</v>
      </c>
      <c r="AD14" s="4">
        <f t="shared" si="0"/>
        <v>10.210117380284663</v>
      </c>
      <c r="AE14" s="4">
        <f t="shared" ref="AE14:AE77" si="1">((J14*$G$9)+$G$10)*1000/H14</f>
        <v>11.999765270442047</v>
      </c>
      <c r="AF14" s="4">
        <f t="shared" ref="AF14:AF77" si="2">AE14-AD14</f>
        <v>1.7896478901573847</v>
      </c>
      <c r="AG14" s="4">
        <f t="shared" ref="AG14:AG77" si="3">((L14*$I$9)+$I$10)*1000/H14</f>
        <v>1.0965144059730714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2407</v>
      </c>
      <c r="J15">
        <v>16096</v>
      </c>
      <c r="L15">
        <v>14253</v>
      </c>
      <c r="M15">
        <v>2.262</v>
      </c>
      <c r="N15">
        <v>13.914999999999999</v>
      </c>
      <c r="O15">
        <v>11.653</v>
      </c>
      <c r="Q15">
        <v>1.375</v>
      </c>
      <c r="R15">
        <v>1</v>
      </c>
      <c r="S15">
        <v>0</v>
      </c>
      <c r="T15">
        <v>0</v>
      </c>
      <c r="V15">
        <v>0</v>
      </c>
      <c r="Y15" s="1">
        <v>44236</v>
      </c>
      <c r="Z15" s="2">
        <v>0.61336805555555551</v>
      </c>
      <c r="AB15">
        <v>1</v>
      </c>
      <c r="AD15" s="4">
        <f t="shared" si="0"/>
        <v>10.4805651114597</v>
      </c>
      <c r="AE15" s="4">
        <f t="shared" si="1"/>
        <v>11.237486255954792</v>
      </c>
      <c r="AF15" s="4">
        <f t="shared" si="2"/>
        <v>0.75692114449509162</v>
      </c>
      <c r="AG15" s="4">
        <f t="shared" si="3"/>
        <v>0.97665087813448348</v>
      </c>
    </row>
    <row r="16" spans="1:58" x14ac:dyDescent="0.2">
      <c r="A16">
        <v>4</v>
      </c>
      <c r="B16">
        <v>2</v>
      </c>
      <c r="D16" t="s">
        <v>28</v>
      </c>
      <c r="Y16" s="1">
        <v>44236</v>
      </c>
      <c r="Z16" s="2">
        <v>0.61768518518518511</v>
      </c>
      <c r="AB16">
        <v>1</v>
      </c>
      <c r="AD16" s="4" t="e">
        <f t="shared" si="0"/>
        <v>#DIV/0!</v>
      </c>
      <c r="AE16" s="4" t="e">
        <f t="shared" si="1"/>
        <v>#DIV/0!</v>
      </c>
      <c r="AF16" s="4" t="e">
        <f t="shared" si="2"/>
        <v>#DIV/0!</v>
      </c>
      <c r="AG16" s="4" t="e">
        <f t="shared" si="3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94</v>
      </c>
      <c r="J17">
        <v>1114</v>
      </c>
      <c r="L17">
        <v>1180</v>
      </c>
      <c r="M17">
        <v>0.48699999999999999</v>
      </c>
      <c r="N17">
        <v>1.222</v>
      </c>
      <c r="O17">
        <v>0.73499999999999999</v>
      </c>
      <c r="Q17">
        <v>7.0000000000000001E-3</v>
      </c>
      <c r="R17">
        <v>1</v>
      </c>
      <c r="S17">
        <v>0</v>
      </c>
      <c r="T17">
        <v>0</v>
      </c>
      <c r="V17">
        <v>0</v>
      </c>
      <c r="Y17" s="1">
        <v>44236</v>
      </c>
      <c r="Z17" s="2">
        <v>0.62795138888888891</v>
      </c>
      <c r="AB17">
        <v>1</v>
      </c>
      <c r="AD17" s="4">
        <f t="shared" si="0"/>
        <v>0.39111991455876383</v>
      </c>
      <c r="AE17" s="4">
        <f t="shared" si="1"/>
        <v>0.81735469112990411</v>
      </c>
      <c r="AF17" s="4">
        <f t="shared" si="2"/>
        <v>0.42623477657114028</v>
      </c>
      <c r="AG17" s="4">
        <f t="shared" si="3"/>
        <v>7.3494740132256667E-2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4</v>
      </c>
      <c r="J18">
        <v>744</v>
      </c>
      <c r="L18">
        <v>905</v>
      </c>
      <c r="M18">
        <v>0.41799999999999998</v>
      </c>
      <c r="N18">
        <v>0.90800000000000003</v>
      </c>
      <c r="O18">
        <v>0.49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44236</v>
      </c>
      <c r="Z18" s="2">
        <v>0.63342592592592595</v>
      </c>
      <c r="AB18">
        <v>1</v>
      </c>
      <c r="AD18" s="4">
        <f t="shared" si="0"/>
        <v>-1.4655016630624063E-3</v>
      </c>
      <c r="AE18" s="4">
        <f t="shared" si="1"/>
        <v>0.56001597273548365</v>
      </c>
      <c r="AF18" s="4">
        <f t="shared" si="2"/>
        <v>0.56148147439854601</v>
      </c>
      <c r="AG18" s="4">
        <f t="shared" si="3"/>
        <v>5.4496198255823379E-2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0</v>
      </c>
      <c r="J19">
        <v>651</v>
      </c>
      <c r="L19">
        <v>505</v>
      </c>
      <c r="M19">
        <v>0</v>
      </c>
      <c r="N19">
        <v>0.83</v>
      </c>
      <c r="O19">
        <v>0.83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44236</v>
      </c>
      <c r="Z19" s="2">
        <v>0.63927083333333334</v>
      </c>
      <c r="AB19">
        <v>1</v>
      </c>
      <c r="AD19" s="4">
        <f t="shared" si="0"/>
        <v>-1.8913742384032463E-2</v>
      </c>
      <c r="AE19" s="4">
        <f t="shared" si="1"/>
        <v>0.49533353811202124</v>
      </c>
      <c r="AF19" s="4">
        <f t="shared" si="2"/>
        <v>0.51424728049605373</v>
      </c>
      <c r="AG19" s="4">
        <f t="shared" si="3"/>
        <v>2.6861955526465874E-2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96</v>
      </c>
      <c r="J20">
        <v>3281</v>
      </c>
      <c r="L20">
        <v>1489</v>
      </c>
      <c r="M20">
        <v>1.2210000000000001</v>
      </c>
      <c r="N20">
        <v>7.6440000000000001</v>
      </c>
      <c r="O20">
        <v>6.4240000000000004</v>
      </c>
      <c r="Q20">
        <v>9.9000000000000005E-2</v>
      </c>
      <c r="R20">
        <v>1</v>
      </c>
      <c r="S20">
        <v>0</v>
      </c>
      <c r="T20">
        <v>0</v>
      </c>
      <c r="V20">
        <v>0</v>
      </c>
      <c r="Y20" s="1">
        <v>44236</v>
      </c>
      <c r="Z20" s="2">
        <v>0.64921296296296294</v>
      </c>
      <c r="AB20">
        <v>1</v>
      </c>
      <c r="AD20" s="4">
        <f t="shared" si="0"/>
        <v>0.99961008729812217</v>
      </c>
      <c r="AE20" s="4">
        <f t="shared" si="1"/>
        <v>5.8113124221538754</v>
      </c>
      <c r="AF20" s="4">
        <f t="shared" si="2"/>
        <v>4.8117023348557533</v>
      </c>
      <c r="AG20" s="4">
        <f t="shared" si="3"/>
        <v>0.23710548160171335</v>
      </c>
      <c r="AI20">
        <f>ABS(100*(AD20-3)/3)</f>
        <v>66.679663756729255</v>
      </c>
      <c r="AN20">
        <f t="shared" ref="AN20:AN27" si="4">ABS(100*(AE20-6)/6)</f>
        <v>3.1447929641020758</v>
      </c>
      <c r="AS20">
        <f t="shared" ref="AS20:AS27" si="5">ABS(100*(AF20-3)/3)</f>
        <v>60.390077828525108</v>
      </c>
      <c r="AX20">
        <f t="shared" ref="AX20:AX27" si="6">ABS(100*(AG20-0.3)/0.3)</f>
        <v>20.964839466095544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245</v>
      </c>
      <c r="J21">
        <v>3209</v>
      </c>
      <c r="L21">
        <v>1375</v>
      </c>
      <c r="M21">
        <v>1.506</v>
      </c>
      <c r="N21">
        <v>7.4939999999999998</v>
      </c>
      <c r="O21">
        <v>5.9870000000000001</v>
      </c>
      <c r="Q21">
        <v>6.9000000000000006E-2</v>
      </c>
      <c r="R21">
        <v>1</v>
      </c>
      <c r="S21">
        <v>0</v>
      </c>
      <c r="T21">
        <v>0</v>
      </c>
      <c r="V21">
        <v>0</v>
      </c>
      <c r="Y21" s="1">
        <v>44236</v>
      </c>
      <c r="Z21" s="2">
        <v>0.65434027777777781</v>
      </c>
      <c r="AB21">
        <v>1</v>
      </c>
      <c r="AD21" s="4">
        <f t="shared" si="0"/>
        <v>2.6244775044384587</v>
      </c>
      <c r="AE21" s="4">
        <f t="shared" si="1"/>
        <v>5.6861206132052393</v>
      </c>
      <c r="AF21" s="4">
        <f t="shared" si="2"/>
        <v>3.0616431087667806</v>
      </c>
      <c r="AG21" s="4">
        <f t="shared" si="3"/>
        <v>0.21741608365704609</v>
      </c>
      <c r="AI21">
        <f t="shared" ref="AI21:AI27" si="7">ABS(100*(AD21-3)/3)</f>
        <v>12.517416518718042</v>
      </c>
      <c r="AN21">
        <f t="shared" si="4"/>
        <v>5.2313231132460114</v>
      </c>
      <c r="AS21">
        <f t="shared" si="5"/>
        <v>2.0547702922260194</v>
      </c>
      <c r="AX21">
        <f t="shared" si="6"/>
        <v>27.527972114317965</v>
      </c>
    </row>
    <row r="22" spans="1:58" x14ac:dyDescent="0.2">
      <c r="A22">
        <v>10</v>
      </c>
      <c r="B22">
        <v>4</v>
      </c>
      <c r="C22" t="s">
        <v>65</v>
      </c>
      <c r="D22" t="s">
        <v>27</v>
      </c>
      <c r="G22">
        <v>0.2</v>
      </c>
      <c r="H22">
        <v>0.2</v>
      </c>
      <c r="I22">
        <v>262</v>
      </c>
      <c r="J22">
        <v>3104</v>
      </c>
      <c r="L22">
        <v>1212</v>
      </c>
      <c r="M22">
        <v>1.54</v>
      </c>
      <c r="N22">
        <v>7.27</v>
      </c>
      <c r="O22">
        <v>5.7309999999999999</v>
      </c>
      <c r="Q22">
        <v>2.7E-2</v>
      </c>
      <c r="R22">
        <v>1</v>
      </c>
      <c r="S22">
        <v>0</v>
      </c>
      <c r="T22">
        <v>0</v>
      </c>
      <c r="V22">
        <v>0</v>
      </c>
      <c r="Y22" s="1">
        <v>44236</v>
      </c>
      <c r="Z22" s="2">
        <v>0.65984953703703708</v>
      </c>
      <c r="AB22">
        <v>1</v>
      </c>
      <c r="AD22" s="4">
        <f t="shared" si="0"/>
        <v>2.8098650620987655</v>
      </c>
      <c r="AE22" s="4">
        <f t="shared" si="1"/>
        <v>5.5035492251551439</v>
      </c>
      <c r="AF22" s="4">
        <f t="shared" si="2"/>
        <v>2.6936841630563784</v>
      </c>
      <c r="AG22" s="4">
        <f t="shared" si="3"/>
        <v>0.18926369887651315</v>
      </c>
      <c r="AI22">
        <f t="shared" si="7"/>
        <v>6.3378312633744827</v>
      </c>
      <c r="AN22">
        <f t="shared" si="4"/>
        <v>8.2741795807476013</v>
      </c>
      <c r="AS22">
        <f t="shared" si="5"/>
        <v>10.210527898120722</v>
      </c>
      <c r="AX22">
        <f t="shared" si="6"/>
        <v>36.912100374495616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900</v>
      </c>
      <c r="J23">
        <v>10025</v>
      </c>
      <c r="L23">
        <v>5521</v>
      </c>
      <c r="M23">
        <v>0.92100000000000004</v>
      </c>
      <c r="N23">
        <v>7.31</v>
      </c>
      <c r="O23">
        <v>6.3879999999999999</v>
      </c>
      <c r="Q23">
        <v>0.38500000000000001</v>
      </c>
      <c r="R23">
        <v>1</v>
      </c>
      <c r="S23">
        <v>0</v>
      </c>
      <c r="T23">
        <v>0</v>
      </c>
      <c r="V23">
        <v>0</v>
      </c>
      <c r="Y23" s="1">
        <v>44236</v>
      </c>
      <c r="Z23" s="2">
        <v>0.67047453703703708</v>
      </c>
      <c r="AB23">
        <v>1</v>
      </c>
      <c r="AD23" s="4">
        <f t="shared" si="0"/>
        <v>3.2557836831951921</v>
      </c>
      <c r="AE23" s="4">
        <f t="shared" si="1"/>
        <v>5.845870620114292</v>
      </c>
      <c r="AF23" s="4">
        <f t="shared" si="2"/>
        <v>2.5900869369191</v>
      </c>
      <c r="AG23" s="4">
        <f t="shared" si="3"/>
        <v>0.31116279946050757</v>
      </c>
      <c r="AI23">
        <f t="shared" si="7"/>
        <v>8.5261227731730695</v>
      </c>
      <c r="AN23">
        <f t="shared" si="4"/>
        <v>2.5688229980951327</v>
      </c>
      <c r="AS23">
        <f t="shared" si="5"/>
        <v>13.663768769363335</v>
      </c>
      <c r="AX23">
        <f t="shared" si="6"/>
        <v>3.7209331535025258</v>
      </c>
    </row>
    <row r="24" spans="1:58" x14ac:dyDescent="0.2">
      <c r="A24">
        <v>12</v>
      </c>
      <c r="B24">
        <v>5</v>
      </c>
      <c r="C24" t="s">
        <v>65</v>
      </c>
      <c r="D24" t="s">
        <v>27</v>
      </c>
      <c r="G24">
        <v>0.6</v>
      </c>
      <c r="H24">
        <v>0.6</v>
      </c>
      <c r="I24">
        <v>886</v>
      </c>
      <c r="J24">
        <v>10078</v>
      </c>
      <c r="L24">
        <v>5440</v>
      </c>
      <c r="M24">
        <v>0.91200000000000003</v>
      </c>
      <c r="N24">
        <v>7.3470000000000004</v>
      </c>
      <c r="O24">
        <v>6.4349999999999996</v>
      </c>
      <c r="Q24">
        <v>0.377</v>
      </c>
      <c r="R24">
        <v>1</v>
      </c>
      <c r="S24">
        <v>0</v>
      </c>
      <c r="T24">
        <v>0</v>
      </c>
      <c r="V24">
        <v>0</v>
      </c>
      <c r="Y24" s="1">
        <v>44236</v>
      </c>
      <c r="Z24" s="2">
        <v>0.67636574074074074</v>
      </c>
      <c r="AB24">
        <v>1</v>
      </c>
      <c r="AD24" s="4">
        <f t="shared" si="0"/>
        <v>3.2048929810923625</v>
      </c>
      <c r="AE24" s="4">
        <f t="shared" si="1"/>
        <v>5.8765889806433558</v>
      </c>
      <c r="AF24" s="4">
        <f t="shared" si="2"/>
        <v>2.6716959995509932</v>
      </c>
      <c r="AG24" s="4">
        <f t="shared" si="3"/>
        <v>0.30649952099992844</v>
      </c>
      <c r="AI24">
        <f t="shared" si="7"/>
        <v>6.8297660364120842</v>
      </c>
      <c r="AN24">
        <f t="shared" si="4"/>
        <v>2.0568503226107371</v>
      </c>
      <c r="AS24">
        <f t="shared" si="5"/>
        <v>10.943466681633559</v>
      </c>
      <c r="AX24">
        <f t="shared" si="6"/>
        <v>2.1665069999761517</v>
      </c>
    </row>
    <row r="25" spans="1:58" x14ac:dyDescent="0.2">
      <c r="A25">
        <v>13</v>
      </c>
      <c r="B25">
        <v>5</v>
      </c>
      <c r="C25" t="s">
        <v>65</v>
      </c>
      <c r="D25" t="s">
        <v>27</v>
      </c>
      <c r="G25">
        <v>0.6</v>
      </c>
      <c r="H25">
        <v>0.6</v>
      </c>
      <c r="I25">
        <v>850</v>
      </c>
      <c r="J25">
        <v>11643</v>
      </c>
      <c r="L25">
        <v>5568</v>
      </c>
      <c r="M25">
        <v>0.88900000000000001</v>
      </c>
      <c r="N25">
        <v>8.452</v>
      </c>
      <c r="O25">
        <v>7.5629999999999997</v>
      </c>
      <c r="Q25">
        <v>0.38900000000000001</v>
      </c>
      <c r="R25">
        <v>1</v>
      </c>
      <c r="S25">
        <v>0</v>
      </c>
      <c r="T25">
        <v>0</v>
      </c>
      <c r="V25">
        <v>0</v>
      </c>
      <c r="Y25" s="1">
        <v>44236</v>
      </c>
      <c r="Z25" s="2">
        <v>0.6831828703703704</v>
      </c>
      <c r="AB25">
        <v>1</v>
      </c>
      <c r="AD25" s="4">
        <f t="shared" si="0"/>
        <v>3.0740311756850875</v>
      </c>
      <c r="AE25" s="4">
        <f t="shared" si="1"/>
        <v>6.7836500038128777</v>
      </c>
      <c r="AF25" s="4">
        <f t="shared" si="2"/>
        <v>3.7096188281277902</v>
      </c>
      <c r="AG25" s="4">
        <f t="shared" si="3"/>
        <v>0.3138686523944238</v>
      </c>
      <c r="AI25">
        <f t="shared" si="7"/>
        <v>2.467705856169585</v>
      </c>
      <c r="AN25">
        <f t="shared" si="4"/>
        <v>13.060833396881295</v>
      </c>
      <c r="AS25">
        <f t="shared" si="5"/>
        <v>23.653960937593009</v>
      </c>
      <c r="AX25">
        <f t="shared" si="6"/>
        <v>4.6228841314746028</v>
      </c>
    </row>
    <row r="26" spans="1:58" x14ac:dyDescent="0.2">
      <c r="A26">
        <v>14</v>
      </c>
      <c r="B26">
        <v>6</v>
      </c>
      <c r="C26" t="s">
        <v>65</v>
      </c>
      <c r="D26" t="s">
        <v>27</v>
      </c>
      <c r="G26">
        <v>1</v>
      </c>
      <c r="H26">
        <v>1</v>
      </c>
      <c r="I26">
        <v>1361</v>
      </c>
      <c r="J26">
        <v>17121</v>
      </c>
      <c r="L26">
        <v>8242</v>
      </c>
      <c r="M26">
        <v>0.73</v>
      </c>
      <c r="N26">
        <v>7.3920000000000003</v>
      </c>
      <c r="O26">
        <v>6.6619999999999999</v>
      </c>
      <c r="Q26">
        <v>0.373</v>
      </c>
      <c r="R26">
        <v>1</v>
      </c>
      <c r="S26">
        <v>0</v>
      </c>
      <c r="T26">
        <v>0</v>
      </c>
      <c r="V26">
        <v>0</v>
      </c>
      <c r="Y26" s="1">
        <v>44236</v>
      </c>
      <c r="Z26" s="2">
        <v>0.6946296296296296</v>
      </c>
      <c r="AB26">
        <v>1</v>
      </c>
      <c r="AD26" s="4">
        <f t="shared" si="0"/>
        <v>2.9589250814630144</v>
      </c>
      <c r="AE26" s="4">
        <f t="shared" si="1"/>
        <v>5.9751920284561537</v>
      </c>
      <c r="AF26" s="4">
        <f t="shared" si="2"/>
        <v>3.0162669469931394</v>
      </c>
      <c r="AG26" s="4">
        <f t="shared" si="3"/>
        <v>0.28068864775953173</v>
      </c>
      <c r="AI26">
        <f t="shared" si="7"/>
        <v>1.3691639512328546</v>
      </c>
      <c r="AN26">
        <f t="shared" si="4"/>
        <v>0.41346619239743809</v>
      </c>
      <c r="AS26">
        <f t="shared" si="5"/>
        <v>0.54223156643797843</v>
      </c>
      <c r="AX26">
        <f t="shared" si="6"/>
        <v>6.4371174134894202</v>
      </c>
    </row>
    <row r="27" spans="1:58" x14ac:dyDescent="0.2">
      <c r="A27">
        <v>15</v>
      </c>
      <c r="B27">
        <v>6</v>
      </c>
      <c r="C27" t="s">
        <v>65</v>
      </c>
      <c r="D27" t="s">
        <v>27</v>
      </c>
      <c r="G27">
        <v>1</v>
      </c>
      <c r="H27">
        <v>1</v>
      </c>
      <c r="I27">
        <v>1382</v>
      </c>
      <c r="J27">
        <v>16292</v>
      </c>
      <c r="L27">
        <v>8343</v>
      </c>
      <c r="M27">
        <v>0.73699999999999999</v>
      </c>
      <c r="N27">
        <v>7.04</v>
      </c>
      <c r="O27">
        <v>6.3029999999999999</v>
      </c>
      <c r="Q27">
        <v>0.378</v>
      </c>
      <c r="R27">
        <v>1</v>
      </c>
      <c r="S27">
        <v>0</v>
      </c>
      <c r="T27">
        <v>0</v>
      </c>
      <c r="V27">
        <v>0</v>
      </c>
      <c r="Y27" s="1">
        <v>44236</v>
      </c>
      <c r="Z27" s="2">
        <v>0.70140046296296299</v>
      </c>
      <c r="AB27">
        <v>1</v>
      </c>
      <c r="AD27" s="4">
        <f t="shared" si="0"/>
        <v>3.0047267133555611</v>
      </c>
      <c r="AE27" s="4">
        <f t="shared" si="1"/>
        <v>5.6869031128494312</v>
      </c>
      <c r="AF27" s="4">
        <f t="shared" si="2"/>
        <v>2.6821763994938701</v>
      </c>
      <c r="AG27" s="4">
        <f t="shared" si="3"/>
        <v>0.28417747090411311</v>
      </c>
      <c r="AI27">
        <f t="shared" si="7"/>
        <v>0.1575571118520358</v>
      </c>
      <c r="AN27">
        <f t="shared" si="4"/>
        <v>5.2182814525094807</v>
      </c>
      <c r="AS27">
        <f t="shared" si="5"/>
        <v>10.594120016870997</v>
      </c>
      <c r="AX27">
        <f t="shared" si="6"/>
        <v>5.2741763652956282</v>
      </c>
    </row>
    <row r="28" spans="1:58" x14ac:dyDescent="0.2">
      <c r="A28">
        <v>16</v>
      </c>
      <c r="B28">
        <v>7</v>
      </c>
      <c r="C28" t="s">
        <v>65</v>
      </c>
      <c r="D28" t="s">
        <v>27</v>
      </c>
      <c r="G28">
        <v>1.4</v>
      </c>
      <c r="H28">
        <v>1.4</v>
      </c>
      <c r="I28">
        <v>1929</v>
      </c>
      <c r="J28">
        <v>22560</v>
      </c>
      <c r="L28">
        <v>12527</v>
      </c>
      <c r="M28">
        <v>0.67700000000000005</v>
      </c>
      <c r="N28">
        <v>6.9249999999999998</v>
      </c>
      <c r="O28">
        <v>6.2489999999999997</v>
      </c>
      <c r="Q28">
        <v>0.42599999999999999</v>
      </c>
      <c r="R28">
        <v>1</v>
      </c>
      <c r="S28">
        <v>0</v>
      </c>
      <c r="T28">
        <v>0</v>
      </c>
      <c r="V28">
        <v>0</v>
      </c>
      <c r="Y28" s="1">
        <v>44236</v>
      </c>
      <c r="Z28" s="2">
        <v>0.71364583333333342</v>
      </c>
      <c r="AB28">
        <v>1</v>
      </c>
      <c r="AD28" s="4">
        <f t="shared" si="0"/>
        <v>2.9983929804656353</v>
      </c>
      <c r="AE28" s="4">
        <f t="shared" si="1"/>
        <v>5.6190225776108189</v>
      </c>
      <c r="AF28" s="4">
        <f t="shared" si="2"/>
        <v>2.6206295971451836</v>
      </c>
      <c r="AG28" s="4">
        <f t="shared" si="3"/>
        <v>0.30621754312760924</v>
      </c>
      <c r="AI28">
        <f t="shared" ref="AI28:AI29" si="8">ABS(100*(AD28-3)/3)</f>
        <v>5.356731781215688E-2</v>
      </c>
      <c r="AN28">
        <f t="shared" ref="AN28:AN29" si="9">ABS(100*(AE28-6)/6)</f>
        <v>6.3496237064863514</v>
      </c>
      <c r="AS28">
        <f t="shared" ref="AS28:AS29" si="10">ABS(100*(AF28-3)/3)</f>
        <v>12.645680095160545</v>
      </c>
      <c r="AX28">
        <f t="shared" ref="AX28:AX29" si="11">ABS(100*(AG28-0.3)/0.3)</f>
        <v>2.0725143758697495</v>
      </c>
      <c r="BC28" s="4"/>
      <c r="BD28" s="4"/>
      <c r="BE28" s="4"/>
      <c r="BF28" s="4"/>
    </row>
    <row r="29" spans="1:58" x14ac:dyDescent="0.2">
      <c r="A29">
        <v>17</v>
      </c>
      <c r="B29">
        <v>8</v>
      </c>
      <c r="C29" t="s">
        <v>65</v>
      </c>
      <c r="D29" t="s">
        <v>27</v>
      </c>
      <c r="G29">
        <v>1.8</v>
      </c>
      <c r="H29">
        <v>1.8</v>
      </c>
      <c r="I29">
        <v>2469</v>
      </c>
      <c r="J29">
        <v>32334</v>
      </c>
      <c r="L29">
        <v>35298</v>
      </c>
      <c r="M29">
        <v>0.64100000000000001</v>
      </c>
      <c r="N29">
        <v>7.6870000000000003</v>
      </c>
      <c r="O29">
        <v>7.0449999999999999</v>
      </c>
      <c r="Q29">
        <v>0.99299999999999999</v>
      </c>
      <c r="R29">
        <v>1</v>
      </c>
      <c r="S29">
        <v>0</v>
      </c>
      <c r="T29">
        <v>0</v>
      </c>
      <c r="V29">
        <v>0</v>
      </c>
      <c r="Y29" s="1">
        <v>44236</v>
      </c>
      <c r="Z29" s="2">
        <v>0.72612268518518519</v>
      </c>
      <c r="AB29">
        <v>1</v>
      </c>
      <c r="AD29" s="4">
        <f t="shared" si="0"/>
        <v>2.9863924562874256</v>
      </c>
      <c r="AE29" s="4">
        <f t="shared" si="1"/>
        <v>6.2586606786725776</v>
      </c>
      <c r="AF29" s="4">
        <f t="shared" si="2"/>
        <v>3.272268222385152</v>
      </c>
      <c r="AG29" s="4">
        <f t="shared" si="3"/>
        <v>0.675154853814668</v>
      </c>
      <c r="AI29">
        <f t="shared" si="8"/>
        <v>0.45358479041914812</v>
      </c>
      <c r="AN29">
        <f t="shared" si="9"/>
        <v>4.3110113112096267</v>
      </c>
      <c r="AS29">
        <f t="shared" si="10"/>
        <v>9.0756074128384014</v>
      </c>
      <c r="AX29">
        <f t="shared" si="11"/>
        <v>125.05161793822268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1865</v>
      </c>
      <c r="J30">
        <v>14649</v>
      </c>
      <c r="L30">
        <v>12210</v>
      </c>
      <c r="M30">
        <v>1.8460000000000001</v>
      </c>
      <c r="N30">
        <v>12.689</v>
      </c>
      <c r="O30">
        <v>10.843</v>
      </c>
      <c r="Q30">
        <v>1.161</v>
      </c>
      <c r="R30">
        <v>1</v>
      </c>
      <c r="S30">
        <v>0</v>
      </c>
      <c r="T30">
        <v>0</v>
      </c>
      <c r="V30">
        <v>0</v>
      </c>
      <c r="Y30" s="1">
        <v>44236</v>
      </c>
      <c r="Z30" s="2">
        <v>0.7368055555555556</v>
      </c>
      <c r="AB30">
        <v>1</v>
      </c>
      <c r="AD30" s="4">
        <f t="shared" si="0"/>
        <v>8.1163284937682576</v>
      </c>
      <c r="AE30" s="4">
        <f t="shared" si="1"/>
        <v>10.231083214017692</v>
      </c>
      <c r="AF30" s="4">
        <f t="shared" si="2"/>
        <v>2.1147547202494348</v>
      </c>
      <c r="AG30" s="4">
        <f t="shared" si="3"/>
        <v>0.83550898339428992</v>
      </c>
      <c r="BC30" s="4"/>
      <c r="BD30" s="4"/>
      <c r="BE30" s="4"/>
      <c r="BF30" s="4"/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2383</v>
      </c>
      <c r="J31">
        <v>14590</v>
      </c>
      <c r="L31">
        <v>12055</v>
      </c>
      <c r="M31">
        <v>2.2429999999999999</v>
      </c>
      <c r="N31">
        <v>12.638999999999999</v>
      </c>
      <c r="O31">
        <v>10.396000000000001</v>
      </c>
      <c r="Q31">
        <v>1.145</v>
      </c>
      <c r="R31">
        <v>1</v>
      </c>
      <c r="S31">
        <v>0</v>
      </c>
      <c r="T31">
        <v>0</v>
      </c>
      <c r="V31">
        <v>0</v>
      </c>
      <c r="Y31" s="1">
        <v>44236</v>
      </c>
      <c r="Z31" s="2">
        <v>0.74262731481481481</v>
      </c>
      <c r="AB31">
        <v>1</v>
      </c>
      <c r="AD31" s="4">
        <f t="shared" si="0"/>
        <v>10.375875667133879</v>
      </c>
      <c r="AE31" s="4">
        <f t="shared" si="1"/>
        <v>10.190048121084528</v>
      </c>
      <c r="AF31" s="4">
        <f t="shared" si="2"/>
        <v>-0.18582754604935126</v>
      </c>
      <c r="AG31" s="4">
        <f t="shared" si="3"/>
        <v>0.82480071433666391</v>
      </c>
      <c r="AJ31">
        <f>ABS(100*(AD31-AD32)/(AVERAGE(AD31:AD32)))</f>
        <v>0.54503588901557742</v>
      </c>
      <c r="AO31">
        <f>ABS(100*(AE31-AE32)/(AVERAGE(AE31:AE32)))</f>
        <v>0.37469290177980635</v>
      </c>
      <c r="AT31">
        <f>ABS(100*(AF31-AF32)/(AVERAGE(AF31:AF32)))</f>
        <v>9.4608112311191235</v>
      </c>
      <c r="AY31">
        <f>ABS(100*(AG31-AG32)/(AVERAGE(AG31:AG32)))</f>
        <v>0.6976360299937473</v>
      </c>
      <c r="BC31" s="4">
        <f>AVERAGE(AD31:AD32)</f>
        <v>10.404229058305456</v>
      </c>
      <c r="BD31" s="4">
        <f>AVERAGE(AE31:AE32)</f>
        <v>10.209174647451681</v>
      </c>
      <c r="BE31" s="4">
        <f>AVERAGE(AF31:AF32)</f>
        <v>-0.19505441085377484</v>
      </c>
      <c r="BF31" s="4">
        <f>AVERAGE(AG31:AG32)</f>
        <v>0.82193366165349313</v>
      </c>
    </row>
    <row r="32" spans="1:58" x14ac:dyDescent="0.2">
      <c r="A32">
        <v>20</v>
      </c>
      <c r="B32">
        <v>1</v>
      </c>
      <c r="C32" t="s">
        <v>30</v>
      </c>
      <c r="D32" t="s">
        <v>27</v>
      </c>
      <c r="G32">
        <v>0.5</v>
      </c>
      <c r="H32">
        <v>0.5</v>
      </c>
      <c r="I32">
        <v>2396</v>
      </c>
      <c r="J32">
        <v>14645</v>
      </c>
      <c r="L32">
        <v>11972</v>
      </c>
      <c r="M32">
        <v>2.2530000000000001</v>
      </c>
      <c r="N32">
        <v>12.685</v>
      </c>
      <c r="O32">
        <v>10.432</v>
      </c>
      <c r="Q32">
        <v>1.1359999999999999</v>
      </c>
      <c r="R32">
        <v>1</v>
      </c>
      <c r="S32">
        <v>0</v>
      </c>
      <c r="T32">
        <v>0</v>
      </c>
      <c r="V32">
        <v>0</v>
      </c>
      <c r="Y32" s="1">
        <v>44236</v>
      </c>
      <c r="Z32" s="2">
        <v>0.74898148148148147</v>
      </c>
      <c r="AB32">
        <v>1</v>
      </c>
      <c r="AD32" s="4">
        <f t="shared" si="0"/>
        <v>10.432582449477032</v>
      </c>
      <c r="AE32" s="4">
        <f t="shared" si="1"/>
        <v>10.228301173818833</v>
      </c>
      <c r="AF32" s="4">
        <f t="shared" si="2"/>
        <v>-0.20428127565819842</v>
      </c>
      <c r="AG32" s="4">
        <f t="shared" si="3"/>
        <v>0.81906660897032224</v>
      </c>
      <c r="BC32" s="4"/>
      <c r="BD32" s="4"/>
      <c r="BE32" s="4"/>
      <c r="BF32" s="4"/>
    </row>
    <row r="33" spans="1:58" x14ac:dyDescent="0.2">
      <c r="A33">
        <v>21</v>
      </c>
      <c r="B33">
        <v>1</v>
      </c>
      <c r="D33" t="s">
        <v>28</v>
      </c>
      <c r="Y33" s="1">
        <v>44236</v>
      </c>
      <c r="Z33" s="2">
        <v>0.7534953703703704</v>
      </c>
      <c r="AB33">
        <v>1</v>
      </c>
      <c r="AD33" s="4" t="e">
        <f t="shared" si="0"/>
        <v>#DIV/0!</v>
      </c>
      <c r="AE33" s="4" t="e">
        <f t="shared" si="1"/>
        <v>#DIV/0!</v>
      </c>
      <c r="AF33" s="4" t="e">
        <f t="shared" si="2"/>
        <v>#DIV/0!</v>
      </c>
      <c r="AG33" s="4" t="e">
        <f t="shared" si="3"/>
        <v>#DIV/0!</v>
      </c>
      <c r="BC33" s="4"/>
      <c r="BD33" s="4"/>
      <c r="BE33" s="4"/>
      <c r="BF33" s="4"/>
    </row>
    <row r="34" spans="1:58" x14ac:dyDescent="0.2">
      <c r="A34">
        <v>22</v>
      </c>
      <c r="B34">
        <v>9</v>
      </c>
      <c r="C34" t="s">
        <v>68</v>
      </c>
      <c r="D34" t="s">
        <v>27</v>
      </c>
      <c r="G34">
        <v>0.5</v>
      </c>
      <c r="H34">
        <v>0.5</v>
      </c>
      <c r="I34">
        <v>1611</v>
      </c>
      <c r="J34">
        <v>11888</v>
      </c>
      <c r="L34">
        <v>2474</v>
      </c>
      <c r="M34">
        <v>1.651</v>
      </c>
      <c r="N34">
        <v>10.35</v>
      </c>
      <c r="O34">
        <v>8.6989999999999998</v>
      </c>
      <c r="Q34">
        <v>0.14299999999999999</v>
      </c>
      <c r="R34">
        <v>1</v>
      </c>
      <c r="S34">
        <v>0</v>
      </c>
      <c r="T34">
        <v>0</v>
      </c>
      <c r="V34">
        <v>0</v>
      </c>
      <c r="Y34" s="1">
        <v>44236</v>
      </c>
      <c r="Z34" s="2">
        <v>0.7643402777777778</v>
      </c>
      <c r="AB34">
        <v>1</v>
      </c>
      <c r="AD34" s="4">
        <f t="shared" si="0"/>
        <v>7.0083652079866585</v>
      </c>
      <c r="AE34" s="4">
        <f t="shared" si="1"/>
        <v>8.3107799667555451</v>
      </c>
      <c r="AF34" s="4">
        <f t="shared" si="2"/>
        <v>1.3024147587688866</v>
      </c>
      <c r="AG34" s="4">
        <f t="shared" si="3"/>
        <v>0.16289151536172819</v>
      </c>
    </row>
    <row r="35" spans="1:58" x14ac:dyDescent="0.2">
      <c r="A35">
        <v>23</v>
      </c>
      <c r="B35">
        <v>9</v>
      </c>
      <c r="C35" t="s">
        <v>68</v>
      </c>
      <c r="D35" t="s">
        <v>27</v>
      </c>
      <c r="G35">
        <v>0.5</v>
      </c>
      <c r="H35">
        <v>0.5</v>
      </c>
      <c r="I35">
        <v>1341</v>
      </c>
      <c r="J35">
        <v>11718</v>
      </c>
      <c r="L35">
        <v>2366</v>
      </c>
      <c r="M35">
        <v>1.4430000000000001</v>
      </c>
      <c r="N35">
        <v>10.206</v>
      </c>
      <c r="O35">
        <v>8.7620000000000005</v>
      </c>
      <c r="Q35">
        <v>0.13100000000000001</v>
      </c>
      <c r="R35">
        <v>1</v>
      </c>
      <c r="S35">
        <v>0</v>
      </c>
      <c r="T35">
        <v>0</v>
      </c>
      <c r="V35">
        <v>0</v>
      </c>
      <c r="Y35" s="1">
        <v>44236</v>
      </c>
      <c r="Z35" s="2">
        <v>0.77013888888888893</v>
      </c>
      <c r="AB35">
        <v>1</v>
      </c>
      <c r="AD35" s="4">
        <f t="shared" si="0"/>
        <v>5.8306089593211787</v>
      </c>
      <c r="AE35" s="4">
        <f t="shared" si="1"/>
        <v>8.1925432583040543</v>
      </c>
      <c r="AF35" s="4">
        <f t="shared" si="2"/>
        <v>2.3619342989828755</v>
      </c>
      <c r="AG35" s="4">
        <f t="shared" si="3"/>
        <v>0.15543026982480168</v>
      </c>
      <c r="AJ35">
        <f>ABS(100*(AD35-AD36)/(AVERAGE(AD35:AD36)))</f>
        <v>0.22469149276397815</v>
      </c>
      <c r="AO35">
        <f>ABS(100*(AE35-AE36)/(AVERAGE(AE35:AE36)))</f>
        <v>0.32312410085378396</v>
      </c>
      <c r="AT35">
        <f>ABS(100*(AF35-AF36)/(AVERAGE(AF35:AF36)))</f>
        <v>0.56652709517334365</v>
      </c>
      <c r="AY35">
        <f>ABS(100*(AG35-AG36)/(AVERAGE(AG35:AG36)))</f>
        <v>1.9750237588606507</v>
      </c>
      <c r="BC35" s="4">
        <f>AVERAGE(AD35:AD36)</f>
        <v>5.8240658690508145</v>
      </c>
      <c r="BD35" s="4">
        <f>AVERAGE(AE35:AE36)</f>
        <v>8.1793285673594767</v>
      </c>
      <c r="BE35" s="4">
        <f>AVERAGE(AF35:AF36)</f>
        <v>2.3552626983086609</v>
      </c>
      <c r="BF35" s="4">
        <f>AVERAGE(AG35:AG36)</f>
        <v>0.15391038647468702</v>
      </c>
    </row>
    <row r="36" spans="1:58" x14ac:dyDescent="0.2">
      <c r="A36">
        <v>24</v>
      </c>
      <c r="B36">
        <v>9</v>
      </c>
      <c r="C36" t="s">
        <v>68</v>
      </c>
      <c r="D36" t="s">
        <v>27</v>
      </c>
      <c r="G36">
        <v>0.5</v>
      </c>
      <c r="H36">
        <v>0.5</v>
      </c>
      <c r="I36">
        <v>1338</v>
      </c>
      <c r="J36">
        <v>11680</v>
      </c>
      <c r="L36">
        <v>2322</v>
      </c>
      <c r="M36">
        <v>1.4410000000000001</v>
      </c>
      <c r="N36">
        <v>10.173999999999999</v>
      </c>
      <c r="O36">
        <v>8.7330000000000005</v>
      </c>
      <c r="Q36">
        <v>0.127</v>
      </c>
      <c r="R36">
        <v>1</v>
      </c>
      <c r="S36">
        <v>0</v>
      </c>
      <c r="T36">
        <v>0</v>
      </c>
      <c r="V36">
        <v>0</v>
      </c>
      <c r="Y36" s="1">
        <v>44236</v>
      </c>
      <c r="Z36" s="2">
        <v>0.77636574074074083</v>
      </c>
      <c r="AB36">
        <v>1</v>
      </c>
      <c r="AD36" s="4">
        <f t="shared" si="0"/>
        <v>5.8175227787804511</v>
      </c>
      <c r="AE36" s="4">
        <f t="shared" si="1"/>
        <v>8.1661138764148973</v>
      </c>
      <c r="AF36" s="4">
        <f t="shared" si="2"/>
        <v>2.3485910976344462</v>
      </c>
      <c r="AG36" s="4">
        <f t="shared" si="3"/>
        <v>0.15239050312457236</v>
      </c>
      <c r="BC36" s="4"/>
      <c r="BD36" s="4"/>
      <c r="BE36" s="4"/>
      <c r="BF36" s="4"/>
    </row>
    <row r="37" spans="1:58" x14ac:dyDescent="0.2">
      <c r="A37">
        <v>25</v>
      </c>
      <c r="B37">
        <v>10</v>
      </c>
      <c r="C37" t="s">
        <v>69</v>
      </c>
      <c r="D37" t="s">
        <v>27</v>
      </c>
      <c r="G37">
        <v>0.5</v>
      </c>
      <c r="H37">
        <v>0.5</v>
      </c>
      <c r="I37">
        <v>1508</v>
      </c>
      <c r="J37">
        <v>12718</v>
      </c>
      <c r="L37">
        <v>2985</v>
      </c>
      <c r="M37">
        <v>1.571</v>
      </c>
      <c r="N37">
        <v>11.053000000000001</v>
      </c>
      <c r="O37">
        <v>9.4809999999999999</v>
      </c>
      <c r="Q37">
        <v>0.19600000000000001</v>
      </c>
      <c r="R37">
        <v>1</v>
      </c>
      <c r="S37">
        <v>0</v>
      </c>
      <c r="T37">
        <v>0</v>
      </c>
      <c r="V37">
        <v>0</v>
      </c>
      <c r="Y37" s="1">
        <v>44236</v>
      </c>
      <c r="Z37" s="2">
        <v>0.78718749999999993</v>
      </c>
      <c r="AB37">
        <v>1</v>
      </c>
      <c r="AD37" s="4">
        <f t="shared" si="0"/>
        <v>6.5590730094216791</v>
      </c>
      <c r="AE37" s="4">
        <f t="shared" si="1"/>
        <v>8.8880533080187032</v>
      </c>
      <c r="AF37" s="4">
        <f t="shared" si="2"/>
        <v>2.328980298597024</v>
      </c>
      <c r="AG37" s="4">
        <f t="shared" si="3"/>
        <v>0.19819426044848243</v>
      </c>
    </row>
    <row r="38" spans="1:58" x14ac:dyDescent="0.2">
      <c r="A38">
        <v>26</v>
      </c>
      <c r="B38">
        <v>10</v>
      </c>
      <c r="C38" t="s">
        <v>69</v>
      </c>
      <c r="D38" t="s">
        <v>27</v>
      </c>
      <c r="G38">
        <v>0.5</v>
      </c>
      <c r="H38">
        <v>0.5</v>
      </c>
      <c r="I38">
        <v>1613</v>
      </c>
      <c r="J38">
        <v>12550</v>
      </c>
      <c r="L38">
        <v>3047</v>
      </c>
      <c r="M38">
        <v>1.6519999999999999</v>
      </c>
      <c r="N38">
        <v>10.911</v>
      </c>
      <c r="O38">
        <v>9.2590000000000003</v>
      </c>
      <c r="Q38">
        <v>0.20300000000000001</v>
      </c>
      <c r="R38">
        <v>1</v>
      </c>
      <c r="S38">
        <v>0</v>
      </c>
      <c r="T38">
        <v>0</v>
      </c>
      <c r="V38">
        <v>0</v>
      </c>
      <c r="Y38" s="1">
        <v>44236</v>
      </c>
      <c r="Z38" s="2">
        <v>0.79312499999999997</v>
      </c>
      <c r="AB38">
        <v>1</v>
      </c>
      <c r="AD38" s="4">
        <f t="shared" si="0"/>
        <v>7.0170893283471427</v>
      </c>
      <c r="AE38" s="4">
        <f t="shared" si="1"/>
        <v>8.771207619666642</v>
      </c>
      <c r="AF38" s="4">
        <f t="shared" si="2"/>
        <v>1.7541182913194993</v>
      </c>
      <c r="AG38" s="4">
        <f t="shared" si="3"/>
        <v>0.20247756807153283</v>
      </c>
      <c r="AJ38">
        <f>ABS(100*(AD38-AD39)/(AVERAGE(AD38:AD39)))</f>
        <v>1.377010405487116</v>
      </c>
      <c r="AO38">
        <f>ABS(100*(AE38-AE39)/(AVERAGE(AE38:AE39)))</f>
        <v>1.0521963134034555</v>
      </c>
      <c r="AT38">
        <f>ABS(100*(AF38-AF39)/(AVERAGE(AF38:AF39)))</f>
        <v>0.23676140639936577</v>
      </c>
      <c r="AY38">
        <f>ABS(100*(AG38-AG39)/(AVERAGE(AG38:AG39)))</f>
        <v>0.51311499679467654</v>
      </c>
      <c r="BC38" s="4">
        <f>AVERAGE(AD38:AD39)</f>
        <v>6.9691066663644747</v>
      </c>
      <c r="BD38" s="4">
        <f>AVERAGE(AE38:AE39)</f>
        <v>8.7253039563854742</v>
      </c>
      <c r="BE38" s="4">
        <f>AVERAGE(AF38:AF39)</f>
        <v>1.7561972900209999</v>
      </c>
      <c r="BF38" s="4">
        <f>AVERAGE(AG38:AG39)</f>
        <v>0.20195942602035738</v>
      </c>
    </row>
    <row r="39" spans="1:58" x14ac:dyDescent="0.2">
      <c r="A39">
        <v>27</v>
      </c>
      <c r="B39">
        <v>10</v>
      </c>
      <c r="C39" t="s">
        <v>69</v>
      </c>
      <c r="D39" t="s">
        <v>27</v>
      </c>
      <c r="G39">
        <v>0.5</v>
      </c>
      <c r="H39">
        <v>0.5</v>
      </c>
      <c r="I39">
        <v>1591</v>
      </c>
      <c r="J39">
        <v>12418</v>
      </c>
      <c r="L39">
        <v>3032</v>
      </c>
      <c r="M39">
        <v>1.6359999999999999</v>
      </c>
      <c r="N39">
        <v>10.798999999999999</v>
      </c>
      <c r="O39">
        <v>9.1630000000000003</v>
      </c>
      <c r="Q39">
        <v>0.20100000000000001</v>
      </c>
      <c r="R39">
        <v>1</v>
      </c>
      <c r="S39">
        <v>0</v>
      </c>
      <c r="T39">
        <v>0</v>
      </c>
      <c r="V39">
        <v>0</v>
      </c>
      <c r="Y39" s="1">
        <v>44236</v>
      </c>
      <c r="Z39" s="2">
        <v>0.79942129629629621</v>
      </c>
      <c r="AB39">
        <v>1</v>
      </c>
      <c r="AD39" s="4">
        <f t="shared" si="0"/>
        <v>6.9211240043818076</v>
      </c>
      <c r="AE39" s="4">
        <f t="shared" si="1"/>
        <v>8.6794002931043082</v>
      </c>
      <c r="AF39" s="4">
        <f t="shared" si="2"/>
        <v>1.7582762887225005</v>
      </c>
      <c r="AG39" s="4">
        <f t="shared" si="3"/>
        <v>0.20144128396918193</v>
      </c>
      <c r="BC39" s="4"/>
      <c r="BD39" s="4"/>
      <c r="BE39" s="4"/>
      <c r="BF39" s="4"/>
    </row>
    <row r="40" spans="1:58" x14ac:dyDescent="0.2">
      <c r="A40">
        <v>28</v>
      </c>
      <c r="B40">
        <v>11</v>
      </c>
      <c r="C40" t="s">
        <v>70</v>
      </c>
      <c r="D40" t="s">
        <v>27</v>
      </c>
      <c r="G40">
        <v>0.5</v>
      </c>
      <c r="H40">
        <v>0.5</v>
      </c>
      <c r="I40">
        <v>1545</v>
      </c>
      <c r="J40">
        <v>12302</v>
      </c>
      <c r="L40">
        <v>19332</v>
      </c>
      <c r="M40">
        <v>1.6</v>
      </c>
      <c r="N40">
        <v>10.7</v>
      </c>
      <c r="O40">
        <v>9.1</v>
      </c>
      <c r="Q40">
        <v>1.9059999999999999</v>
      </c>
      <c r="R40">
        <v>1</v>
      </c>
      <c r="S40">
        <v>0</v>
      </c>
      <c r="T40">
        <v>0</v>
      </c>
      <c r="V40">
        <v>0</v>
      </c>
      <c r="Y40" s="1">
        <v>44236</v>
      </c>
      <c r="Z40" s="2">
        <v>0.81015046296296289</v>
      </c>
      <c r="AB40">
        <v>1</v>
      </c>
      <c r="AD40" s="4">
        <f t="shared" si="0"/>
        <v>6.7204692360906524</v>
      </c>
      <c r="AE40" s="4">
        <f t="shared" si="1"/>
        <v>8.5987211273374076</v>
      </c>
      <c r="AF40" s="4">
        <f t="shared" si="2"/>
        <v>1.8782518912467552</v>
      </c>
      <c r="AG40" s="4">
        <f t="shared" si="3"/>
        <v>1.3275366751905002</v>
      </c>
    </row>
    <row r="41" spans="1:58" x14ac:dyDescent="0.2">
      <c r="A41">
        <v>29</v>
      </c>
      <c r="B41">
        <v>11</v>
      </c>
      <c r="C41" t="s">
        <v>70</v>
      </c>
      <c r="D41" t="s">
        <v>27</v>
      </c>
      <c r="G41">
        <v>0.5</v>
      </c>
      <c r="H41">
        <v>0.5</v>
      </c>
      <c r="I41">
        <v>1500</v>
      </c>
      <c r="J41">
        <v>12276</v>
      </c>
      <c r="L41">
        <v>19659</v>
      </c>
      <c r="M41">
        <v>1.5660000000000001</v>
      </c>
      <c r="N41">
        <v>10.679</v>
      </c>
      <c r="O41">
        <v>9.1129999999999995</v>
      </c>
      <c r="Q41">
        <v>1.94</v>
      </c>
      <c r="R41">
        <v>1</v>
      </c>
      <c r="S41">
        <v>0</v>
      </c>
      <c r="T41">
        <v>0</v>
      </c>
      <c r="V41">
        <v>0</v>
      </c>
      <c r="Y41" s="1">
        <v>44236</v>
      </c>
      <c r="Z41" s="2">
        <v>0.81600694444444455</v>
      </c>
      <c r="AB41">
        <v>1</v>
      </c>
      <c r="AD41" s="4">
        <f t="shared" si="0"/>
        <v>6.5241765279797388</v>
      </c>
      <c r="AE41" s="4">
        <f t="shared" si="1"/>
        <v>8.5806378660448281</v>
      </c>
      <c r="AF41" s="4">
        <f t="shared" si="2"/>
        <v>2.0564613380650894</v>
      </c>
      <c r="AG41" s="4">
        <f t="shared" si="3"/>
        <v>1.35012766862175</v>
      </c>
      <c r="AJ41">
        <f>ABS(100*(AD41-AD42)/(AVERAGE(AD41:AD42)))</f>
        <v>2.1823029279081636</v>
      </c>
      <c r="AO41">
        <f>ABS(100*(AE41-AE42)/(AVERAGE(AE41:AE42)))</f>
        <v>0.97742255998960026</v>
      </c>
      <c r="AT41">
        <f>ABS(100*(AF41-AF42)/(AVERAGE(AF41:AF42)))</f>
        <v>11.705489780824793</v>
      </c>
      <c r="AY41">
        <f>ABS(100*(AG41-AG42)/(AVERAGE(AG41:AG42)))</f>
        <v>0.81692121062456191</v>
      </c>
      <c r="BC41" s="4">
        <f>AVERAGE(AD41:AD42)</f>
        <v>6.5961505209537403</v>
      </c>
      <c r="BD41" s="4">
        <f>AVERAGE(AE41:AE42)</f>
        <v>8.5389072630619491</v>
      </c>
      <c r="BE41" s="4">
        <f>AVERAGE(AF41:AF42)</f>
        <v>1.9427567421082088</v>
      </c>
      <c r="BF41" s="4">
        <f>AVERAGE(AG41:AG42)</f>
        <v>1.3446353628792904</v>
      </c>
    </row>
    <row r="42" spans="1:58" x14ac:dyDescent="0.2">
      <c r="A42">
        <v>30</v>
      </c>
      <c r="B42">
        <v>11</v>
      </c>
      <c r="C42" t="s">
        <v>70</v>
      </c>
      <c r="D42" t="s">
        <v>27</v>
      </c>
      <c r="G42">
        <v>0.5</v>
      </c>
      <c r="H42">
        <v>0.5</v>
      </c>
      <c r="I42">
        <v>1533</v>
      </c>
      <c r="J42">
        <v>12156</v>
      </c>
      <c r="L42">
        <v>19500</v>
      </c>
      <c r="M42">
        <v>1.591</v>
      </c>
      <c r="N42">
        <v>10.577</v>
      </c>
      <c r="O42">
        <v>8.9860000000000007</v>
      </c>
      <c r="Q42">
        <v>1.923</v>
      </c>
      <c r="R42">
        <v>1</v>
      </c>
      <c r="S42">
        <v>0</v>
      </c>
      <c r="T42">
        <v>0</v>
      </c>
      <c r="V42">
        <v>0</v>
      </c>
      <c r="Y42" s="1">
        <v>44236</v>
      </c>
      <c r="Z42" s="2">
        <v>0.82218750000000007</v>
      </c>
      <c r="AB42">
        <v>1</v>
      </c>
      <c r="AD42" s="4">
        <f t="shared" si="0"/>
        <v>6.6681245139277419</v>
      </c>
      <c r="AE42" s="4">
        <f t="shared" si="1"/>
        <v>8.4971766600790701</v>
      </c>
      <c r="AF42" s="4">
        <f t="shared" si="2"/>
        <v>1.8290521461513283</v>
      </c>
      <c r="AG42" s="4">
        <f t="shared" si="3"/>
        <v>1.3391430571368306</v>
      </c>
      <c r="BC42" s="4"/>
      <c r="BD42" s="4"/>
      <c r="BE42" s="4"/>
      <c r="BF42" s="4"/>
    </row>
    <row r="43" spans="1:58" x14ac:dyDescent="0.2">
      <c r="A43">
        <v>31</v>
      </c>
      <c r="B43">
        <v>12</v>
      </c>
      <c r="C43" t="s">
        <v>71</v>
      </c>
      <c r="D43" t="s">
        <v>27</v>
      </c>
      <c r="G43">
        <v>0.5</v>
      </c>
      <c r="H43">
        <v>0.5</v>
      </c>
      <c r="I43">
        <v>1151</v>
      </c>
      <c r="J43">
        <v>9824</v>
      </c>
      <c r="L43">
        <v>3820</v>
      </c>
      <c r="M43">
        <v>1.298</v>
      </c>
      <c r="N43">
        <v>8.6010000000000009</v>
      </c>
      <c r="O43">
        <v>7.3029999999999999</v>
      </c>
      <c r="Q43">
        <v>0.28299999999999997</v>
      </c>
      <c r="R43">
        <v>1</v>
      </c>
      <c r="S43">
        <v>0</v>
      </c>
      <c r="T43">
        <v>0</v>
      </c>
      <c r="V43">
        <v>0</v>
      </c>
      <c r="Y43" s="1">
        <v>44236</v>
      </c>
      <c r="Z43" s="2">
        <v>0.83282407407407411</v>
      </c>
      <c r="AB43">
        <v>1</v>
      </c>
      <c r="AD43" s="4">
        <f t="shared" si="0"/>
        <v>5.0018175250751007</v>
      </c>
      <c r="AE43" s="4">
        <f t="shared" si="1"/>
        <v>6.8752472241445064</v>
      </c>
      <c r="AF43" s="4">
        <f t="shared" si="2"/>
        <v>1.8734296990694057</v>
      </c>
      <c r="AG43" s="4">
        <f t="shared" si="3"/>
        <v>0.25588074214601619</v>
      </c>
    </row>
    <row r="44" spans="1:58" x14ac:dyDescent="0.2">
      <c r="A44">
        <v>32</v>
      </c>
      <c r="B44">
        <v>12</v>
      </c>
      <c r="C44" t="s">
        <v>71</v>
      </c>
      <c r="D44" t="s">
        <v>27</v>
      </c>
      <c r="G44">
        <v>0.5</v>
      </c>
      <c r="H44">
        <v>0.5</v>
      </c>
      <c r="I44">
        <v>1018</v>
      </c>
      <c r="J44">
        <v>9865</v>
      </c>
      <c r="L44">
        <v>3869</v>
      </c>
      <c r="M44">
        <v>1.196</v>
      </c>
      <c r="N44">
        <v>8.6359999999999992</v>
      </c>
      <c r="O44">
        <v>7.44</v>
      </c>
      <c r="Q44">
        <v>0.28899999999999998</v>
      </c>
      <c r="R44">
        <v>1</v>
      </c>
      <c r="S44">
        <v>0</v>
      </c>
      <c r="T44">
        <v>0</v>
      </c>
      <c r="V44">
        <v>0</v>
      </c>
      <c r="Y44" s="1">
        <v>44236</v>
      </c>
      <c r="Z44" s="2">
        <v>0.83870370370370362</v>
      </c>
      <c r="AB44">
        <v>1</v>
      </c>
      <c r="AD44" s="4">
        <f t="shared" si="0"/>
        <v>4.4216635211028468</v>
      </c>
      <c r="AE44" s="4">
        <f t="shared" si="1"/>
        <v>6.9037631361828069</v>
      </c>
      <c r="AF44" s="4">
        <f t="shared" si="2"/>
        <v>2.4820996150799601</v>
      </c>
      <c r="AG44" s="4">
        <f t="shared" si="3"/>
        <v>0.25926593688036254</v>
      </c>
      <c r="AJ44">
        <f>ABS(100*(AD44-AD45)/(AVERAGE(AD44:AD45)))</f>
        <v>3.8203854448723722</v>
      </c>
      <c r="AO44">
        <f>ABS(100*(AE44-AE45)/(AVERAGE(AE44:AE45)))</f>
        <v>0.28248053321468203</v>
      </c>
      <c r="AT44">
        <f>ABS(100*(AF44-AF45)/(AVERAGE(AF44:AF45)))</f>
        <v>5.7248600068850859</v>
      </c>
      <c r="AY44">
        <f>ABS(100*(AG44-AG45)/(AVERAGE(AG44:AG45)))</f>
        <v>0.91010777177070401</v>
      </c>
      <c r="BC44" s="4">
        <f>AVERAGE(AD44:AD45)</f>
        <v>4.3387843776782393</v>
      </c>
      <c r="BD44" s="4">
        <f>AVERAGE(AE44:AE45)</f>
        <v>6.8940259954868015</v>
      </c>
      <c r="BE44" s="4">
        <f>AVERAGE(AF44:AF45)</f>
        <v>2.5552416178085631</v>
      </c>
      <c r="BF44" s="4">
        <f>AVERAGE(AG44:AG45)</f>
        <v>0.25809148156436479</v>
      </c>
    </row>
    <row r="45" spans="1:58" x14ac:dyDescent="0.2">
      <c r="A45">
        <v>33</v>
      </c>
      <c r="B45">
        <v>12</v>
      </c>
      <c r="C45" t="s">
        <v>71</v>
      </c>
      <c r="D45" t="s">
        <v>27</v>
      </c>
      <c r="G45">
        <v>0.5</v>
      </c>
      <c r="H45">
        <v>0.5</v>
      </c>
      <c r="I45">
        <v>980</v>
      </c>
      <c r="J45">
        <v>9837</v>
      </c>
      <c r="L45">
        <v>3835</v>
      </c>
      <c r="M45">
        <v>1.1659999999999999</v>
      </c>
      <c r="N45">
        <v>8.6129999999999995</v>
      </c>
      <c r="O45">
        <v>7.4459999999999997</v>
      </c>
      <c r="Q45">
        <v>0.28499999999999998</v>
      </c>
      <c r="R45">
        <v>1</v>
      </c>
      <c r="S45">
        <v>0</v>
      </c>
      <c r="T45">
        <v>0</v>
      </c>
      <c r="V45">
        <v>0</v>
      </c>
      <c r="Y45" s="1">
        <v>44236</v>
      </c>
      <c r="Z45" s="2">
        <v>0.84486111111111117</v>
      </c>
      <c r="AB45">
        <v>1</v>
      </c>
      <c r="AD45" s="4">
        <f t="shared" si="0"/>
        <v>4.255905234253631</v>
      </c>
      <c r="AE45" s="4">
        <f t="shared" si="1"/>
        <v>6.884288854790797</v>
      </c>
      <c r="AF45" s="4">
        <f t="shared" si="2"/>
        <v>2.628383620537166</v>
      </c>
      <c r="AG45" s="4">
        <f t="shared" si="3"/>
        <v>0.2569170262483671</v>
      </c>
      <c r="BC45" s="4"/>
      <c r="BD45" s="4"/>
      <c r="BE45" s="4"/>
      <c r="BF45" s="4"/>
    </row>
    <row r="46" spans="1:58" x14ac:dyDescent="0.2">
      <c r="A46">
        <v>34</v>
      </c>
      <c r="B46">
        <v>13</v>
      </c>
      <c r="C46" t="s">
        <v>72</v>
      </c>
      <c r="D46" t="s">
        <v>27</v>
      </c>
      <c r="G46">
        <v>0.5</v>
      </c>
      <c r="H46">
        <v>0.5</v>
      </c>
      <c r="I46">
        <v>889</v>
      </c>
      <c r="J46">
        <v>10244</v>
      </c>
      <c r="L46">
        <v>2415</v>
      </c>
      <c r="M46">
        <v>1.097</v>
      </c>
      <c r="N46">
        <v>8.9570000000000007</v>
      </c>
      <c r="O46">
        <v>7.86</v>
      </c>
      <c r="Q46">
        <v>0.13700000000000001</v>
      </c>
      <c r="R46">
        <v>1</v>
      </c>
      <c r="S46">
        <v>0</v>
      </c>
      <c r="T46">
        <v>0</v>
      </c>
      <c r="V46">
        <v>0</v>
      </c>
      <c r="Y46" s="1">
        <v>44236</v>
      </c>
      <c r="Z46" s="2">
        <v>0.85556712962962955</v>
      </c>
      <c r="AB46">
        <v>1</v>
      </c>
      <c r="AD46" s="4">
        <f t="shared" si="0"/>
        <v>3.8589577578515626</v>
      </c>
      <c r="AE46" s="4">
        <f t="shared" si="1"/>
        <v>7.1673614450246594</v>
      </c>
      <c r="AF46" s="4">
        <f t="shared" si="2"/>
        <v>3.3084036871730969</v>
      </c>
      <c r="AG46" s="4">
        <f t="shared" si="3"/>
        <v>0.15881546455914797</v>
      </c>
    </row>
    <row r="47" spans="1:58" x14ac:dyDescent="0.2">
      <c r="A47">
        <v>35</v>
      </c>
      <c r="B47">
        <v>13</v>
      </c>
      <c r="C47" t="s">
        <v>72</v>
      </c>
      <c r="D47" t="s">
        <v>27</v>
      </c>
      <c r="G47">
        <v>0.5</v>
      </c>
      <c r="H47">
        <v>0.5</v>
      </c>
      <c r="I47">
        <v>848</v>
      </c>
      <c r="J47">
        <v>10223</v>
      </c>
      <c r="L47">
        <v>2370</v>
      </c>
      <c r="M47">
        <v>1.0660000000000001</v>
      </c>
      <c r="N47">
        <v>8.9390000000000001</v>
      </c>
      <c r="O47">
        <v>7.8730000000000002</v>
      </c>
      <c r="Q47">
        <v>0.13200000000000001</v>
      </c>
      <c r="R47">
        <v>1</v>
      </c>
      <c r="S47">
        <v>0</v>
      </c>
      <c r="T47">
        <v>0</v>
      </c>
      <c r="V47">
        <v>0</v>
      </c>
      <c r="Y47" s="1">
        <v>44236</v>
      </c>
      <c r="Z47" s="2">
        <v>0.86137731481481483</v>
      </c>
      <c r="AB47">
        <v>1</v>
      </c>
      <c r="AD47" s="4">
        <f t="shared" si="0"/>
        <v>3.6801132904616196</v>
      </c>
      <c r="AE47" s="4">
        <f t="shared" si="1"/>
        <v>7.1527557339806513</v>
      </c>
      <c r="AF47" s="4">
        <f t="shared" si="2"/>
        <v>3.4726424435190317</v>
      </c>
      <c r="AG47" s="4">
        <f t="shared" si="3"/>
        <v>0.15570661225209526</v>
      </c>
      <c r="AJ47">
        <f>ABS(100*(AD47-AD48)/(AVERAGE(AD47:AD48)))</f>
        <v>1.1923725816834825</v>
      </c>
      <c r="AO47">
        <f>ABS(100*(AE47-AE48)/(AVERAGE(AE47:AE48)))</f>
        <v>1.1048440852714128</v>
      </c>
      <c r="AT47">
        <f>ABS(100*(AF47-AF48)/(AVERAGE(AF47:AF48)))</f>
        <v>1.0121693346784149</v>
      </c>
      <c r="AY47">
        <f>ABS(100*(AG47-AG48)/(AVERAGE(AG47:AG48)))</f>
        <v>1.0705581211640904</v>
      </c>
      <c r="BC47" s="4">
        <f>AVERAGE(AD47:AD48)</f>
        <v>3.6583029895604069</v>
      </c>
      <c r="BD47" s="4">
        <f>AVERAGE(AE47:AE48)</f>
        <v>7.1134594161717732</v>
      </c>
      <c r="BE47" s="4">
        <f>AVERAGE(AF47:AF48)</f>
        <v>3.4551564266113663</v>
      </c>
      <c r="BF47" s="4">
        <f>AVERAGE(AG47:AG48)</f>
        <v>0.15487758497021453</v>
      </c>
    </row>
    <row r="48" spans="1:58" x14ac:dyDescent="0.2">
      <c r="A48">
        <v>36</v>
      </c>
      <c r="B48">
        <v>13</v>
      </c>
      <c r="C48" t="s">
        <v>72</v>
      </c>
      <c r="D48" t="s">
        <v>27</v>
      </c>
      <c r="G48">
        <v>0.5</v>
      </c>
      <c r="H48">
        <v>0.5</v>
      </c>
      <c r="I48">
        <v>838</v>
      </c>
      <c r="J48">
        <v>10110</v>
      </c>
      <c r="L48">
        <v>2346</v>
      </c>
      <c r="M48">
        <v>1.0580000000000001</v>
      </c>
      <c r="N48">
        <v>8.843</v>
      </c>
      <c r="O48">
        <v>7.7850000000000001</v>
      </c>
      <c r="Q48">
        <v>0.129</v>
      </c>
      <c r="R48">
        <v>1</v>
      </c>
      <c r="S48">
        <v>0</v>
      </c>
      <c r="T48">
        <v>0</v>
      </c>
      <c r="V48">
        <v>0</v>
      </c>
      <c r="Y48" s="1">
        <v>44236</v>
      </c>
      <c r="Z48" s="2">
        <v>0.86756944444444439</v>
      </c>
      <c r="AB48">
        <v>1</v>
      </c>
      <c r="AD48" s="4">
        <f t="shared" si="0"/>
        <v>3.6364926886591942</v>
      </c>
      <c r="AE48" s="4">
        <f t="shared" si="1"/>
        <v>7.0741630983628951</v>
      </c>
      <c r="AF48" s="4">
        <f t="shared" si="2"/>
        <v>3.437670409703701</v>
      </c>
      <c r="AG48" s="4">
        <f t="shared" si="3"/>
        <v>0.15404855768833381</v>
      </c>
      <c r="BC48" s="4"/>
      <c r="BD48" s="4"/>
      <c r="BE48" s="4"/>
      <c r="BF48" s="4"/>
    </row>
    <row r="49" spans="1:58" x14ac:dyDescent="0.2">
      <c r="A49">
        <v>37</v>
      </c>
      <c r="B49">
        <v>14</v>
      </c>
      <c r="C49" t="s">
        <v>73</v>
      </c>
      <c r="D49" t="s">
        <v>27</v>
      </c>
      <c r="G49">
        <v>0.5</v>
      </c>
      <c r="H49">
        <v>0.5</v>
      </c>
      <c r="I49">
        <v>1020</v>
      </c>
      <c r="J49">
        <v>10103</v>
      </c>
      <c r="L49">
        <v>19749</v>
      </c>
      <c r="M49">
        <v>1.1970000000000001</v>
      </c>
      <c r="N49">
        <v>8.8369999999999997</v>
      </c>
      <c r="O49">
        <v>7.64</v>
      </c>
      <c r="Q49">
        <v>1.95</v>
      </c>
      <c r="R49">
        <v>1</v>
      </c>
      <c r="S49">
        <v>0</v>
      </c>
      <c r="T49">
        <v>0</v>
      </c>
      <c r="V49">
        <v>0</v>
      </c>
      <c r="Y49" s="1">
        <v>44236</v>
      </c>
      <c r="Z49" s="2">
        <v>0.87814814814814823</v>
      </c>
      <c r="AB49">
        <v>1</v>
      </c>
      <c r="AD49" s="4">
        <f t="shared" si="0"/>
        <v>4.4303876414633319</v>
      </c>
      <c r="AE49" s="4">
        <f t="shared" si="1"/>
        <v>7.0692945280148933</v>
      </c>
      <c r="AF49" s="4">
        <f t="shared" si="2"/>
        <v>2.6389068865515615</v>
      </c>
      <c r="AG49" s="4">
        <f t="shared" si="3"/>
        <v>1.3563453732358555</v>
      </c>
    </row>
    <row r="50" spans="1:58" x14ac:dyDescent="0.2">
      <c r="A50">
        <v>38</v>
      </c>
      <c r="B50">
        <v>14</v>
      </c>
      <c r="C50" t="s">
        <v>73</v>
      </c>
      <c r="D50" t="s">
        <v>27</v>
      </c>
      <c r="G50">
        <v>0.5</v>
      </c>
      <c r="H50">
        <v>0.5</v>
      </c>
      <c r="I50">
        <v>1064</v>
      </c>
      <c r="J50">
        <v>9550</v>
      </c>
      <c r="L50">
        <v>18120</v>
      </c>
      <c r="M50">
        <v>1.2310000000000001</v>
      </c>
      <c r="N50">
        <v>8.3689999999999998</v>
      </c>
      <c r="O50">
        <v>7.1379999999999999</v>
      </c>
      <c r="Q50">
        <v>1.7789999999999999</v>
      </c>
      <c r="R50">
        <v>1</v>
      </c>
      <c r="S50">
        <v>0</v>
      </c>
      <c r="T50">
        <v>0</v>
      </c>
      <c r="V50">
        <v>0</v>
      </c>
      <c r="Y50" s="1">
        <v>44236</v>
      </c>
      <c r="Z50" s="2">
        <v>0.8838773148148148</v>
      </c>
      <c r="AB50">
        <v>1</v>
      </c>
      <c r="AD50" s="4">
        <f t="shared" si="0"/>
        <v>4.6223182893940029</v>
      </c>
      <c r="AE50" s="4">
        <f t="shared" si="1"/>
        <v>6.6846774705226917</v>
      </c>
      <c r="AF50" s="4">
        <f t="shared" si="2"/>
        <v>2.0623591811286888</v>
      </c>
      <c r="AG50" s="4">
        <f t="shared" si="3"/>
        <v>1.243804919720547</v>
      </c>
      <c r="AJ50">
        <f>ABS(100*(AD50-AD51)/(AVERAGE(AD50:AD51)))</f>
        <v>9.4414081994173879E-2</v>
      </c>
      <c r="AO50">
        <f>ABS(100*(AE50-AE51)/(AVERAGE(AE50:AE51)))</f>
        <v>5.0802664539584068</v>
      </c>
      <c r="AT50">
        <f>ABS(100*(AF50-AF51)/(AVERAGE(AF50:AF51)))</f>
        <v>15.759247605359427</v>
      </c>
      <c r="AY50">
        <f>ABS(100*(AG50-AG51)/(AVERAGE(AG50:AG51)))</f>
        <v>10.379517881424633</v>
      </c>
      <c r="BC50" s="4">
        <f>AVERAGE(AD50:AD51)</f>
        <v>4.6201372593038812</v>
      </c>
      <c r="BD50" s="4">
        <f>AVERAGE(AE50:AE51)</f>
        <v>6.8589027379762122</v>
      </c>
      <c r="BE50" s="4">
        <f>AVERAGE(AF50:AF51)</f>
        <v>2.2387654786723301</v>
      </c>
      <c r="BF50" s="4">
        <f>AVERAGE(AG50:AG51)</f>
        <v>1.3118887852450016</v>
      </c>
    </row>
    <row r="51" spans="1:58" x14ac:dyDescent="0.2">
      <c r="A51">
        <v>39</v>
      </c>
      <c r="B51">
        <v>14</v>
      </c>
      <c r="C51" t="s">
        <v>73</v>
      </c>
      <c r="D51" t="s">
        <v>27</v>
      </c>
      <c r="G51">
        <v>0.5</v>
      </c>
      <c r="H51">
        <v>0.5</v>
      </c>
      <c r="I51">
        <v>1063</v>
      </c>
      <c r="J51">
        <v>10051</v>
      </c>
      <c r="L51">
        <v>20091</v>
      </c>
      <c r="M51">
        <v>1.23</v>
      </c>
      <c r="N51">
        <v>8.7929999999999993</v>
      </c>
      <c r="O51">
        <v>7.5629999999999997</v>
      </c>
      <c r="Q51">
        <v>1.9850000000000001</v>
      </c>
      <c r="R51">
        <v>1</v>
      </c>
      <c r="S51">
        <v>0</v>
      </c>
      <c r="T51">
        <v>0</v>
      </c>
      <c r="V51">
        <v>0</v>
      </c>
      <c r="Y51" s="1">
        <v>44236</v>
      </c>
      <c r="Z51" s="2">
        <v>0.89003472222222213</v>
      </c>
      <c r="AB51">
        <v>1</v>
      </c>
      <c r="AD51" s="4">
        <f t="shared" si="0"/>
        <v>4.6179562292137604</v>
      </c>
      <c r="AE51" s="4">
        <f t="shared" si="1"/>
        <v>7.0331280054297318</v>
      </c>
      <c r="AF51" s="4">
        <f t="shared" si="2"/>
        <v>2.4151717762159715</v>
      </c>
      <c r="AG51" s="4">
        <f t="shared" si="3"/>
        <v>1.3799726507694563</v>
      </c>
      <c r="BC51" s="4"/>
      <c r="BD51" s="4"/>
      <c r="BE51" s="4"/>
      <c r="BF51" s="4"/>
    </row>
    <row r="52" spans="1:58" x14ac:dyDescent="0.2">
      <c r="A52">
        <v>40</v>
      </c>
      <c r="B52">
        <v>15</v>
      </c>
      <c r="C52" t="s">
        <v>74</v>
      </c>
      <c r="D52" t="s">
        <v>27</v>
      </c>
      <c r="G52">
        <v>0.5</v>
      </c>
      <c r="H52">
        <v>0.5</v>
      </c>
      <c r="I52">
        <v>903</v>
      </c>
      <c r="J52">
        <v>10211</v>
      </c>
      <c r="L52">
        <v>2237</v>
      </c>
      <c r="M52">
        <v>1.107</v>
      </c>
      <c r="N52">
        <v>8.93</v>
      </c>
      <c r="O52">
        <v>7.8220000000000001</v>
      </c>
      <c r="Q52">
        <v>0.11799999999999999</v>
      </c>
      <c r="R52">
        <v>1</v>
      </c>
      <c r="S52">
        <v>0</v>
      </c>
      <c r="T52">
        <v>0</v>
      </c>
      <c r="V52">
        <v>0</v>
      </c>
      <c r="Y52" s="1">
        <v>44236</v>
      </c>
      <c r="Z52" s="2">
        <v>0.9008449074074073</v>
      </c>
      <c r="AB52">
        <v>1</v>
      </c>
      <c r="AD52" s="4">
        <f t="shared" si="0"/>
        <v>3.9200266003749582</v>
      </c>
      <c r="AE52" s="4">
        <f t="shared" si="1"/>
        <v>7.1444096133840755</v>
      </c>
      <c r="AF52" s="4">
        <f t="shared" si="2"/>
        <v>3.2243830130091173</v>
      </c>
      <c r="AG52" s="4">
        <f t="shared" si="3"/>
        <v>0.14651822654458388</v>
      </c>
    </row>
    <row r="53" spans="1:58" x14ac:dyDescent="0.2">
      <c r="A53">
        <v>41</v>
      </c>
      <c r="B53">
        <v>15</v>
      </c>
      <c r="C53" t="s">
        <v>74</v>
      </c>
      <c r="D53" t="s">
        <v>27</v>
      </c>
      <c r="G53">
        <v>0.5</v>
      </c>
      <c r="H53">
        <v>0.5</v>
      </c>
      <c r="I53">
        <v>847</v>
      </c>
      <c r="J53">
        <v>10197</v>
      </c>
      <c r="L53">
        <v>2138</v>
      </c>
      <c r="M53">
        <v>1.0640000000000001</v>
      </c>
      <c r="N53">
        <v>8.9179999999999993</v>
      </c>
      <c r="O53">
        <v>7.8529999999999998</v>
      </c>
      <c r="Q53">
        <v>0.108</v>
      </c>
      <c r="R53">
        <v>1</v>
      </c>
      <c r="S53">
        <v>0</v>
      </c>
      <c r="T53">
        <v>0</v>
      </c>
      <c r="V53">
        <v>0</v>
      </c>
      <c r="Y53" s="1">
        <v>44236</v>
      </c>
      <c r="Z53" s="2">
        <v>0.90675925925925915</v>
      </c>
      <c r="AB53">
        <v>1</v>
      </c>
      <c r="AD53" s="4">
        <f t="shared" si="0"/>
        <v>3.6757512302813771</v>
      </c>
      <c r="AE53" s="4">
        <f t="shared" si="1"/>
        <v>7.134672472688071</v>
      </c>
      <c r="AF53" s="4">
        <f t="shared" si="2"/>
        <v>3.458921242406694</v>
      </c>
      <c r="AG53" s="4">
        <f t="shared" si="3"/>
        <v>0.13967875146906789</v>
      </c>
      <c r="AJ53">
        <f>ABS(100*(AD53-AD54)/(AVERAGE(AD53:AD54)))</f>
        <v>2.4019291299934591</v>
      </c>
      <c r="AO53">
        <f>ABS(100*(AE53-AE54)/(AVERAGE(AE53:AE54)))</f>
        <v>1.3247388901304171</v>
      </c>
      <c r="AT53">
        <f>ABS(100*(AF53-AF54)/(AVERAGE(AF53:AF54)))</f>
        <v>0.192518315040548</v>
      </c>
      <c r="AY53">
        <f>ABS(100*(AG53-AG54)/(AVERAGE(AG53:AG54)))</f>
        <v>1.4447114164204622</v>
      </c>
      <c r="BC53" s="4">
        <f>AVERAGE(AD53:AD54)</f>
        <v>3.6321306284789516</v>
      </c>
      <c r="BD53" s="4">
        <f>AVERAGE(AE53:AE54)</f>
        <v>7.0877255443323319</v>
      </c>
      <c r="BE53" s="4">
        <f>AVERAGE(AF53:AF54)</f>
        <v>3.4555949158533803</v>
      </c>
      <c r="BF53" s="4">
        <f>AVERAGE(AG53:AG54)</f>
        <v>0.13867701017012868</v>
      </c>
    </row>
    <row r="54" spans="1:58" x14ac:dyDescent="0.2">
      <c r="A54">
        <v>42</v>
      </c>
      <c r="B54">
        <v>15</v>
      </c>
      <c r="C54" t="s">
        <v>74</v>
      </c>
      <c r="D54" t="s">
        <v>27</v>
      </c>
      <c r="G54">
        <v>0.5</v>
      </c>
      <c r="H54">
        <v>0.5</v>
      </c>
      <c r="I54">
        <v>827</v>
      </c>
      <c r="J54">
        <v>10062</v>
      </c>
      <c r="L54">
        <v>2109</v>
      </c>
      <c r="M54">
        <v>1.0489999999999999</v>
      </c>
      <c r="N54">
        <v>8.8030000000000008</v>
      </c>
      <c r="O54">
        <v>7.7539999999999996</v>
      </c>
      <c r="Q54">
        <v>0.105</v>
      </c>
      <c r="R54">
        <v>1</v>
      </c>
      <c r="S54">
        <v>0</v>
      </c>
      <c r="T54">
        <v>0</v>
      </c>
      <c r="V54">
        <v>0</v>
      </c>
      <c r="Y54" s="1">
        <v>44236</v>
      </c>
      <c r="Z54" s="2">
        <v>0.91290509259259256</v>
      </c>
      <c r="AB54">
        <v>1</v>
      </c>
      <c r="AD54" s="4">
        <f t="shared" si="0"/>
        <v>3.5885100266765266</v>
      </c>
      <c r="AE54" s="4">
        <f t="shared" si="1"/>
        <v>7.0407786159765928</v>
      </c>
      <c r="AF54" s="4">
        <f t="shared" si="2"/>
        <v>3.4522685893000662</v>
      </c>
      <c r="AG54" s="4">
        <f t="shared" si="3"/>
        <v>0.13767526887118947</v>
      </c>
      <c r="BC54" s="4"/>
      <c r="BD54" s="4"/>
      <c r="BE54" s="4"/>
      <c r="BF54" s="4"/>
    </row>
    <row r="55" spans="1:58" x14ac:dyDescent="0.2">
      <c r="A55">
        <v>43</v>
      </c>
      <c r="B55">
        <v>16</v>
      </c>
      <c r="C55" t="s">
        <v>75</v>
      </c>
      <c r="D55" t="s">
        <v>27</v>
      </c>
      <c r="G55">
        <v>0.5</v>
      </c>
      <c r="H55">
        <v>0.5</v>
      </c>
      <c r="I55">
        <v>711</v>
      </c>
      <c r="J55">
        <v>8385</v>
      </c>
      <c r="L55">
        <v>2849</v>
      </c>
      <c r="M55">
        <v>0.96099999999999997</v>
      </c>
      <c r="N55">
        <v>7.383</v>
      </c>
      <c r="O55">
        <v>6.4219999999999997</v>
      </c>
      <c r="Q55">
        <v>0.182</v>
      </c>
      <c r="R55">
        <v>1</v>
      </c>
      <c r="S55">
        <v>0</v>
      </c>
      <c r="T55">
        <v>0</v>
      </c>
      <c r="V55">
        <v>0</v>
      </c>
      <c r="Y55" s="1">
        <v>44236</v>
      </c>
      <c r="Z55" s="2">
        <v>0.92349537037037033</v>
      </c>
      <c r="AB55">
        <v>1</v>
      </c>
      <c r="AD55" s="4">
        <f t="shared" si="0"/>
        <v>3.0825110457683951</v>
      </c>
      <c r="AE55" s="4">
        <f t="shared" si="1"/>
        <v>5.8744082626051242</v>
      </c>
      <c r="AF55" s="4">
        <f t="shared" si="2"/>
        <v>2.7918972168367291</v>
      </c>
      <c r="AG55" s="4">
        <f t="shared" si="3"/>
        <v>0.18879861792050087</v>
      </c>
      <c r="BB55" s="5"/>
    </row>
    <row r="56" spans="1:58" x14ac:dyDescent="0.2">
      <c r="A56">
        <v>44</v>
      </c>
      <c r="B56">
        <v>16</v>
      </c>
      <c r="C56" t="s">
        <v>75</v>
      </c>
      <c r="D56" t="s">
        <v>27</v>
      </c>
      <c r="G56">
        <v>0.5</v>
      </c>
      <c r="H56">
        <v>0.5</v>
      </c>
      <c r="I56">
        <v>664</v>
      </c>
      <c r="J56">
        <v>8358</v>
      </c>
      <c r="L56">
        <v>2849</v>
      </c>
      <c r="M56">
        <v>0.92400000000000004</v>
      </c>
      <c r="N56">
        <v>7.36</v>
      </c>
      <c r="O56">
        <v>6.4359999999999999</v>
      </c>
      <c r="Q56">
        <v>0.182</v>
      </c>
      <c r="R56">
        <v>1</v>
      </c>
      <c r="S56">
        <v>0</v>
      </c>
      <c r="T56">
        <v>0</v>
      </c>
      <c r="V56">
        <v>0</v>
      </c>
      <c r="Y56" s="1">
        <v>44236</v>
      </c>
      <c r="Z56" s="2">
        <v>0.92921296296296296</v>
      </c>
      <c r="AB56">
        <v>1</v>
      </c>
      <c r="AD56" s="4">
        <f t="shared" si="0"/>
        <v>2.8774942172969968</v>
      </c>
      <c r="AE56" s="4">
        <f t="shared" si="1"/>
        <v>5.8556294912628291</v>
      </c>
      <c r="AF56" s="4">
        <f t="shared" si="2"/>
        <v>2.9781352739658322</v>
      </c>
      <c r="AG56" s="4">
        <f t="shared" si="3"/>
        <v>0.18879861792050087</v>
      </c>
      <c r="AJ56">
        <f>ABS(100*(AD56-AD57)/(AVERAGE(AD56:AD57)))</f>
        <v>2.1450546161009973</v>
      </c>
      <c r="AO56">
        <f>ABS(100*(AE56-AE57)/(AVERAGE(AE56:AE57)))</f>
        <v>0.24911955622373344</v>
      </c>
      <c r="AT56">
        <f>ABS(100*(AF56-AF57)/(AVERAGE(AF56:AF57)))</f>
        <v>2.5091260710776719</v>
      </c>
      <c r="AY56">
        <f>ABS(100*(AG56-AG57)/(AVERAGE(AG56:AG57)))</f>
        <v>1.0298580487636089</v>
      </c>
      <c r="BC56" s="4">
        <f>AVERAGE(AD56:AD57)</f>
        <v>2.8469597960352995</v>
      </c>
      <c r="BD56" s="4">
        <f>AVERAGE(AE56:AE57)</f>
        <v>5.8629323467848327</v>
      </c>
      <c r="BE56" s="4">
        <f>AVERAGE(AF56:AF57)</f>
        <v>3.0159725507495336</v>
      </c>
      <c r="BF56" s="4">
        <f>AVERAGE(AG56:AG57)</f>
        <v>0.18783141942497336</v>
      </c>
    </row>
    <row r="57" spans="1:58" x14ac:dyDescent="0.2">
      <c r="A57">
        <v>45</v>
      </c>
      <c r="B57">
        <v>16</v>
      </c>
      <c r="C57" t="s">
        <v>75</v>
      </c>
      <c r="D57" t="s">
        <v>27</v>
      </c>
      <c r="G57">
        <v>0.5</v>
      </c>
      <c r="H57">
        <v>0.5</v>
      </c>
      <c r="I57">
        <v>650</v>
      </c>
      <c r="J57">
        <v>8379</v>
      </c>
      <c r="L57">
        <v>2821</v>
      </c>
      <c r="M57">
        <v>0.91400000000000003</v>
      </c>
      <c r="N57">
        <v>7.3769999999999998</v>
      </c>
      <c r="O57">
        <v>6.4640000000000004</v>
      </c>
      <c r="Q57">
        <v>0.17899999999999999</v>
      </c>
      <c r="R57">
        <v>1</v>
      </c>
      <c r="S57">
        <v>0</v>
      </c>
      <c r="T57">
        <v>0</v>
      </c>
      <c r="V57">
        <v>0</v>
      </c>
      <c r="Y57" s="1">
        <v>44236</v>
      </c>
      <c r="Z57" s="2">
        <v>0.93532407407407403</v>
      </c>
      <c r="AB57">
        <v>1</v>
      </c>
      <c r="AD57" s="4">
        <f t="shared" si="0"/>
        <v>2.8164253747736021</v>
      </c>
      <c r="AE57" s="4">
        <f t="shared" si="1"/>
        <v>5.8702352023068372</v>
      </c>
      <c r="AF57" s="4">
        <f t="shared" si="2"/>
        <v>3.053809827533235</v>
      </c>
      <c r="AG57" s="4">
        <f t="shared" si="3"/>
        <v>0.18686422092944585</v>
      </c>
      <c r="BC57" s="4"/>
      <c r="BD57" s="4"/>
      <c r="BE57" s="4"/>
      <c r="BF57" s="4"/>
    </row>
    <row r="58" spans="1:58" x14ac:dyDescent="0.2">
      <c r="A58">
        <v>46</v>
      </c>
      <c r="B58">
        <v>17</v>
      </c>
      <c r="C58" t="s">
        <v>76</v>
      </c>
      <c r="D58" t="s">
        <v>27</v>
      </c>
      <c r="G58">
        <v>0.5</v>
      </c>
      <c r="H58">
        <v>0.5</v>
      </c>
      <c r="I58">
        <v>1087</v>
      </c>
      <c r="J58">
        <v>9532</v>
      </c>
      <c r="L58">
        <v>6865</v>
      </c>
      <c r="M58">
        <v>1.2490000000000001</v>
      </c>
      <c r="N58">
        <v>8.3539999999999992</v>
      </c>
      <c r="O58">
        <v>7.1050000000000004</v>
      </c>
      <c r="Q58">
        <v>0.60199999999999998</v>
      </c>
      <c r="R58">
        <v>1</v>
      </c>
      <c r="S58">
        <v>0</v>
      </c>
      <c r="T58">
        <v>0</v>
      </c>
      <c r="V58">
        <v>0</v>
      </c>
      <c r="Y58" s="1">
        <v>44236</v>
      </c>
      <c r="Z58" s="2">
        <v>0.94581018518518523</v>
      </c>
      <c r="AB58">
        <v>1</v>
      </c>
      <c r="AD58" s="4">
        <f t="shared" si="0"/>
        <v>4.7226456735395805</v>
      </c>
      <c r="AE58" s="4">
        <f t="shared" si="1"/>
        <v>6.672158289627828</v>
      </c>
      <c r="AF58" s="4">
        <f t="shared" si="2"/>
        <v>1.9495126160882474</v>
      </c>
      <c r="AG58" s="4">
        <f t="shared" si="3"/>
        <v>0.46624641492325025</v>
      </c>
    </row>
    <row r="59" spans="1:58" x14ac:dyDescent="0.2">
      <c r="A59">
        <v>47</v>
      </c>
      <c r="B59">
        <v>17</v>
      </c>
      <c r="C59" t="s">
        <v>76</v>
      </c>
      <c r="D59" t="s">
        <v>27</v>
      </c>
      <c r="G59">
        <v>0.5</v>
      </c>
      <c r="H59">
        <v>0.5</v>
      </c>
      <c r="I59">
        <v>1292</v>
      </c>
      <c r="J59">
        <v>9506</v>
      </c>
      <c r="L59">
        <v>6868</v>
      </c>
      <c r="M59">
        <v>1.4059999999999999</v>
      </c>
      <c r="N59">
        <v>8.3320000000000007</v>
      </c>
      <c r="O59">
        <v>6.9249999999999998</v>
      </c>
      <c r="Q59">
        <v>0.60199999999999998</v>
      </c>
      <c r="R59">
        <v>1</v>
      </c>
      <c r="S59">
        <v>0</v>
      </c>
      <c r="T59">
        <v>0</v>
      </c>
      <c r="V59">
        <v>0</v>
      </c>
      <c r="Y59" s="1">
        <v>44236</v>
      </c>
      <c r="Z59" s="2">
        <v>0.95155092592592594</v>
      </c>
      <c r="AB59">
        <v>1</v>
      </c>
      <c r="AD59" s="4">
        <f t="shared" si="0"/>
        <v>5.6168680104892958</v>
      </c>
      <c r="AE59" s="4">
        <f t="shared" si="1"/>
        <v>6.6540750283352468</v>
      </c>
      <c r="AF59" s="4">
        <f t="shared" si="2"/>
        <v>1.0372070178459509</v>
      </c>
      <c r="AG59" s="4">
        <f t="shared" si="3"/>
        <v>0.46645367174372043</v>
      </c>
      <c r="AJ59">
        <f>ABS(100*(AD59-AD60)/(AVERAGE(AD59:AD60)))</f>
        <v>3.1341635237046894</v>
      </c>
      <c r="AO59">
        <f>ABS(100*(AE59-AE60)/(AVERAGE(AE59:AE60)))</f>
        <v>0.53165497358594316</v>
      </c>
      <c r="AT59">
        <f>ABS(100*(AF59-AF60)/(AVERAGE(AF59:AF60)))</f>
        <v>14.849346645249703</v>
      </c>
      <c r="AY59">
        <f>ABS(100*(AG59-AG60)/(AVERAGE(AG59:AG60)))</f>
        <v>1.4118018069926841</v>
      </c>
      <c r="BC59" s="4">
        <f>AVERAGE(AD59:AD60)</f>
        <v>5.7062902441842667</v>
      </c>
      <c r="BD59" s="4">
        <f>AVERAGE(AE59:AE60)</f>
        <v>6.6718105346029706</v>
      </c>
      <c r="BE59" s="4">
        <f>AVERAGE(AF59:AF60)</f>
        <v>0.96552029041870346</v>
      </c>
      <c r="BF59" s="4">
        <f>AVERAGE(AG59:AG60)</f>
        <v>0.46976978087124333</v>
      </c>
    </row>
    <row r="60" spans="1:58" x14ac:dyDescent="0.2">
      <c r="A60">
        <v>48</v>
      </c>
      <c r="B60">
        <v>17</v>
      </c>
      <c r="C60" t="s">
        <v>76</v>
      </c>
      <c r="D60" t="s">
        <v>27</v>
      </c>
      <c r="G60">
        <v>0.5</v>
      </c>
      <c r="H60">
        <v>0.5</v>
      </c>
      <c r="I60">
        <v>1333</v>
      </c>
      <c r="J60">
        <v>9557</v>
      </c>
      <c r="L60">
        <v>6964</v>
      </c>
      <c r="M60">
        <v>1.4379999999999999</v>
      </c>
      <c r="N60">
        <v>8.375</v>
      </c>
      <c r="O60">
        <v>6.9379999999999997</v>
      </c>
      <c r="Q60">
        <v>0.61199999999999999</v>
      </c>
      <c r="R60">
        <v>1</v>
      </c>
      <c r="S60">
        <v>0</v>
      </c>
      <c r="T60">
        <v>0</v>
      </c>
      <c r="V60">
        <v>0</v>
      </c>
      <c r="Y60" s="1">
        <v>44236</v>
      </c>
      <c r="Z60" s="2">
        <v>0.95781250000000007</v>
      </c>
      <c r="AB60">
        <v>1</v>
      </c>
      <c r="AD60" s="4">
        <f t="shared" si="0"/>
        <v>5.7957124778792384</v>
      </c>
      <c r="AE60" s="4">
        <f t="shared" si="1"/>
        <v>6.6895460408706944</v>
      </c>
      <c r="AF60" s="4">
        <f t="shared" si="2"/>
        <v>0.893833562991456</v>
      </c>
      <c r="AG60" s="4">
        <f t="shared" si="3"/>
        <v>0.47308588999876622</v>
      </c>
      <c r="BC60" s="4"/>
      <c r="BD60" s="4"/>
      <c r="BE60" s="4"/>
      <c r="BF60" s="4"/>
    </row>
    <row r="61" spans="1:58" x14ac:dyDescent="0.2">
      <c r="A61">
        <v>49</v>
      </c>
      <c r="B61">
        <v>18</v>
      </c>
      <c r="C61" t="s">
        <v>77</v>
      </c>
      <c r="D61" t="s">
        <v>27</v>
      </c>
      <c r="G61">
        <v>0.5</v>
      </c>
      <c r="H61">
        <v>0.5</v>
      </c>
      <c r="I61">
        <v>1107</v>
      </c>
      <c r="J61">
        <v>9576</v>
      </c>
      <c r="L61">
        <v>4904</v>
      </c>
      <c r="M61">
        <v>1.264</v>
      </c>
      <c r="N61">
        <v>8.391</v>
      </c>
      <c r="O61">
        <v>7.1269999999999998</v>
      </c>
      <c r="Q61">
        <v>0.39700000000000002</v>
      </c>
      <c r="R61">
        <v>1</v>
      </c>
      <c r="S61">
        <v>0</v>
      </c>
      <c r="T61">
        <v>0</v>
      </c>
      <c r="V61">
        <v>0</v>
      </c>
      <c r="Y61" s="1">
        <v>44236</v>
      </c>
      <c r="Z61" s="2">
        <v>0.96850694444444452</v>
      </c>
      <c r="AB61">
        <v>1</v>
      </c>
      <c r="AD61" s="4">
        <f t="shared" si="0"/>
        <v>4.8098868771444314</v>
      </c>
      <c r="AE61" s="4">
        <f t="shared" si="1"/>
        <v>6.7027607318152729</v>
      </c>
      <c r="AF61" s="4">
        <f t="shared" si="2"/>
        <v>1.8928738546708415</v>
      </c>
      <c r="AG61" s="4">
        <f t="shared" si="3"/>
        <v>0.33076953994257502</v>
      </c>
    </row>
    <row r="62" spans="1:58" x14ac:dyDescent="0.2">
      <c r="A62">
        <v>50</v>
      </c>
      <c r="B62">
        <v>18</v>
      </c>
      <c r="C62" t="s">
        <v>77</v>
      </c>
      <c r="D62" t="s">
        <v>27</v>
      </c>
      <c r="G62">
        <v>0.5</v>
      </c>
      <c r="H62">
        <v>0.5</v>
      </c>
      <c r="I62">
        <v>1071</v>
      </c>
      <c r="J62">
        <v>9032</v>
      </c>
      <c r="L62">
        <v>4448</v>
      </c>
      <c r="M62">
        <v>1.236</v>
      </c>
      <c r="N62">
        <v>7.93</v>
      </c>
      <c r="O62">
        <v>6.694</v>
      </c>
      <c r="Q62">
        <v>0.34899999999999998</v>
      </c>
      <c r="R62">
        <v>1</v>
      </c>
      <c r="S62">
        <v>0</v>
      </c>
      <c r="T62">
        <v>0</v>
      </c>
      <c r="V62">
        <v>0</v>
      </c>
      <c r="Y62" s="1">
        <v>44236</v>
      </c>
      <c r="Z62" s="2">
        <v>0.97432870370370372</v>
      </c>
      <c r="AB62">
        <v>1</v>
      </c>
      <c r="AD62" s="4">
        <f t="shared" si="0"/>
        <v>4.6528527106556998</v>
      </c>
      <c r="AE62" s="4">
        <f t="shared" si="1"/>
        <v>6.3244032647705035</v>
      </c>
      <c r="AF62" s="4">
        <f t="shared" si="2"/>
        <v>1.6715505541148037</v>
      </c>
      <c r="AG62" s="4">
        <f t="shared" si="3"/>
        <v>0.29926650323110754</v>
      </c>
      <c r="AJ62">
        <f>ABS(100*(AD62-AD63)/(AVERAGE(AD62:AD63)))</f>
        <v>1.0365975138824994</v>
      </c>
      <c r="AO62">
        <f>ABS(100*(AE62-AE63)/(AVERAGE(AE62:AE63)))</f>
        <v>5.7776383728267264</v>
      </c>
      <c r="AT62">
        <f>ABS(100*(AF62-AF63)/(AVERAGE(AF62:AF63)))</f>
        <v>22.522625654433337</v>
      </c>
      <c r="AY62">
        <f>ABS(100*(AG62-AG63)/(AVERAGE(AG62:AG63)))</f>
        <v>7.6379584581318358</v>
      </c>
      <c r="BC62" s="4">
        <f>AVERAGE(AD62:AD63)</f>
        <v>4.6288613796643663</v>
      </c>
      <c r="BD62" s="4">
        <f>AVERAGE(AE62:AE63)</f>
        <v>6.5125387332183156</v>
      </c>
      <c r="BE62" s="4">
        <f>AVERAGE(AF62:AF63)</f>
        <v>1.8836773535539502</v>
      </c>
      <c r="BF62" s="4">
        <f>AVERAGE(AG62:AG63)</f>
        <v>0.31114922760473129</v>
      </c>
    </row>
    <row r="63" spans="1:58" x14ac:dyDescent="0.2">
      <c r="A63">
        <v>51</v>
      </c>
      <c r="B63">
        <v>18</v>
      </c>
      <c r="C63" t="s">
        <v>77</v>
      </c>
      <c r="D63" t="s">
        <v>27</v>
      </c>
      <c r="G63">
        <v>0.5</v>
      </c>
      <c r="H63">
        <v>0.5</v>
      </c>
      <c r="I63">
        <v>1060</v>
      </c>
      <c r="J63">
        <v>9573</v>
      </c>
      <c r="L63">
        <v>4792</v>
      </c>
      <c r="M63">
        <v>1.228</v>
      </c>
      <c r="N63">
        <v>8.3879999999999999</v>
      </c>
      <c r="O63">
        <v>7.16</v>
      </c>
      <c r="Q63">
        <v>0.38500000000000001</v>
      </c>
      <c r="R63">
        <v>1</v>
      </c>
      <c r="S63">
        <v>0</v>
      </c>
      <c r="T63">
        <v>0</v>
      </c>
      <c r="V63">
        <v>0</v>
      </c>
      <c r="Y63" s="1">
        <v>44236</v>
      </c>
      <c r="Z63" s="2">
        <v>0.98048611111111106</v>
      </c>
      <c r="AB63">
        <v>1</v>
      </c>
      <c r="AD63" s="4">
        <f t="shared" si="0"/>
        <v>4.6048700486730318</v>
      </c>
      <c r="AE63" s="4">
        <f t="shared" si="1"/>
        <v>6.7006742016661285</v>
      </c>
      <c r="AF63" s="4">
        <f t="shared" si="2"/>
        <v>2.0958041529930966</v>
      </c>
      <c r="AG63" s="4">
        <f t="shared" si="3"/>
        <v>0.32303195197835499</v>
      </c>
      <c r="BC63" s="4"/>
      <c r="BD63" s="4"/>
      <c r="BE63" s="4"/>
      <c r="BF63" s="4"/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1449</v>
      </c>
      <c r="J64">
        <v>16858</v>
      </c>
      <c r="L64">
        <v>5795</v>
      </c>
      <c r="M64">
        <v>1.526</v>
      </c>
      <c r="N64">
        <v>14.561</v>
      </c>
      <c r="O64">
        <v>13.034000000000001</v>
      </c>
      <c r="Q64">
        <v>0.49</v>
      </c>
      <c r="R64">
        <v>1</v>
      </c>
      <c r="S64">
        <v>0</v>
      </c>
      <c r="T64">
        <v>0</v>
      </c>
      <c r="V64">
        <v>0</v>
      </c>
      <c r="Y64" s="1">
        <v>44236</v>
      </c>
      <c r="Z64" s="2">
        <v>0.99144675925925929</v>
      </c>
      <c r="AB64">
        <v>1</v>
      </c>
      <c r="AD64" s="4">
        <f t="shared" si="0"/>
        <v>6.3017114587873708</v>
      </c>
      <c r="AE64" s="4">
        <f t="shared" si="1"/>
        <v>11.767464913837355</v>
      </c>
      <c r="AF64" s="4">
        <f t="shared" si="2"/>
        <v>5.4657534550499838</v>
      </c>
      <c r="AG64" s="4">
        <f t="shared" si="3"/>
        <v>0.39232481562221888</v>
      </c>
      <c r="BC64" s="4"/>
      <c r="BD64" s="4"/>
      <c r="BE64" s="4"/>
      <c r="BF64" s="4"/>
    </row>
    <row r="65" spans="1:58" x14ac:dyDescent="0.2">
      <c r="A65">
        <v>53</v>
      </c>
      <c r="B65">
        <v>19</v>
      </c>
      <c r="C65" t="s">
        <v>66</v>
      </c>
      <c r="D65" t="s">
        <v>27</v>
      </c>
      <c r="G65">
        <v>0.5</v>
      </c>
      <c r="H65">
        <v>0.5</v>
      </c>
      <c r="I65">
        <v>1571</v>
      </c>
      <c r="J65">
        <v>16797</v>
      </c>
      <c r="L65">
        <v>5821</v>
      </c>
      <c r="M65">
        <v>1.621</v>
      </c>
      <c r="N65">
        <v>14.509</v>
      </c>
      <c r="O65">
        <v>12.888</v>
      </c>
      <c r="Q65">
        <v>0.49299999999999999</v>
      </c>
      <c r="R65">
        <v>1</v>
      </c>
      <c r="S65">
        <v>0</v>
      </c>
      <c r="T65">
        <v>0</v>
      </c>
      <c r="V65">
        <v>0</v>
      </c>
      <c r="Y65" s="1">
        <v>44236</v>
      </c>
      <c r="Z65" s="2">
        <v>0.99773148148148139</v>
      </c>
      <c r="AB65">
        <v>1</v>
      </c>
      <c r="AD65" s="4">
        <f t="shared" si="0"/>
        <v>6.8338828007769576</v>
      </c>
      <c r="AE65" s="4">
        <f t="shared" si="1"/>
        <v>11.725038800804761</v>
      </c>
      <c r="AF65" s="4">
        <f t="shared" si="2"/>
        <v>4.8911560000278032</v>
      </c>
      <c r="AG65" s="4">
        <f t="shared" si="3"/>
        <v>0.39412104139962717</v>
      </c>
      <c r="AJ65">
        <f>ABS(100*(AD65-AD66)/(AVERAGE(AD65:AD66)))</f>
        <v>1.8340918062237084</v>
      </c>
      <c r="AL65">
        <f>100*((AVERAGE(AD65:AD66)*50)-(AVERAGE(AD47:AD48)*50))/(1000*0.15)</f>
        <v>107.96098946100224</v>
      </c>
      <c r="AO65">
        <f>ABS(100*(AE65-AE66)/(AVERAGE(AE65:AE66)))</f>
        <v>0.20739895826939708</v>
      </c>
      <c r="AQ65">
        <f>100*((AVERAGE(AE65:AE66)*50)-(AVERAGE(AE47:AE48)*50))/(2000*0.15)</f>
        <v>77.062513508383233</v>
      </c>
      <c r="AT65">
        <f>ABS(100*(AF65-AF66)/(AVERAGE(AF65:AF66)))</f>
        <v>2.110645797766205</v>
      </c>
      <c r="AV65">
        <f>100*((AVERAGE(AF65:AF66)*50)-(AVERAGE(AF47:AF48)*50))/(1000*0.15)</f>
        <v>46.164037555764232</v>
      </c>
      <c r="AY65">
        <f>ABS(100*(AG65-AG66)/(AVERAGE(AG65:AG66)))</f>
        <v>0.4391881392138573</v>
      </c>
      <c r="BA65">
        <f>100*((AVERAGE(AG65:AG66)*50)-(AVERAGE(AG47:AG48)*50))/(100*0.15)</f>
        <v>79.459962114706741</v>
      </c>
      <c r="BC65" s="4">
        <f>AVERAGE(AD65:AD66)</f>
        <v>6.8971326733904741</v>
      </c>
      <c r="BD65" s="4">
        <f>AVERAGE(AE65:AE66)</f>
        <v>11.737210226674767</v>
      </c>
      <c r="BE65" s="4">
        <f>AVERAGE(AF65:AF66)</f>
        <v>4.840077553284293</v>
      </c>
      <c r="BF65" s="4">
        <f>AVERAGE(AG65:AG66)</f>
        <v>0.39325747131433475</v>
      </c>
    </row>
    <row r="66" spans="1:58" x14ac:dyDescent="0.2">
      <c r="A66">
        <v>54</v>
      </c>
      <c r="B66">
        <v>19</v>
      </c>
      <c r="C66" t="s">
        <v>66</v>
      </c>
      <c r="D66" t="s">
        <v>27</v>
      </c>
      <c r="G66">
        <v>0.5</v>
      </c>
      <c r="H66">
        <v>0.5</v>
      </c>
      <c r="I66">
        <v>1600</v>
      </c>
      <c r="J66">
        <v>16832</v>
      </c>
      <c r="L66">
        <v>5796</v>
      </c>
      <c r="M66">
        <v>1.643</v>
      </c>
      <c r="N66">
        <v>14.538</v>
      </c>
      <c r="O66">
        <v>12.896000000000001</v>
      </c>
      <c r="Q66">
        <v>0.49</v>
      </c>
      <c r="R66">
        <v>1</v>
      </c>
      <c r="S66">
        <v>0</v>
      </c>
      <c r="T66">
        <v>0</v>
      </c>
      <c r="V66">
        <v>0</v>
      </c>
      <c r="Y66" s="1">
        <v>44237</v>
      </c>
      <c r="Z66" s="2">
        <v>4.1666666666666666E-3</v>
      </c>
      <c r="AB66">
        <v>1</v>
      </c>
      <c r="AD66" s="4">
        <f t="shared" si="0"/>
        <v>6.9603825460039905</v>
      </c>
      <c r="AE66" s="4">
        <f t="shared" si="1"/>
        <v>11.749381652544773</v>
      </c>
      <c r="AF66" s="4">
        <f t="shared" si="2"/>
        <v>4.7889991065407829</v>
      </c>
      <c r="AG66" s="4">
        <f t="shared" si="3"/>
        <v>0.39239390122904227</v>
      </c>
      <c r="BC66" s="4"/>
      <c r="BD66" s="4"/>
      <c r="BE66" s="4"/>
      <c r="BF66" s="4"/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1248</v>
      </c>
      <c r="J67">
        <v>9393</v>
      </c>
      <c r="L67">
        <v>4689</v>
      </c>
      <c r="M67">
        <v>1.3720000000000001</v>
      </c>
      <c r="N67">
        <v>8.2360000000000007</v>
      </c>
      <c r="O67">
        <v>6.8639999999999999</v>
      </c>
      <c r="Q67">
        <v>0.374</v>
      </c>
      <c r="R67">
        <v>1</v>
      </c>
      <c r="S67">
        <v>0</v>
      </c>
      <c r="T67">
        <v>0</v>
      </c>
      <c r="V67">
        <v>0</v>
      </c>
      <c r="Y67" s="1">
        <v>44237</v>
      </c>
      <c r="Z67" s="2">
        <v>1.4837962962962963E-2</v>
      </c>
      <c r="AB67">
        <v>1</v>
      </c>
      <c r="AD67" s="4">
        <f t="shared" si="0"/>
        <v>5.4249373625586248</v>
      </c>
      <c r="AE67" s="4">
        <f t="shared" si="1"/>
        <v>6.5754823927174915</v>
      </c>
      <c r="AF67" s="4">
        <f t="shared" si="2"/>
        <v>1.1505450301588667</v>
      </c>
      <c r="AG67" s="4">
        <f t="shared" si="3"/>
        <v>0.3159161344755454</v>
      </c>
      <c r="BC67" s="4"/>
      <c r="BD67" s="4"/>
      <c r="BE67" s="4"/>
      <c r="BF67" s="4"/>
    </row>
    <row r="68" spans="1:58" x14ac:dyDescent="0.2">
      <c r="A68">
        <v>56</v>
      </c>
      <c r="B68">
        <v>20</v>
      </c>
      <c r="C68" t="s">
        <v>67</v>
      </c>
      <c r="D68" t="s">
        <v>27</v>
      </c>
      <c r="G68">
        <v>0.5</v>
      </c>
      <c r="H68">
        <v>0.5</v>
      </c>
      <c r="I68">
        <v>1126</v>
      </c>
      <c r="J68">
        <v>9383</v>
      </c>
      <c r="L68">
        <v>4755</v>
      </c>
      <c r="M68">
        <v>1.2789999999999999</v>
      </c>
      <c r="N68">
        <v>8.2279999999999998</v>
      </c>
      <c r="O68">
        <v>6.9489999999999998</v>
      </c>
      <c r="Q68">
        <v>0.38100000000000001</v>
      </c>
      <c r="R68">
        <v>1</v>
      </c>
      <c r="S68">
        <v>0</v>
      </c>
      <c r="T68">
        <v>0</v>
      </c>
      <c r="V68">
        <v>0</v>
      </c>
      <c r="Y68" s="1">
        <v>44237</v>
      </c>
      <c r="Z68" s="2">
        <v>2.0613425925925927E-2</v>
      </c>
      <c r="AB68">
        <v>1</v>
      </c>
      <c r="AD68" s="4">
        <f t="shared" si="0"/>
        <v>4.8927660205690389</v>
      </c>
      <c r="AE68" s="4">
        <f t="shared" si="1"/>
        <v>6.5685272922203453</v>
      </c>
      <c r="AF68" s="4">
        <f t="shared" si="2"/>
        <v>1.6757612716513064</v>
      </c>
      <c r="AG68" s="4">
        <f t="shared" si="3"/>
        <v>0.32047578452588937</v>
      </c>
      <c r="AJ68">
        <f>ABS(100*(AD68-AD69)/(AVERAGE(AD68:AD69)))</f>
        <v>1.5271783378631578</v>
      </c>
      <c r="AK68">
        <f>ABS(100*((AVERAGE(AD68:AD69)-AVERAGE(AD62:AD63))/(AVERAGE(AD62:AD63,AD68:AD69))))</f>
        <v>4.783086852499407</v>
      </c>
      <c r="AO68">
        <f>ABS(100*(AE68-AE69)/(AVERAGE(AE68:AE69)))</f>
        <v>2.1179289384433413E-2</v>
      </c>
      <c r="AP68">
        <f>ABS(100*((AVERAGE(AE68:AE69)-AVERAGE(AE62:AE63))/(AVERAGE(AE62:AE63,AE68:AE69))))</f>
        <v>0.84543551556529839</v>
      </c>
      <c r="AT68">
        <f>ABS(100*(AF68-AF69)/(AVERAGE(AF68:AF69)))</f>
        <v>4.2498781560212588</v>
      </c>
      <c r="AU68">
        <f>ABS(100*((AVERAGE(AF68:AF69)-AVERAGE(AF62:AF63))/(AVERAGE(AF62:AF63,AF68:AF69))))</f>
        <v>9.5407473413550203</v>
      </c>
      <c r="AY68">
        <f>ABS(100*(AG68-AG69)/(AVERAGE(AG68:AG69)))</f>
        <v>1.2145341652619523</v>
      </c>
      <c r="AZ68">
        <f>ABS(100*((AVERAGE(AG68:AG69)-AVERAGE(AG62:AG63))/(AVERAGE(AG62:AG63,AG68:AG69))))</f>
        <v>2.3478704469701039</v>
      </c>
      <c r="BC68" s="4">
        <f>AVERAGE(AD68:AD69)</f>
        <v>4.8556885090369768</v>
      </c>
      <c r="BD68" s="4">
        <f>AVERAGE(AE68:AE69)</f>
        <v>6.5678317821706305</v>
      </c>
      <c r="BE68" s="4">
        <f>AVERAGE(AF68:AF69)</f>
        <v>1.7121432731336537</v>
      </c>
      <c r="BF68" s="4">
        <f>AVERAGE(AG68:AG69)</f>
        <v>0.31854138753483435</v>
      </c>
    </row>
    <row r="69" spans="1:58" x14ac:dyDescent="0.2">
      <c r="A69">
        <v>57</v>
      </c>
      <c r="B69">
        <v>20</v>
      </c>
      <c r="C69" t="s">
        <v>67</v>
      </c>
      <c r="D69" t="s">
        <v>27</v>
      </c>
      <c r="G69">
        <v>0.5</v>
      </c>
      <c r="H69">
        <v>0.5</v>
      </c>
      <c r="I69">
        <v>1109</v>
      </c>
      <c r="J69">
        <v>9381</v>
      </c>
      <c r="L69">
        <v>4699</v>
      </c>
      <c r="M69">
        <v>1.2649999999999999</v>
      </c>
      <c r="N69">
        <v>8.2260000000000009</v>
      </c>
      <c r="O69">
        <v>6.96</v>
      </c>
      <c r="Q69">
        <v>0.375</v>
      </c>
      <c r="R69">
        <v>1</v>
      </c>
      <c r="S69">
        <v>0</v>
      </c>
      <c r="T69">
        <v>0</v>
      </c>
      <c r="V69">
        <v>0</v>
      </c>
      <c r="Y69" s="1">
        <v>44237</v>
      </c>
      <c r="Z69" s="2">
        <v>2.6782407407407408E-2</v>
      </c>
      <c r="AB69">
        <v>1</v>
      </c>
      <c r="AD69" s="4">
        <f t="shared" si="0"/>
        <v>4.8186109975049156</v>
      </c>
      <c r="AE69" s="4">
        <f t="shared" si="1"/>
        <v>6.5671362721209166</v>
      </c>
      <c r="AF69" s="4">
        <f t="shared" si="2"/>
        <v>1.7485252746160009</v>
      </c>
      <c r="AG69" s="4">
        <f t="shared" si="3"/>
        <v>0.31660699054377933</v>
      </c>
      <c r="BC69" s="4"/>
      <c r="BD69" s="4"/>
      <c r="BE69" s="4"/>
      <c r="BF69" s="4"/>
    </row>
    <row r="70" spans="1:58" x14ac:dyDescent="0.2">
      <c r="A70">
        <v>58</v>
      </c>
      <c r="B70">
        <v>2</v>
      </c>
      <c r="D70" t="s">
        <v>28</v>
      </c>
      <c r="Y70" s="1">
        <v>44237</v>
      </c>
      <c r="Z70" s="2">
        <v>3.1030092592592592E-2</v>
      </c>
      <c r="AB70">
        <v>1</v>
      </c>
      <c r="AD70" s="4" t="e">
        <f t="shared" si="0"/>
        <v>#DIV/0!</v>
      </c>
      <c r="AE70" s="4" t="e">
        <f t="shared" si="1"/>
        <v>#DIV/0!</v>
      </c>
      <c r="AF70" s="4" t="e">
        <f t="shared" si="2"/>
        <v>#DIV/0!</v>
      </c>
      <c r="AG70" s="4" t="e">
        <f t="shared" si="3"/>
        <v>#DIV/0!</v>
      </c>
      <c r="BC70" s="4"/>
      <c r="BD70" s="4"/>
      <c r="BE70" s="4"/>
      <c r="BF70" s="4"/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63</v>
      </c>
      <c r="J71">
        <v>215</v>
      </c>
      <c r="L71">
        <v>86</v>
      </c>
      <c r="M71">
        <v>0.46300000000000002</v>
      </c>
      <c r="N71">
        <v>0.46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44237</v>
      </c>
      <c r="Z71" s="2">
        <v>4.0648148148148149E-2</v>
      </c>
      <c r="AB71">
        <v>1</v>
      </c>
      <c r="AD71" s="4">
        <f t="shared" si="0"/>
        <v>0.2558960489712459</v>
      </c>
      <c r="AE71" s="4">
        <f t="shared" si="1"/>
        <v>0.19209115643643374</v>
      </c>
      <c r="AF71" s="4">
        <f t="shared" si="2"/>
        <v>-6.3804892534812169E-2</v>
      </c>
      <c r="AG71" s="4">
        <f t="shared" si="3"/>
        <v>-2.0849137325361137E-3</v>
      </c>
    </row>
    <row r="72" spans="1:58" x14ac:dyDescent="0.2">
      <c r="A72">
        <v>60</v>
      </c>
      <c r="B72">
        <v>3</v>
      </c>
      <c r="C72" t="s">
        <v>29</v>
      </c>
      <c r="D72" t="s">
        <v>27</v>
      </c>
      <c r="G72">
        <v>0.5</v>
      </c>
      <c r="H72">
        <v>0.5</v>
      </c>
      <c r="I72">
        <v>13</v>
      </c>
      <c r="J72">
        <v>216</v>
      </c>
      <c r="L72">
        <v>46</v>
      </c>
      <c r="M72">
        <v>0.42499999999999999</v>
      </c>
      <c r="N72">
        <v>0.46200000000000002</v>
      </c>
      <c r="O72">
        <v>3.6999999999999998E-2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44237</v>
      </c>
      <c r="Z72" s="2">
        <v>4.5601851851851859E-2</v>
      </c>
      <c r="AB72">
        <v>1</v>
      </c>
      <c r="AD72" s="4">
        <f t="shared" si="0"/>
        <v>3.7793039959120221E-2</v>
      </c>
      <c r="AE72" s="4">
        <f t="shared" si="1"/>
        <v>0.19278666648614842</v>
      </c>
      <c r="AF72" s="4">
        <f t="shared" si="2"/>
        <v>0.15499362652702819</v>
      </c>
      <c r="AG72" s="4">
        <f t="shared" si="3"/>
        <v>-4.8483380054718649E-3</v>
      </c>
      <c r="AJ72">
        <f>ABS(100*(AD72-AD73)/(AVERAGE(AD72:AD73)))</f>
        <v>10.912224286566707</v>
      </c>
      <c r="AO72">
        <f>ABS(100*(AE72-AE73)/(AVERAGE(AE72:AE73)))</f>
        <v>5.6103447908617623</v>
      </c>
      <c r="AT72">
        <f>ABS(100*(AF72-AF73)/(AVERAGE(AF72:AF73)))</f>
        <v>4.2721572080066794</v>
      </c>
      <c r="AY72">
        <f>ABS(100*(AG72-AG73)/(AVERAGE(AG72:AG73)))</f>
        <v>14.535133594388066</v>
      </c>
      <c r="BC72" s="4">
        <f>AVERAGE(AD72:AD73)</f>
        <v>3.9974070049241479E-2</v>
      </c>
      <c r="BD72" s="4">
        <f>AVERAGE(AE72:AE73)</f>
        <v>0.19835074688386561</v>
      </c>
      <c r="BE72" s="4">
        <f>AVERAGE(AF72:AF73)</f>
        <v>0.15837667683462411</v>
      </c>
      <c r="BF72" s="4">
        <f>AVERAGE(AG72:AG73)</f>
        <v>-5.2283088430005314E-3</v>
      </c>
    </row>
    <row r="73" spans="1:58" x14ac:dyDescent="0.2">
      <c r="A73">
        <v>61</v>
      </c>
      <c r="B73">
        <v>3</v>
      </c>
      <c r="C73" t="s">
        <v>29</v>
      </c>
      <c r="D73" t="s">
        <v>27</v>
      </c>
      <c r="G73">
        <v>0.5</v>
      </c>
      <c r="H73">
        <v>0.5</v>
      </c>
      <c r="I73">
        <v>14</v>
      </c>
      <c r="J73">
        <v>232</v>
      </c>
      <c r="L73">
        <v>35</v>
      </c>
      <c r="M73">
        <v>0.42599999999999999</v>
      </c>
      <c r="N73">
        <v>0.47499999999999998</v>
      </c>
      <c r="O73">
        <v>4.9000000000000002E-2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44237</v>
      </c>
      <c r="Z73" s="2">
        <v>5.1041666666666673E-2</v>
      </c>
      <c r="AB73">
        <v>1</v>
      </c>
      <c r="AD73" s="4">
        <f t="shared" si="0"/>
        <v>4.2155100139362738E-2</v>
      </c>
      <c r="AE73" s="4">
        <f t="shared" si="1"/>
        <v>0.20391482728158278</v>
      </c>
      <c r="AF73" s="4">
        <f t="shared" si="2"/>
        <v>0.16175972714222003</v>
      </c>
      <c r="AG73" s="4">
        <f t="shared" si="3"/>
        <v>-5.6082796805291971E-3</v>
      </c>
      <c r="BC73" s="4"/>
      <c r="BD73" s="4"/>
      <c r="BE73" s="4"/>
      <c r="BF73" s="4"/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1858</v>
      </c>
      <c r="J74">
        <v>13491</v>
      </c>
      <c r="L74">
        <v>11316</v>
      </c>
      <c r="M74">
        <v>1.84</v>
      </c>
      <c r="N74">
        <v>11.708</v>
      </c>
      <c r="O74">
        <v>9.8670000000000009</v>
      </c>
      <c r="Q74">
        <v>1.0669999999999999</v>
      </c>
      <c r="R74">
        <v>1</v>
      </c>
      <c r="S74">
        <v>0</v>
      </c>
      <c r="T74">
        <v>0</v>
      </c>
      <c r="V74">
        <v>0</v>
      </c>
      <c r="Y74" s="1">
        <v>44237</v>
      </c>
      <c r="Z74" s="2">
        <v>6.1712962962962963E-2</v>
      </c>
      <c r="AB74">
        <v>1</v>
      </c>
      <c r="AD74" s="4">
        <f t="shared" si="0"/>
        <v>8.0857940725065607</v>
      </c>
      <c r="AE74" s="4">
        <f t="shared" si="1"/>
        <v>9.4256825764481285</v>
      </c>
      <c r="AF74" s="4">
        <f t="shared" si="2"/>
        <v>1.3398885039415678</v>
      </c>
      <c r="AG74" s="4">
        <f t="shared" si="3"/>
        <v>0.77374645089417593</v>
      </c>
    </row>
    <row r="75" spans="1:58" x14ac:dyDescent="0.2">
      <c r="A75">
        <v>63</v>
      </c>
      <c r="B75">
        <v>1</v>
      </c>
      <c r="C75" t="s">
        <v>30</v>
      </c>
      <c r="D75" t="s">
        <v>27</v>
      </c>
      <c r="G75">
        <v>0.5</v>
      </c>
      <c r="H75">
        <v>0.5</v>
      </c>
      <c r="I75">
        <v>2596</v>
      </c>
      <c r="J75">
        <v>13431</v>
      </c>
      <c r="L75">
        <v>11314</v>
      </c>
      <c r="M75">
        <v>2.4060000000000001</v>
      </c>
      <c r="N75">
        <v>11.657999999999999</v>
      </c>
      <c r="O75">
        <v>9.2509999999999994</v>
      </c>
      <c r="Q75">
        <v>1.0669999999999999</v>
      </c>
      <c r="R75">
        <v>1</v>
      </c>
      <c r="S75">
        <v>0</v>
      </c>
      <c r="T75">
        <v>0</v>
      </c>
      <c r="V75">
        <v>0</v>
      </c>
      <c r="Y75" s="1">
        <v>44237</v>
      </c>
      <c r="Z75" s="2">
        <v>6.7592592592592593E-2</v>
      </c>
      <c r="AB75">
        <v>1</v>
      </c>
      <c r="AD75" s="4">
        <f t="shared" si="0"/>
        <v>11.304994485525535</v>
      </c>
      <c r="AE75" s="4">
        <f t="shared" si="1"/>
        <v>9.3839519734652495</v>
      </c>
      <c r="AF75" s="4">
        <f t="shared" si="2"/>
        <v>-1.9210425120602856</v>
      </c>
      <c r="AG75" s="4">
        <f t="shared" si="3"/>
        <v>0.77360827968052914</v>
      </c>
      <c r="AJ75">
        <f>ABS(100*(AD75-AD76)/(AVERAGE(AD75:AD76)))</f>
        <v>0.26973246804061229</v>
      </c>
      <c r="AO75">
        <f>ABS(100*(AE75-AE76)/(AVERAGE(AE75:AE76)))</f>
        <v>0.25907335084310412</v>
      </c>
      <c r="AT75">
        <f>ABS(100*(AF75-AF76)/(AVERAGE(AF75:AF76)))</f>
        <v>0.3217840179116524</v>
      </c>
      <c r="AY75">
        <f>ABS(100*(AG75-AG76)/(AVERAGE(AG75:AG76)))</f>
        <v>0.72074821346036755</v>
      </c>
      <c r="BC75" s="4">
        <f>AVERAGE(AD75:AD76)</f>
        <v>11.320261696156384</v>
      </c>
      <c r="BD75" s="4">
        <f>AVERAGE(AE75:AE76)</f>
        <v>9.3961233993352558</v>
      </c>
      <c r="BE75" s="4">
        <f>AVERAGE(AF75:AF76)</f>
        <v>-1.9241382968211296</v>
      </c>
      <c r="BF75" s="4">
        <f>AVERAGE(AG75:AG76)</f>
        <v>0.77640624675687664</v>
      </c>
    </row>
    <row r="76" spans="1:58" x14ac:dyDescent="0.2">
      <c r="A76">
        <v>64</v>
      </c>
      <c r="B76">
        <v>1</v>
      </c>
      <c r="C76" t="s">
        <v>30</v>
      </c>
      <c r="D76" t="s">
        <v>27</v>
      </c>
      <c r="G76">
        <v>0.5</v>
      </c>
      <c r="H76">
        <v>0.5</v>
      </c>
      <c r="I76">
        <v>2603</v>
      </c>
      <c r="J76">
        <v>13466</v>
      </c>
      <c r="L76">
        <v>11395</v>
      </c>
      <c r="M76">
        <v>2.4119999999999999</v>
      </c>
      <c r="N76">
        <v>11.686</v>
      </c>
      <c r="O76">
        <v>9.2750000000000004</v>
      </c>
      <c r="Q76">
        <v>1.0760000000000001</v>
      </c>
      <c r="R76">
        <v>1</v>
      </c>
      <c r="S76">
        <v>0</v>
      </c>
      <c r="T76">
        <v>0</v>
      </c>
      <c r="V76">
        <v>0</v>
      </c>
      <c r="Y76" s="1">
        <v>44237</v>
      </c>
      <c r="Z76" s="2">
        <v>7.3981481481481481E-2</v>
      </c>
      <c r="AB76">
        <v>1</v>
      </c>
      <c r="AD76" s="4">
        <f t="shared" si="0"/>
        <v>11.335528906787234</v>
      </c>
      <c r="AE76" s="4">
        <f t="shared" si="1"/>
        <v>9.4082948252052603</v>
      </c>
      <c r="AF76" s="4">
        <f t="shared" si="2"/>
        <v>-1.9272340815819735</v>
      </c>
      <c r="AG76" s="4">
        <f t="shared" si="3"/>
        <v>0.77920421383322402</v>
      </c>
      <c r="BC76" s="4"/>
      <c r="BD76" s="4"/>
      <c r="BE76" s="4"/>
      <c r="BF76" s="4"/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1357</v>
      </c>
      <c r="J77">
        <v>7856</v>
      </c>
      <c r="L77">
        <v>3878</v>
      </c>
      <c r="M77">
        <v>1.456</v>
      </c>
      <c r="N77">
        <v>6.9340000000000002</v>
      </c>
      <c r="O77">
        <v>5.4779999999999998</v>
      </c>
      <c r="Q77">
        <v>0.28999999999999998</v>
      </c>
      <c r="R77">
        <v>1</v>
      </c>
      <c r="S77">
        <v>0</v>
      </c>
      <c r="T77">
        <v>0</v>
      </c>
      <c r="V77">
        <v>0</v>
      </c>
      <c r="Y77" s="1">
        <v>44237</v>
      </c>
      <c r="Z77" s="2">
        <v>8.4733796296296293E-2</v>
      </c>
      <c r="AB77">
        <v>1</v>
      </c>
      <c r="AD77" s="4">
        <f t="shared" ref="AD77:AD124" si="12">((I77*$E$9)+$E$10)*1000/G77</f>
        <v>5.9004019222050594</v>
      </c>
      <c r="AE77" s="4">
        <f t="shared" si="1"/>
        <v>5.506483446306075</v>
      </c>
      <c r="AF77" s="4">
        <f t="shared" si="2"/>
        <v>-0.39391847589898443</v>
      </c>
      <c r="AG77" s="4">
        <f t="shared" si="3"/>
        <v>0.25988770734177302</v>
      </c>
    </row>
    <row r="78" spans="1:58" x14ac:dyDescent="0.2">
      <c r="A78">
        <v>66</v>
      </c>
      <c r="B78">
        <v>4</v>
      </c>
      <c r="C78" t="s">
        <v>65</v>
      </c>
      <c r="D78" t="s">
        <v>27</v>
      </c>
      <c r="G78">
        <v>0.5</v>
      </c>
      <c r="H78">
        <v>0.5</v>
      </c>
      <c r="I78">
        <v>882</v>
      </c>
      <c r="J78">
        <v>7835</v>
      </c>
      <c r="L78">
        <v>3864</v>
      </c>
      <c r="M78">
        <v>1.0920000000000001</v>
      </c>
      <c r="N78">
        <v>6.9160000000000004</v>
      </c>
      <c r="O78">
        <v>5.8239999999999998</v>
      </c>
      <c r="Q78">
        <v>0.28799999999999998</v>
      </c>
      <c r="R78">
        <v>1</v>
      </c>
      <c r="S78">
        <v>0</v>
      </c>
      <c r="T78">
        <v>0</v>
      </c>
      <c r="V78">
        <v>0</v>
      </c>
      <c r="Y78" s="1">
        <v>44237</v>
      </c>
      <c r="Z78" s="2">
        <v>9.0335648148148151E-2</v>
      </c>
      <c r="AB78">
        <v>1</v>
      </c>
      <c r="AD78" s="4">
        <f t="shared" si="12"/>
        <v>3.8284233365898648</v>
      </c>
      <c r="AE78" s="4">
        <f t="shared" ref="AE78:AE124" si="13">((J78*$G$9)+$G$10)*1000/H78</f>
        <v>5.4918777352620678</v>
      </c>
      <c r="AF78" s="4">
        <f t="shared" ref="AF78:AF124" si="14">AE78-AD78</f>
        <v>1.663454398672203</v>
      </c>
      <c r="AG78" s="4">
        <f t="shared" ref="AG78:AG124" si="15">((L78*$I$9)+$I$10)*1000/H78</f>
        <v>0.25892050884624551</v>
      </c>
      <c r="AI78">
        <f>ABS(100*(AD78-3)/3)</f>
        <v>27.61411121966216</v>
      </c>
      <c r="AJ78">
        <f>ABS(100*(AD78-AD79)/(AVERAGE(AD78:AD79)))</f>
        <v>2.6553861720745009</v>
      </c>
      <c r="AN78">
        <f t="shared" ref="AN78" si="16">ABS(100*(AE78-6)/6)</f>
        <v>8.4687044122988695</v>
      </c>
      <c r="AO78">
        <f>ABS(100*(AE78-AE79)/(AVERAGE(AE78:AE79)))</f>
        <v>1.6600292178765925</v>
      </c>
      <c r="AS78">
        <f>ABS(100*(AF78-3)/3)</f>
        <v>44.551520044259895</v>
      </c>
      <c r="AT78">
        <f>ABS(100*(AF78-AF79)/(AVERAGE(AF78:AF79)))</f>
        <v>0.59404331392578336</v>
      </c>
      <c r="AX78">
        <f t="shared" ref="AX78" si="17">ABS(100*(AG78-0.3)/0.3)</f>
        <v>13.693163717918159</v>
      </c>
      <c r="AY78">
        <f>ABS(100*(AG78-AG79)/(AVERAGE(AG78:AG79)))</f>
        <v>1.6138484112623497</v>
      </c>
      <c r="BC78" s="4">
        <f>AVERAGE(AD78:AD79)</f>
        <v>3.778259644517076</v>
      </c>
      <c r="BD78" s="4">
        <f>AVERAGE(AE78:AE79)</f>
        <v>5.4466695820306157</v>
      </c>
      <c r="BE78" s="4">
        <f>AVERAGE(AF78:AF79)</f>
        <v>1.6684099375135393</v>
      </c>
      <c r="BF78" s="4">
        <f>AVERAGE(AG78:AG79)</f>
        <v>0.2568479406415437</v>
      </c>
    </row>
    <row r="79" spans="1:58" x14ac:dyDescent="0.2">
      <c r="A79">
        <v>67</v>
      </c>
      <c r="B79">
        <v>4</v>
      </c>
      <c r="C79" t="s">
        <v>65</v>
      </c>
      <c r="D79" t="s">
        <v>27</v>
      </c>
      <c r="G79">
        <v>0.5</v>
      </c>
      <c r="H79">
        <v>0.5</v>
      </c>
      <c r="I79">
        <v>859</v>
      </c>
      <c r="J79">
        <v>7705</v>
      </c>
      <c r="L79">
        <v>3804</v>
      </c>
      <c r="M79">
        <v>1.0740000000000001</v>
      </c>
      <c r="N79">
        <v>6.806</v>
      </c>
      <c r="O79">
        <v>5.7329999999999997</v>
      </c>
      <c r="Q79">
        <v>0.28199999999999997</v>
      </c>
      <c r="R79">
        <v>1</v>
      </c>
      <c r="S79">
        <v>0</v>
      </c>
      <c r="T79">
        <v>0</v>
      </c>
      <c r="V79">
        <v>0</v>
      </c>
      <c r="Y79" s="1">
        <v>44237</v>
      </c>
      <c r="Z79" s="2">
        <v>9.6388888888888899E-2</v>
      </c>
      <c r="AB79">
        <v>1</v>
      </c>
      <c r="AD79" s="4">
        <f t="shared" si="12"/>
        <v>3.7280959524442872</v>
      </c>
      <c r="AE79" s="4">
        <f t="shared" si="13"/>
        <v>5.4014614287991627</v>
      </c>
      <c r="AF79" s="4">
        <f t="shared" si="14"/>
        <v>1.6733654763548755</v>
      </c>
      <c r="AG79" s="4">
        <f t="shared" si="15"/>
        <v>0.2547753724368419</v>
      </c>
    </row>
    <row r="80" spans="1:58" x14ac:dyDescent="0.2">
      <c r="A80">
        <v>68</v>
      </c>
      <c r="B80">
        <v>2</v>
      </c>
      <c r="D80" t="s">
        <v>28</v>
      </c>
      <c r="Y80" s="1">
        <v>44237</v>
      </c>
      <c r="Z80" s="2">
        <v>0.1007986111111111</v>
      </c>
      <c r="AB80">
        <v>1</v>
      </c>
      <c r="AD80" s="4" t="e">
        <f t="shared" si="12"/>
        <v>#DIV/0!</v>
      </c>
      <c r="AE80" s="4" t="e">
        <f t="shared" si="13"/>
        <v>#DIV/0!</v>
      </c>
      <c r="AF80" s="4" t="e">
        <f t="shared" si="14"/>
        <v>#DIV/0!</v>
      </c>
      <c r="AG80" s="4" t="e">
        <f t="shared" si="15"/>
        <v>#DIV/0!</v>
      </c>
      <c r="BC80" s="4"/>
      <c r="BD80" s="4"/>
      <c r="BE80" s="4"/>
      <c r="BF80" s="4"/>
    </row>
    <row r="81" spans="1:58" x14ac:dyDescent="0.2">
      <c r="A81">
        <v>69</v>
      </c>
      <c r="B81">
        <v>21</v>
      </c>
      <c r="C81" t="s">
        <v>78</v>
      </c>
      <c r="D81" t="s">
        <v>27</v>
      </c>
      <c r="G81">
        <v>0.5</v>
      </c>
      <c r="H81">
        <v>0.5</v>
      </c>
      <c r="I81">
        <v>758</v>
      </c>
      <c r="J81">
        <v>7472</v>
      </c>
      <c r="L81">
        <v>2795</v>
      </c>
      <c r="M81">
        <v>0.997</v>
      </c>
      <c r="N81">
        <v>6.609</v>
      </c>
      <c r="O81">
        <v>5.6120000000000001</v>
      </c>
      <c r="Q81">
        <v>0.17599999999999999</v>
      </c>
      <c r="R81">
        <v>1</v>
      </c>
      <c r="S81">
        <v>0</v>
      </c>
      <c r="T81">
        <v>0</v>
      </c>
      <c r="V81">
        <v>0</v>
      </c>
      <c r="Y81" s="1">
        <v>44237</v>
      </c>
      <c r="Z81" s="2">
        <v>0.11118055555555556</v>
      </c>
      <c r="AB81">
        <v>1</v>
      </c>
      <c r="AD81" s="4">
        <f t="shared" si="12"/>
        <v>3.2875278742397933</v>
      </c>
      <c r="AE81" s="4">
        <f t="shared" si="13"/>
        <v>5.2394075872156494</v>
      </c>
      <c r="AF81" s="4">
        <f t="shared" si="14"/>
        <v>1.9518797129758561</v>
      </c>
      <c r="AG81" s="4">
        <f t="shared" si="15"/>
        <v>0.18506799515203759</v>
      </c>
    </row>
    <row r="82" spans="1:58" x14ac:dyDescent="0.2">
      <c r="A82">
        <v>70</v>
      </c>
      <c r="B82">
        <v>21</v>
      </c>
      <c r="C82" t="s">
        <v>78</v>
      </c>
      <c r="D82" t="s">
        <v>27</v>
      </c>
      <c r="G82">
        <v>0.5</v>
      </c>
      <c r="H82">
        <v>0.5</v>
      </c>
      <c r="I82">
        <v>989</v>
      </c>
      <c r="J82">
        <v>7731</v>
      </c>
      <c r="L82">
        <v>2835</v>
      </c>
      <c r="M82">
        <v>1.173</v>
      </c>
      <c r="N82">
        <v>6.8280000000000003</v>
      </c>
      <c r="O82">
        <v>5.6550000000000002</v>
      </c>
      <c r="Q82">
        <v>0.18099999999999999</v>
      </c>
      <c r="R82">
        <v>1</v>
      </c>
      <c r="S82">
        <v>0</v>
      </c>
      <c r="T82">
        <v>0</v>
      </c>
      <c r="V82">
        <v>0</v>
      </c>
      <c r="Y82" s="1">
        <v>44237</v>
      </c>
      <c r="Z82" s="2">
        <v>0.1169675925925926</v>
      </c>
      <c r="AB82">
        <v>1</v>
      </c>
      <c r="AD82" s="4">
        <f t="shared" si="12"/>
        <v>4.2951637758758148</v>
      </c>
      <c r="AE82" s="4">
        <f t="shared" si="13"/>
        <v>5.419544690091743</v>
      </c>
      <c r="AF82" s="4">
        <f t="shared" si="14"/>
        <v>1.1243809142159282</v>
      </c>
      <c r="AG82" s="4">
        <f t="shared" si="15"/>
        <v>0.18783141942497336</v>
      </c>
      <c r="AJ82">
        <f>ABS(100*(AD82-AD83)/(AVERAGE(AD82:AD83)))</f>
        <v>0.3051372807264503</v>
      </c>
      <c r="AO82">
        <f>ABS(100*(AE82-AE83)/(AVERAGE(AE82:AE83)))</f>
        <v>2.6132107025286939</v>
      </c>
      <c r="AT82">
        <f>ABS(100*(AF82-AF83)/(AVERAGE(AF82:AF83)))</f>
        <v>11.942349167462574</v>
      </c>
      <c r="AY82">
        <f>ABS(100*(AG82-AG83)/(AVERAGE(AG82:AG83)))</f>
        <v>1.893572815868078</v>
      </c>
      <c r="BC82" s="4">
        <f>AVERAGE(AD82:AD83)</f>
        <v>4.2886206856054505</v>
      </c>
      <c r="BD82" s="4">
        <f>AVERAGE(AE82:AE83)</f>
        <v>5.3496459300954209</v>
      </c>
      <c r="BE82" s="4">
        <f>AVERAGE(AF82:AF83)</f>
        <v>1.0610252444899704</v>
      </c>
      <c r="BF82" s="4">
        <f>AVERAGE(AG82:AG83)</f>
        <v>0.18606973645097682</v>
      </c>
    </row>
    <row r="83" spans="1:58" x14ac:dyDescent="0.2">
      <c r="A83">
        <v>71</v>
      </c>
      <c r="B83">
        <v>21</v>
      </c>
      <c r="C83" t="s">
        <v>78</v>
      </c>
      <c r="D83" t="s">
        <v>27</v>
      </c>
      <c r="G83">
        <v>0.5</v>
      </c>
      <c r="H83">
        <v>0.5</v>
      </c>
      <c r="I83">
        <v>986</v>
      </c>
      <c r="J83">
        <v>7530</v>
      </c>
      <c r="L83">
        <v>2784</v>
      </c>
      <c r="M83">
        <v>1.1719999999999999</v>
      </c>
      <c r="N83">
        <v>6.6580000000000004</v>
      </c>
      <c r="O83">
        <v>5.4859999999999998</v>
      </c>
      <c r="Q83">
        <v>0.17499999999999999</v>
      </c>
      <c r="R83">
        <v>1</v>
      </c>
      <c r="S83">
        <v>0</v>
      </c>
      <c r="T83">
        <v>0</v>
      </c>
      <c r="V83">
        <v>0</v>
      </c>
      <c r="Y83" s="1">
        <v>44237</v>
      </c>
      <c r="Z83" s="2">
        <v>0.12306712962962962</v>
      </c>
      <c r="AB83">
        <v>1</v>
      </c>
      <c r="AD83" s="4">
        <f t="shared" si="12"/>
        <v>4.2820775953350863</v>
      </c>
      <c r="AE83" s="4">
        <f t="shared" si="13"/>
        <v>5.2797471700990988</v>
      </c>
      <c r="AF83" s="4">
        <f t="shared" si="14"/>
        <v>0.99766957476401252</v>
      </c>
      <c r="AG83" s="4">
        <f t="shared" si="15"/>
        <v>0.18430805347698029</v>
      </c>
      <c r="BC83" s="4"/>
      <c r="BD83" s="4"/>
      <c r="BE83" s="4"/>
      <c r="BF83" s="4"/>
    </row>
    <row r="84" spans="1:58" x14ac:dyDescent="0.2">
      <c r="A84">
        <v>72</v>
      </c>
      <c r="B84">
        <v>22</v>
      </c>
      <c r="C84" t="s">
        <v>79</v>
      </c>
      <c r="D84" t="s">
        <v>27</v>
      </c>
      <c r="G84">
        <v>0.5</v>
      </c>
      <c r="H84">
        <v>0.5</v>
      </c>
      <c r="I84">
        <v>1177</v>
      </c>
      <c r="J84">
        <v>9936</v>
      </c>
      <c r="L84">
        <v>1771</v>
      </c>
      <c r="M84">
        <v>1.3180000000000001</v>
      </c>
      <c r="N84">
        <v>8.6959999999999997</v>
      </c>
      <c r="O84">
        <v>7.3789999999999996</v>
      </c>
      <c r="Q84">
        <v>6.9000000000000006E-2</v>
      </c>
      <c r="R84">
        <v>1</v>
      </c>
      <c r="S84">
        <v>0</v>
      </c>
      <c r="T84">
        <v>0</v>
      </c>
      <c r="V84">
        <v>0</v>
      </c>
      <c r="Y84" s="1">
        <v>44237</v>
      </c>
      <c r="Z84" s="2">
        <v>0.13356481481481483</v>
      </c>
      <c r="AB84">
        <v>1</v>
      </c>
      <c r="AD84" s="4">
        <f t="shared" si="12"/>
        <v>5.1152310897614059</v>
      </c>
      <c r="AE84" s="4">
        <f t="shared" si="13"/>
        <v>6.9531443497125469</v>
      </c>
      <c r="AF84" s="4">
        <f t="shared" si="14"/>
        <v>1.837913259951141</v>
      </c>
      <c r="AG84" s="4">
        <f t="shared" si="15"/>
        <v>0.11432433376488239</v>
      </c>
    </row>
    <row r="85" spans="1:58" x14ac:dyDescent="0.2">
      <c r="A85">
        <v>73</v>
      </c>
      <c r="B85">
        <v>22</v>
      </c>
      <c r="C85" t="s">
        <v>79</v>
      </c>
      <c r="D85" t="s">
        <v>27</v>
      </c>
      <c r="G85">
        <v>0.5</v>
      </c>
      <c r="H85">
        <v>0.5</v>
      </c>
      <c r="I85">
        <v>1235</v>
      </c>
      <c r="J85">
        <v>9933</v>
      </c>
      <c r="L85">
        <v>1798</v>
      </c>
      <c r="M85">
        <v>1.3620000000000001</v>
      </c>
      <c r="N85">
        <v>8.6940000000000008</v>
      </c>
      <c r="O85">
        <v>7.3319999999999999</v>
      </c>
      <c r="Q85">
        <v>7.1999999999999995E-2</v>
      </c>
      <c r="R85">
        <v>1</v>
      </c>
      <c r="S85">
        <v>0</v>
      </c>
      <c r="T85">
        <v>0</v>
      </c>
      <c r="V85">
        <v>0</v>
      </c>
      <c r="Y85" s="1">
        <v>44237</v>
      </c>
      <c r="Z85" s="2">
        <v>0.139375</v>
      </c>
      <c r="AB85">
        <v>1</v>
      </c>
      <c r="AD85" s="4">
        <f t="shared" si="12"/>
        <v>5.3682305802154726</v>
      </c>
      <c r="AE85" s="4">
        <f t="shared" si="13"/>
        <v>6.9510578195634025</v>
      </c>
      <c r="AF85" s="4">
        <f t="shared" si="14"/>
        <v>1.5828272393479299</v>
      </c>
      <c r="AG85" s="4">
        <f t="shared" si="15"/>
        <v>0.11618964514911401</v>
      </c>
      <c r="AJ85">
        <f>ABS(100*(AD85-AD86)/(AVERAGE(AD85:AD86)))</f>
        <v>1.2263277513669706</v>
      </c>
      <c r="AO85">
        <f>ABS(100*(AE85-AE86)/(AVERAGE(AE85:AE86)))</f>
        <v>0.83394560820668584</v>
      </c>
      <c r="AT85">
        <f>ABS(100*(AF85-AF86)/(AVERAGE(AF85:AF86)))</f>
        <v>0.48551524678672225</v>
      </c>
      <c r="AY85">
        <f>ABS(100*(AG85-AG86)/(AVERAGE(AG85:AG86)))</f>
        <v>0.29773933058423419</v>
      </c>
      <c r="BC85" s="4">
        <f>AVERAGE(AD85:AD86)</f>
        <v>5.3355151288636531</v>
      </c>
      <c r="BD85" s="4">
        <f>AVERAGE(AE85:AE86)</f>
        <v>6.9221941525002446</v>
      </c>
      <c r="BE85" s="4">
        <f>AVERAGE(AF85:AF86)</f>
        <v>1.5866790236365911</v>
      </c>
      <c r="BF85" s="4">
        <f>AVERAGE(AG85:AG86)</f>
        <v>0.11601693113205552</v>
      </c>
    </row>
    <row r="86" spans="1:58" x14ac:dyDescent="0.2">
      <c r="A86">
        <v>74</v>
      </c>
      <c r="B86">
        <v>22</v>
      </c>
      <c r="C86" t="s">
        <v>79</v>
      </c>
      <c r="D86" t="s">
        <v>27</v>
      </c>
      <c r="G86">
        <v>0.5</v>
      </c>
      <c r="H86">
        <v>0.5</v>
      </c>
      <c r="I86">
        <v>1220</v>
      </c>
      <c r="J86">
        <v>9850</v>
      </c>
      <c r="L86">
        <v>1793</v>
      </c>
      <c r="M86">
        <v>1.351</v>
      </c>
      <c r="N86">
        <v>8.6240000000000006</v>
      </c>
      <c r="O86">
        <v>7.2729999999999997</v>
      </c>
      <c r="Q86">
        <v>7.1999999999999995E-2</v>
      </c>
      <c r="R86">
        <v>1</v>
      </c>
      <c r="S86">
        <v>0</v>
      </c>
      <c r="T86">
        <v>0</v>
      </c>
      <c r="V86">
        <v>0</v>
      </c>
      <c r="Y86" s="1">
        <v>44237</v>
      </c>
      <c r="Z86" s="2">
        <v>0.14548611111111112</v>
      </c>
      <c r="AB86">
        <v>1</v>
      </c>
      <c r="AD86" s="4">
        <f t="shared" si="12"/>
        <v>5.3027996775118345</v>
      </c>
      <c r="AE86" s="4">
        <f t="shared" si="13"/>
        <v>6.8933304854370867</v>
      </c>
      <c r="AF86" s="4">
        <f t="shared" si="14"/>
        <v>1.5905308079252523</v>
      </c>
      <c r="AG86" s="4">
        <f t="shared" si="15"/>
        <v>0.11584421711499705</v>
      </c>
      <c r="BC86" s="4"/>
      <c r="BD86" s="4"/>
      <c r="BE86" s="4"/>
      <c r="BF86" s="4"/>
    </row>
    <row r="87" spans="1:58" x14ac:dyDescent="0.2">
      <c r="A87">
        <v>75</v>
      </c>
      <c r="B87">
        <v>23</v>
      </c>
      <c r="C87" t="s">
        <v>80</v>
      </c>
      <c r="D87" t="s">
        <v>27</v>
      </c>
      <c r="G87">
        <v>0.5</v>
      </c>
      <c r="H87">
        <v>0.5</v>
      </c>
      <c r="I87">
        <v>864</v>
      </c>
      <c r="J87">
        <v>6973</v>
      </c>
      <c r="L87">
        <v>2170</v>
      </c>
      <c r="M87">
        <v>1.077</v>
      </c>
      <c r="N87">
        <v>6.1859999999999999</v>
      </c>
      <c r="O87">
        <v>5.109</v>
      </c>
      <c r="Q87">
        <v>0.111</v>
      </c>
      <c r="R87">
        <v>1</v>
      </c>
      <c r="S87">
        <v>0</v>
      </c>
      <c r="T87">
        <v>0</v>
      </c>
      <c r="V87">
        <v>0</v>
      </c>
      <c r="Y87" s="1">
        <v>44237</v>
      </c>
      <c r="Z87" s="2">
        <v>0.15581018518518519</v>
      </c>
      <c r="AB87">
        <v>1</v>
      </c>
      <c r="AD87" s="4">
        <f t="shared" si="12"/>
        <v>3.7499062533454999</v>
      </c>
      <c r="AE87" s="4">
        <f t="shared" si="13"/>
        <v>4.8923480724080388</v>
      </c>
      <c r="AF87" s="4">
        <f t="shared" si="14"/>
        <v>1.1424418190625389</v>
      </c>
      <c r="AG87" s="4">
        <f t="shared" si="15"/>
        <v>0.14188949088741648</v>
      </c>
    </row>
    <row r="88" spans="1:58" x14ac:dyDescent="0.2">
      <c r="A88">
        <v>76</v>
      </c>
      <c r="B88">
        <v>23</v>
      </c>
      <c r="C88" t="s">
        <v>80</v>
      </c>
      <c r="D88" t="s">
        <v>27</v>
      </c>
      <c r="G88">
        <v>0.5</v>
      </c>
      <c r="H88">
        <v>0.5</v>
      </c>
      <c r="I88">
        <v>747</v>
      </c>
      <c r="J88">
        <v>7032</v>
      </c>
      <c r="L88">
        <v>2199</v>
      </c>
      <c r="M88">
        <v>0.98799999999999999</v>
      </c>
      <c r="N88">
        <v>6.2359999999999998</v>
      </c>
      <c r="O88">
        <v>5.2480000000000002</v>
      </c>
      <c r="Q88">
        <v>0.114</v>
      </c>
      <c r="R88">
        <v>1</v>
      </c>
      <c r="S88">
        <v>0</v>
      </c>
      <c r="T88">
        <v>0</v>
      </c>
      <c r="V88">
        <v>0</v>
      </c>
      <c r="Y88" s="1">
        <v>44237</v>
      </c>
      <c r="Z88" s="2">
        <v>0.16138888888888889</v>
      </c>
      <c r="AB88">
        <v>1</v>
      </c>
      <c r="AD88" s="4">
        <f t="shared" si="12"/>
        <v>3.2395452122571253</v>
      </c>
      <c r="AE88" s="4">
        <f t="shared" si="13"/>
        <v>4.933383165341203</v>
      </c>
      <c r="AF88" s="4">
        <f t="shared" si="14"/>
        <v>1.6938379530840777</v>
      </c>
      <c r="AG88" s="4">
        <f t="shared" si="15"/>
        <v>0.14389297348529489</v>
      </c>
      <c r="AJ88">
        <f>ABS(100*(AD88-AD89)/(AVERAGE(AD88:AD89)))</f>
        <v>4.1227817477589115</v>
      </c>
      <c r="AO88">
        <f>ABS(100*(AE88-AE89)/(AVERAGE(AE88:AE89)))</f>
        <v>1.1484983620747085</v>
      </c>
      <c r="AT88">
        <f>ABS(100*(AF88-AF89)/(AVERAGE(AF88:AF89)))</f>
        <v>4.3050927905671017</v>
      </c>
      <c r="AY88">
        <f>ABS(100*(AG88-AG89)/(AVERAGE(AG88:AG89)))</f>
        <v>3.4679461384399328</v>
      </c>
      <c r="BC88" s="4">
        <f>AVERAGE(AD88:AD89)</f>
        <v>3.1741143095534881</v>
      </c>
      <c r="BD88" s="4">
        <f>AVERAGE(AE88:AE89)</f>
        <v>4.9052150083277599</v>
      </c>
      <c r="BE88" s="4">
        <f>AVERAGE(AF88:AF89)</f>
        <v>1.7311006987742716</v>
      </c>
      <c r="BF88" s="4">
        <f>AVERAGE(AG88:AG89)</f>
        <v>0.14144043444306442</v>
      </c>
    </row>
    <row r="89" spans="1:58" x14ac:dyDescent="0.2">
      <c r="A89">
        <v>77</v>
      </c>
      <c r="B89">
        <v>23</v>
      </c>
      <c r="C89" t="s">
        <v>80</v>
      </c>
      <c r="D89" t="s">
        <v>27</v>
      </c>
      <c r="G89">
        <v>0.5</v>
      </c>
      <c r="H89">
        <v>0.5</v>
      </c>
      <c r="I89">
        <v>717</v>
      </c>
      <c r="J89">
        <v>6951</v>
      </c>
      <c r="L89">
        <v>2128</v>
      </c>
      <c r="M89">
        <v>0.96499999999999997</v>
      </c>
      <c r="N89">
        <v>6.1669999999999998</v>
      </c>
      <c r="O89">
        <v>5.202</v>
      </c>
      <c r="Q89">
        <v>0.107</v>
      </c>
      <c r="R89">
        <v>1</v>
      </c>
      <c r="S89">
        <v>0</v>
      </c>
      <c r="T89">
        <v>0</v>
      </c>
      <c r="V89">
        <v>0</v>
      </c>
      <c r="Y89" s="1">
        <v>44237</v>
      </c>
      <c r="Z89" s="2">
        <v>0.16746527777777778</v>
      </c>
      <c r="AB89">
        <v>1</v>
      </c>
      <c r="AD89" s="4">
        <f t="shared" si="12"/>
        <v>3.1086834068498503</v>
      </c>
      <c r="AE89" s="4">
        <f t="shared" si="13"/>
        <v>4.8770468513143159</v>
      </c>
      <c r="AF89" s="4">
        <f t="shared" si="14"/>
        <v>1.7683634444644656</v>
      </c>
      <c r="AG89" s="4">
        <f t="shared" si="15"/>
        <v>0.13898789540083398</v>
      </c>
      <c r="BC89" s="4"/>
      <c r="BD89" s="4"/>
      <c r="BE89" s="4"/>
      <c r="BF89" s="4"/>
    </row>
    <row r="90" spans="1:58" x14ac:dyDescent="0.2">
      <c r="A90">
        <v>78</v>
      </c>
      <c r="B90">
        <v>24</v>
      </c>
      <c r="C90" t="s">
        <v>81</v>
      </c>
      <c r="D90" t="s">
        <v>27</v>
      </c>
      <c r="G90">
        <v>0.5</v>
      </c>
      <c r="H90">
        <v>0.5</v>
      </c>
      <c r="I90">
        <v>1311</v>
      </c>
      <c r="J90">
        <v>10306</v>
      </c>
      <c r="L90">
        <v>7997</v>
      </c>
      <c r="M90">
        <v>1.421</v>
      </c>
      <c r="N90">
        <v>9.01</v>
      </c>
      <c r="O90">
        <v>7.5890000000000004</v>
      </c>
      <c r="Q90">
        <v>0.72</v>
      </c>
      <c r="R90">
        <v>1</v>
      </c>
      <c r="S90">
        <v>0</v>
      </c>
      <c r="T90">
        <v>0</v>
      </c>
      <c r="V90">
        <v>0</v>
      </c>
      <c r="Y90" s="1">
        <v>44237</v>
      </c>
      <c r="Z90" s="2">
        <v>0.17810185185185187</v>
      </c>
      <c r="AB90">
        <v>1</v>
      </c>
      <c r="AD90" s="4">
        <f t="shared" si="12"/>
        <v>5.6997471539139033</v>
      </c>
      <c r="AE90" s="4">
        <f t="shared" si="13"/>
        <v>7.2104830681069672</v>
      </c>
      <c r="AF90" s="4">
        <f t="shared" si="14"/>
        <v>1.5107359141930639</v>
      </c>
      <c r="AG90" s="4">
        <f t="shared" si="15"/>
        <v>0.54445132184733191</v>
      </c>
    </row>
    <row r="91" spans="1:58" x14ac:dyDescent="0.2">
      <c r="A91">
        <v>79</v>
      </c>
      <c r="B91">
        <v>24</v>
      </c>
      <c r="C91" t="s">
        <v>81</v>
      </c>
      <c r="D91" t="s">
        <v>27</v>
      </c>
      <c r="G91">
        <v>0.5</v>
      </c>
      <c r="H91">
        <v>0.5</v>
      </c>
      <c r="I91">
        <v>1519</v>
      </c>
      <c r="J91">
        <v>10277</v>
      </c>
      <c r="L91">
        <v>8058</v>
      </c>
      <c r="M91">
        <v>1.58</v>
      </c>
      <c r="N91">
        <v>8.9849999999999994</v>
      </c>
      <c r="O91">
        <v>7.4050000000000002</v>
      </c>
      <c r="Q91">
        <v>0.72699999999999998</v>
      </c>
      <c r="R91">
        <v>1</v>
      </c>
      <c r="S91">
        <v>0</v>
      </c>
      <c r="T91">
        <v>0</v>
      </c>
      <c r="V91">
        <v>0</v>
      </c>
      <c r="Y91" s="1">
        <v>44237</v>
      </c>
      <c r="Z91" s="2">
        <v>0.18390046296296295</v>
      </c>
      <c r="AB91">
        <v>1</v>
      </c>
      <c r="AD91" s="4">
        <f t="shared" si="12"/>
        <v>6.6070556714043471</v>
      </c>
      <c r="AE91" s="4">
        <f t="shared" si="13"/>
        <v>7.1903132766652424</v>
      </c>
      <c r="AF91" s="4">
        <f t="shared" si="14"/>
        <v>0.58325760526089532</v>
      </c>
      <c r="AG91" s="4">
        <f t="shared" si="15"/>
        <v>0.54866554386355904</v>
      </c>
      <c r="AJ91">
        <f>ABS(100*(AD91-AD92)/(AVERAGE(AD91:AD92)))</f>
        <v>0.264434131355687</v>
      </c>
      <c r="AO91">
        <f>ABS(100*(AE91-AE92)/(AVERAGE(AE91:AE92)))</f>
        <v>7.8197340522320484</v>
      </c>
      <c r="AT91">
        <f>ABS(100*(AF91-AF92)/(AVERAGE(AF91:AF92)))</f>
        <v>162.91613135196849</v>
      </c>
      <c r="AY91">
        <f>ABS(100*(AG91-AG92)/(AVERAGE(AG91:AG92)))</f>
        <v>10.663382697038086</v>
      </c>
      <c r="BC91" s="4">
        <f>AVERAGE(AD91:AD92)</f>
        <v>6.5983315510438612</v>
      </c>
      <c r="BD91" s="4">
        <f>AVERAGE(AE91:AE92)</f>
        <v>6.9197598673262437</v>
      </c>
      <c r="BE91" s="4">
        <f>AVERAGE(AF91:AF92)</f>
        <v>0.32142831628238211</v>
      </c>
      <c r="BF91" s="4">
        <f>AVERAGE(AG91:AG92)</f>
        <v>0.52089312992055481</v>
      </c>
    </row>
    <row r="92" spans="1:58" x14ac:dyDescent="0.2">
      <c r="A92">
        <v>80</v>
      </c>
      <c r="B92">
        <v>24</v>
      </c>
      <c r="C92" t="s">
        <v>81</v>
      </c>
      <c r="D92" t="s">
        <v>27</v>
      </c>
      <c r="G92">
        <v>0.5</v>
      </c>
      <c r="H92">
        <v>0.5</v>
      </c>
      <c r="I92">
        <v>1515</v>
      </c>
      <c r="J92">
        <v>9499</v>
      </c>
      <c r="L92">
        <v>7254</v>
      </c>
      <c r="M92">
        <v>1.577</v>
      </c>
      <c r="N92">
        <v>8.3260000000000005</v>
      </c>
      <c r="O92">
        <v>6.7489999999999997</v>
      </c>
      <c r="Q92">
        <v>0.64300000000000002</v>
      </c>
      <c r="R92">
        <v>1</v>
      </c>
      <c r="S92">
        <v>0</v>
      </c>
      <c r="T92">
        <v>0</v>
      </c>
      <c r="V92">
        <v>0</v>
      </c>
      <c r="Y92" s="1">
        <v>44237</v>
      </c>
      <c r="Z92" s="2">
        <v>0.1900347222222222</v>
      </c>
      <c r="AB92">
        <v>1</v>
      </c>
      <c r="AD92" s="4">
        <f t="shared" si="12"/>
        <v>6.5896074306833761</v>
      </c>
      <c r="AE92" s="4">
        <f t="shared" si="13"/>
        <v>6.649206457987245</v>
      </c>
      <c r="AF92" s="4">
        <f t="shared" si="14"/>
        <v>5.9599027303868901E-2</v>
      </c>
      <c r="AG92" s="4">
        <f t="shared" si="15"/>
        <v>0.49312071597755047</v>
      </c>
      <c r="BC92" s="4"/>
      <c r="BD92" s="4"/>
      <c r="BE92" s="4"/>
      <c r="BF92" s="4"/>
    </row>
    <row r="93" spans="1:58" x14ac:dyDescent="0.2">
      <c r="A93">
        <v>81</v>
      </c>
      <c r="B93">
        <v>25</v>
      </c>
      <c r="C93" t="s">
        <v>82</v>
      </c>
      <c r="D93" t="s">
        <v>27</v>
      </c>
      <c r="G93">
        <v>0.5</v>
      </c>
      <c r="H93">
        <v>0.5</v>
      </c>
      <c r="I93">
        <v>1024</v>
      </c>
      <c r="J93">
        <v>6967</v>
      </c>
      <c r="L93">
        <v>2332</v>
      </c>
      <c r="M93">
        <v>1.2</v>
      </c>
      <c r="N93">
        <v>6.181</v>
      </c>
      <c r="O93">
        <v>4.9809999999999999</v>
      </c>
      <c r="Q93">
        <v>0.128</v>
      </c>
      <c r="R93">
        <v>1</v>
      </c>
      <c r="S93">
        <v>0</v>
      </c>
      <c r="T93">
        <v>0</v>
      </c>
      <c r="V93">
        <v>0</v>
      </c>
      <c r="Y93" s="1">
        <v>44237</v>
      </c>
      <c r="Z93" s="2">
        <v>0.20037037037037039</v>
      </c>
      <c r="AB93">
        <v>1</v>
      </c>
      <c r="AD93" s="4">
        <f t="shared" si="12"/>
        <v>4.447835882184302</v>
      </c>
      <c r="AE93" s="4">
        <f t="shared" si="13"/>
        <v>4.8881750121097509</v>
      </c>
      <c r="AF93" s="4">
        <f t="shared" si="14"/>
        <v>0.44033912992544888</v>
      </c>
      <c r="AG93" s="4">
        <f t="shared" si="15"/>
        <v>0.15308135919280627</v>
      </c>
    </row>
    <row r="94" spans="1:58" x14ac:dyDescent="0.2">
      <c r="A94">
        <v>82</v>
      </c>
      <c r="B94">
        <v>25</v>
      </c>
      <c r="C94" t="s">
        <v>82</v>
      </c>
      <c r="D94" t="s">
        <v>27</v>
      </c>
      <c r="G94">
        <v>0.5</v>
      </c>
      <c r="H94">
        <v>0.5</v>
      </c>
      <c r="I94">
        <v>855</v>
      </c>
      <c r="J94">
        <v>7017</v>
      </c>
      <c r="L94">
        <v>2359</v>
      </c>
      <c r="M94">
        <v>1.071</v>
      </c>
      <c r="N94">
        <v>6.2240000000000002</v>
      </c>
      <c r="O94">
        <v>5.1529999999999996</v>
      </c>
      <c r="Q94">
        <v>0.13100000000000001</v>
      </c>
      <c r="R94">
        <v>1</v>
      </c>
      <c r="S94">
        <v>0</v>
      </c>
      <c r="T94">
        <v>0</v>
      </c>
      <c r="V94">
        <v>0</v>
      </c>
      <c r="Y94" s="1">
        <v>44237</v>
      </c>
      <c r="Z94" s="2">
        <v>0.20596064814814816</v>
      </c>
      <c r="AB94">
        <v>1</v>
      </c>
      <c r="AD94" s="4">
        <f t="shared" si="12"/>
        <v>3.710647711723317</v>
      </c>
      <c r="AE94" s="4">
        <f t="shared" si="13"/>
        <v>4.9229505145954828</v>
      </c>
      <c r="AF94" s="4">
        <f t="shared" si="14"/>
        <v>1.2123028028721659</v>
      </c>
      <c r="AG94" s="4">
        <f t="shared" si="15"/>
        <v>0.15494667057703793</v>
      </c>
      <c r="AJ94">
        <f>ABS(100*(AD94-AD95)/(AVERAGE(AD94:AD95)))</f>
        <v>5.1859461107885654</v>
      </c>
      <c r="AO94">
        <f>ABS(100*(AE94-AE95)/(AVERAGE(AE94:AE95)))</f>
        <v>7.4745125021369239</v>
      </c>
      <c r="AT94">
        <f>ABS(100*(AF94-AF95)/(AVERAGE(AF94:AF95)))</f>
        <v>14.807902368229911</v>
      </c>
      <c r="AY94">
        <f>ABS(100*(AG94-AG95)/(AVERAGE(AG94:AG95)))</f>
        <v>11.255950754404401</v>
      </c>
      <c r="BC94" s="4">
        <f>AVERAGE(AD94:AD95)</f>
        <v>3.6168634178481032</v>
      </c>
      <c r="BD94" s="4">
        <f>AVERAGE(AE94:AE95)</f>
        <v>4.7455954519182475</v>
      </c>
      <c r="BE94" s="4">
        <f>AVERAGE(AF94:AF95)</f>
        <v>1.1287320340701446</v>
      </c>
      <c r="BF94" s="4">
        <f>AVERAGE(AG94:AG95)</f>
        <v>0.14669094056164239</v>
      </c>
    </row>
    <row r="95" spans="1:58" x14ac:dyDescent="0.2">
      <c r="A95">
        <v>83</v>
      </c>
      <c r="B95">
        <v>25</v>
      </c>
      <c r="C95" t="s">
        <v>82</v>
      </c>
      <c r="D95" t="s">
        <v>27</v>
      </c>
      <c r="G95">
        <v>0.5</v>
      </c>
      <c r="H95">
        <v>0.5</v>
      </c>
      <c r="I95">
        <v>812</v>
      </c>
      <c r="J95">
        <v>6507</v>
      </c>
      <c r="L95">
        <v>2120</v>
      </c>
      <c r="M95">
        <v>1.038</v>
      </c>
      <c r="N95">
        <v>5.7910000000000004</v>
      </c>
      <c r="O95">
        <v>4.7539999999999996</v>
      </c>
      <c r="Q95">
        <v>0.106</v>
      </c>
      <c r="R95">
        <v>1</v>
      </c>
      <c r="S95">
        <v>0</v>
      </c>
      <c r="T95">
        <v>0</v>
      </c>
      <c r="V95">
        <v>0</v>
      </c>
      <c r="Y95" s="1">
        <v>44237</v>
      </c>
      <c r="Z95" s="2">
        <v>0.21197916666666669</v>
      </c>
      <c r="AB95">
        <v>1</v>
      </c>
      <c r="AD95" s="4">
        <f t="shared" si="12"/>
        <v>3.5230791239728889</v>
      </c>
      <c r="AE95" s="4">
        <f t="shared" si="13"/>
        <v>4.5682403892410122</v>
      </c>
      <c r="AF95" s="4">
        <f t="shared" si="14"/>
        <v>1.0451612652681233</v>
      </c>
      <c r="AG95" s="4">
        <f t="shared" si="15"/>
        <v>0.13843521054624683</v>
      </c>
      <c r="BC95" s="4"/>
      <c r="BD95" s="4"/>
      <c r="BE95" s="4"/>
      <c r="BF95" s="4"/>
    </row>
    <row r="96" spans="1:58" x14ac:dyDescent="0.2">
      <c r="A96">
        <v>84</v>
      </c>
      <c r="B96">
        <v>26</v>
      </c>
      <c r="C96" t="s">
        <v>83</v>
      </c>
      <c r="D96" t="s">
        <v>27</v>
      </c>
      <c r="G96">
        <v>0.5</v>
      </c>
      <c r="H96">
        <v>0.5</v>
      </c>
      <c r="I96">
        <v>1225</v>
      </c>
      <c r="J96">
        <v>9535</v>
      </c>
      <c r="L96">
        <v>1615</v>
      </c>
      <c r="M96">
        <v>1.3540000000000001</v>
      </c>
      <c r="N96">
        <v>8.3559999999999999</v>
      </c>
      <c r="O96">
        <v>7.0019999999999998</v>
      </c>
      <c r="Q96">
        <v>5.2999999999999999E-2</v>
      </c>
      <c r="R96">
        <v>1</v>
      </c>
      <c r="S96">
        <v>0</v>
      </c>
      <c r="T96">
        <v>0</v>
      </c>
      <c r="V96">
        <v>0</v>
      </c>
      <c r="Y96" s="1">
        <v>44237</v>
      </c>
      <c r="Z96" s="2">
        <v>0.22248842592592591</v>
      </c>
      <c r="AB96">
        <v>1</v>
      </c>
      <c r="AD96" s="4">
        <f t="shared" si="12"/>
        <v>5.3246099784130481</v>
      </c>
      <c r="AE96" s="4">
        <f t="shared" si="13"/>
        <v>6.6742448197769724</v>
      </c>
      <c r="AF96" s="4">
        <f t="shared" si="14"/>
        <v>1.3496348413639243</v>
      </c>
      <c r="AG96" s="4">
        <f t="shared" si="15"/>
        <v>0.10354697910043296</v>
      </c>
    </row>
    <row r="97" spans="1:58" x14ac:dyDescent="0.2">
      <c r="A97">
        <v>85</v>
      </c>
      <c r="B97">
        <v>26</v>
      </c>
      <c r="C97" t="s">
        <v>83</v>
      </c>
      <c r="D97" t="s">
        <v>27</v>
      </c>
      <c r="G97">
        <v>0.5</v>
      </c>
      <c r="H97">
        <v>0.5</v>
      </c>
      <c r="I97">
        <v>1317</v>
      </c>
      <c r="J97">
        <v>9489</v>
      </c>
      <c r="L97">
        <v>1647</v>
      </c>
      <c r="M97">
        <v>1.425</v>
      </c>
      <c r="N97">
        <v>8.3179999999999996</v>
      </c>
      <c r="O97">
        <v>6.8929999999999998</v>
      </c>
      <c r="Q97">
        <v>5.6000000000000001E-2</v>
      </c>
      <c r="R97">
        <v>1</v>
      </c>
      <c r="S97">
        <v>0</v>
      </c>
      <c r="T97">
        <v>0</v>
      </c>
      <c r="V97">
        <v>0</v>
      </c>
      <c r="Y97" s="1">
        <v>44237</v>
      </c>
      <c r="Z97" s="2">
        <v>0.22813657407407406</v>
      </c>
      <c r="AB97">
        <v>1</v>
      </c>
      <c r="AD97" s="4">
        <f t="shared" si="12"/>
        <v>5.7259195149953586</v>
      </c>
      <c r="AE97" s="4">
        <f t="shared" si="13"/>
        <v>6.6422513574900988</v>
      </c>
      <c r="AF97" s="4">
        <f t="shared" si="14"/>
        <v>0.9163318424947402</v>
      </c>
      <c r="AG97" s="4">
        <f t="shared" si="15"/>
        <v>0.10575771851878155</v>
      </c>
      <c r="AJ97">
        <f>ABS(100*(AD97-AD98)/(AVERAGE(AD97:AD98)))</f>
        <v>1.5871048072806626</v>
      </c>
      <c r="AO97">
        <f>ABS(100*(AE97-AE98)/(AVERAGE(AE97:AE98)))</f>
        <v>0.12557309121333698</v>
      </c>
      <c r="AT97">
        <f>ABS(100*(AF97-AF98)/(AVERAGE(AF97:AF98)))</f>
        <v>9.5183299249363547</v>
      </c>
      <c r="AY97">
        <f>ABS(100*(AG97-AG98)/(AVERAGE(AG97:AG98)))</f>
        <v>2.0457707536507499</v>
      </c>
      <c r="BC97" s="4">
        <f>AVERAGE(AD97:AD98)</f>
        <v>5.7717211468879048</v>
      </c>
      <c r="BD97" s="4">
        <f>AVERAGE(AE97:AE98)</f>
        <v>6.6464244177883867</v>
      </c>
      <c r="BE97" s="4">
        <f>AVERAGE(AF97:AF98)</f>
        <v>0.87470327090048139</v>
      </c>
      <c r="BF97" s="4">
        <f>AVERAGE(AG97:AG98)</f>
        <v>0.10468689161301895</v>
      </c>
    </row>
    <row r="98" spans="1:58" x14ac:dyDescent="0.2">
      <c r="A98">
        <v>86</v>
      </c>
      <c r="B98">
        <v>26</v>
      </c>
      <c r="C98" t="s">
        <v>83</v>
      </c>
      <c r="D98" t="s">
        <v>27</v>
      </c>
      <c r="G98">
        <v>0.5</v>
      </c>
      <c r="H98">
        <v>0.5</v>
      </c>
      <c r="I98">
        <v>1338</v>
      </c>
      <c r="J98">
        <v>9501</v>
      </c>
      <c r="L98">
        <v>1616</v>
      </c>
      <c r="M98">
        <v>1.4410000000000001</v>
      </c>
      <c r="N98">
        <v>8.327</v>
      </c>
      <c r="O98">
        <v>6.8860000000000001</v>
      </c>
      <c r="Q98">
        <v>5.2999999999999999E-2</v>
      </c>
      <c r="R98">
        <v>1</v>
      </c>
      <c r="S98">
        <v>0</v>
      </c>
      <c r="T98">
        <v>0</v>
      </c>
      <c r="V98">
        <v>0</v>
      </c>
      <c r="Y98" s="1">
        <v>44237</v>
      </c>
      <c r="Z98" s="2">
        <v>0.23423611111111109</v>
      </c>
      <c r="AB98">
        <v>1</v>
      </c>
      <c r="AD98" s="4">
        <f t="shared" si="12"/>
        <v>5.8175227787804511</v>
      </c>
      <c r="AE98" s="4">
        <f t="shared" si="13"/>
        <v>6.6505974780866737</v>
      </c>
      <c r="AF98" s="4">
        <f t="shared" si="14"/>
        <v>0.83307469930622258</v>
      </c>
      <c r="AG98" s="4">
        <f t="shared" si="15"/>
        <v>0.10361606470725634</v>
      </c>
      <c r="BC98" s="4"/>
      <c r="BD98" s="4"/>
      <c r="BE98" s="4"/>
      <c r="BF98" s="4"/>
    </row>
    <row r="99" spans="1:58" x14ac:dyDescent="0.2">
      <c r="A99">
        <v>87</v>
      </c>
      <c r="B99">
        <v>27</v>
      </c>
      <c r="C99" t="s">
        <v>84</v>
      </c>
      <c r="D99" t="s">
        <v>27</v>
      </c>
      <c r="G99">
        <v>0.5</v>
      </c>
      <c r="H99">
        <v>0.5</v>
      </c>
      <c r="I99">
        <v>1565</v>
      </c>
      <c r="J99">
        <v>8854</v>
      </c>
      <c r="L99">
        <v>7508</v>
      </c>
      <c r="M99">
        <v>1.615</v>
      </c>
      <c r="N99">
        <v>7.7789999999999999</v>
      </c>
      <c r="O99">
        <v>6.1639999999999997</v>
      </c>
      <c r="Q99">
        <v>0.66900000000000004</v>
      </c>
      <c r="R99">
        <v>1</v>
      </c>
      <c r="S99">
        <v>0</v>
      </c>
      <c r="T99">
        <v>0</v>
      </c>
      <c r="V99">
        <v>0</v>
      </c>
      <c r="Y99" s="1">
        <v>44237</v>
      </c>
      <c r="Z99" s="2">
        <v>0.24469907407407407</v>
      </c>
      <c r="AB99">
        <v>1</v>
      </c>
      <c r="AD99" s="4">
        <f t="shared" si="12"/>
        <v>6.8077104396955024</v>
      </c>
      <c r="AE99" s="4">
        <f t="shared" si="13"/>
        <v>6.2006024759212961</v>
      </c>
      <c r="AF99" s="4">
        <f t="shared" si="14"/>
        <v>-0.60710796377420628</v>
      </c>
      <c r="AG99" s="4">
        <f t="shared" si="15"/>
        <v>0.51066846011069245</v>
      </c>
    </row>
    <row r="100" spans="1:58" x14ac:dyDescent="0.2">
      <c r="A100">
        <v>88</v>
      </c>
      <c r="B100">
        <v>27</v>
      </c>
      <c r="C100" t="s">
        <v>84</v>
      </c>
      <c r="D100" t="s">
        <v>27</v>
      </c>
      <c r="G100">
        <v>0.5</v>
      </c>
      <c r="H100">
        <v>0.5</v>
      </c>
      <c r="I100">
        <v>1627</v>
      </c>
      <c r="J100">
        <v>8890</v>
      </c>
      <c r="L100">
        <v>7716</v>
      </c>
      <c r="M100">
        <v>1.663</v>
      </c>
      <c r="N100">
        <v>7.81</v>
      </c>
      <c r="O100">
        <v>6.1459999999999999</v>
      </c>
      <c r="Q100">
        <v>0.69099999999999995</v>
      </c>
      <c r="R100">
        <v>1</v>
      </c>
      <c r="S100">
        <v>0</v>
      </c>
      <c r="T100">
        <v>0</v>
      </c>
      <c r="V100">
        <v>0</v>
      </c>
      <c r="Y100" s="1">
        <v>44237</v>
      </c>
      <c r="Z100" s="2">
        <v>0.25038194444444445</v>
      </c>
      <c r="AB100">
        <v>1</v>
      </c>
      <c r="AD100" s="4">
        <f t="shared" si="12"/>
        <v>7.0781581708705383</v>
      </c>
      <c r="AE100" s="4">
        <f t="shared" si="13"/>
        <v>6.2256408377110235</v>
      </c>
      <c r="AF100" s="4">
        <f t="shared" si="14"/>
        <v>-0.85251733315951483</v>
      </c>
      <c r="AG100" s="4">
        <f t="shared" si="15"/>
        <v>0.52503826632995831</v>
      </c>
      <c r="AJ100">
        <f>ABS(100*(AD100-AD101)/(AVERAGE(AD100:AD101)))</f>
        <v>1.9288634721937896</v>
      </c>
      <c r="AO100">
        <f>ABS(100*(AE100-AE101)/(AVERAGE(AE100:AE101)))</f>
        <v>0.60509710515549964</v>
      </c>
      <c r="AT100">
        <f>ABS(100*(AF100-AF101)/(AVERAGE(AF100:AF101)))</f>
        <v>12.152326291975974</v>
      </c>
      <c r="AY100">
        <f>ABS(100*(AG100-AG101)/(AVERAGE(AG100:AG101)))</f>
        <v>1.1380446430359734</v>
      </c>
      <c r="BC100" s="4">
        <f>AVERAGE(AD100:AD101)</f>
        <v>7.0105462380767793</v>
      </c>
      <c r="BD100" s="4">
        <f>AVERAGE(AE100:AE101)</f>
        <v>6.2068620663687275</v>
      </c>
      <c r="BE100" s="4">
        <f>AVERAGE(AF100:AF101)</f>
        <v>-0.8036841717080514</v>
      </c>
      <c r="BF100" s="4">
        <f>AVERAGE(AG100:AG101)</f>
        <v>0.52206758523655239</v>
      </c>
    </row>
    <row r="101" spans="1:58" x14ac:dyDescent="0.2">
      <c r="A101">
        <v>89</v>
      </c>
      <c r="B101">
        <v>27</v>
      </c>
      <c r="C101" t="s">
        <v>84</v>
      </c>
      <c r="D101" t="s">
        <v>27</v>
      </c>
      <c r="G101">
        <v>0.5</v>
      </c>
      <c r="H101">
        <v>0.5</v>
      </c>
      <c r="I101">
        <v>1596</v>
      </c>
      <c r="J101">
        <v>8836</v>
      </c>
      <c r="L101">
        <v>7630</v>
      </c>
      <c r="M101">
        <v>1.639</v>
      </c>
      <c r="N101">
        <v>7.7640000000000002</v>
      </c>
      <c r="O101">
        <v>6.125</v>
      </c>
      <c r="Q101">
        <v>0.68200000000000005</v>
      </c>
      <c r="R101">
        <v>1</v>
      </c>
      <c r="S101">
        <v>0</v>
      </c>
      <c r="T101">
        <v>0</v>
      </c>
      <c r="V101">
        <v>0</v>
      </c>
      <c r="Y101" s="1">
        <v>44237</v>
      </c>
      <c r="Z101" s="2">
        <v>0.25640046296296298</v>
      </c>
      <c r="AB101">
        <v>1</v>
      </c>
      <c r="AD101" s="4">
        <f t="shared" si="12"/>
        <v>6.9429343052830195</v>
      </c>
      <c r="AE101" s="4">
        <f t="shared" si="13"/>
        <v>6.1880832950264315</v>
      </c>
      <c r="AF101" s="4">
        <f t="shared" si="14"/>
        <v>-0.75485101025658796</v>
      </c>
      <c r="AG101" s="4">
        <f t="shared" si="15"/>
        <v>0.51909690414314646</v>
      </c>
      <c r="BC101" s="4"/>
      <c r="BD101" s="4"/>
      <c r="BE101" s="4"/>
      <c r="BF101" s="4"/>
    </row>
    <row r="102" spans="1:58" x14ac:dyDescent="0.2">
      <c r="A102">
        <v>90</v>
      </c>
      <c r="B102">
        <v>28</v>
      </c>
      <c r="C102" t="s">
        <v>85</v>
      </c>
      <c r="D102" t="s">
        <v>27</v>
      </c>
      <c r="G102">
        <v>0.5</v>
      </c>
      <c r="H102">
        <v>0.5</v>
      </c>
      <c r="I102">
        <v>1431</v>
      </c>
      <c r="J102">
        <v>9426</v>
      </c>
      <c r="L102">
        <v>1820</v>
      </c>
      <c r="M102">
        <v>1.5129999999999999</v>
      </c>
      <c r="N102">
        <v>8.2639999999999993</v>
      </c>
      <c r="O102">
        <v>6.7510000000000003</v>
      </c>
      <c r="Q102">
        <v>7.3999999999999996E-2</v>
      </c>
      <c r="R102">
        <v>1</v>
      </c>
      <c r="S102">
        <v>0</v>
      </c>
      <c r="T102">
        <v>0</v>
      </c>
      <c r="V102">
        <v>0</v>
      </c>
      <c r="Y102" s="1">
        <v>44237</v>
      </c>
      <c r="Z102" s="2">
        <v>0.26687500000000003</v>
      </c>
      <c r="AB102">
        <v>1</v>
      </c>
      <c r="AD102" s="4">
        <f t="shared" si="12"/>
        <v>6.223194375543005</v>
      </c>
      <c r="AE102" s="4">
        <f t="shared" si="13"/>
        <v>6.5984342243580745</v>
      </c>
      <c r="AF102" s="4">
        <f t="shared" si="14"/>
        <v>0.37523984881506944</v>
      </c>
      <c r="AG102" s="4">
        <f t="shared" si="15"/>
        <v>0.11770952849922867</v>
      </c>
      <c r="BB102" s="5"/>
    </row>
    <row r="103" spans="1:58" x14ac:dyDescent="0.2">
      <c r="A103">
        <v>91</v>
      </c>
      <c r="B103">
        <v>28</v>
      </c>
      <c r="C103" t="s">
        <v>85</v>
      </c>
      <c r="D103" t="s">
        <v>27</v>
      </c>
      <c r="G103">
        <v>0.5</v>
      </c>
      <c r="H103">
        <v>0.5</v>
      </c>
      <c r="I103">
        <v>1398</v>
      </c>
      <c r="J103">
        <v>9434</v>
      </c>
      <c r="L103">
        <v>1782</v>
      </c>
      <c r="M103">
        <v>1.488</v>
      </c>
      <c r="N103">
        <v>8.2710000000000008</v>
      </c>
      <c r="O103">
        <v>6.7830000000000004</v>
      </c>
      <c r="Q103">
        <v>7.0000000000000007E-2</v>
      </c>
      <c r="R103">
        <v>1</v>
      </c>
      <c r="S103">
        <v>0</v>
      </c>
      <c r="T103">
        <v>0</v>
      </c>
      <c r="V103">
        <v>0</v>
      </c>
      <c r="Y103" s="1">
        <v>44237</v>
      </c>
      <c r="Z103" s="2">
        <v>0.27252314814814815</v>
      </c>
      <c r="AB103">
        <v>1</v>
      </c>
      <c r="AD103" s="4">
        <f t="shared" si="12"/>
        <v>6.079246389595002</v>
      </c>
      <c r="AE103" s="4">
        <f t="shared" si="13"/>
        <v>6.6039983047557929</v>
      </c>
      <c r="AF103" s="4">
        <f t="shared" si="14"/>
        <v>0.52475191516079089</v>
      </c>
      <c r="AG103" s="4">
        <f t="shared" si="15"/>
        <v>0.11508427543993971</v>
      </c>
      <c r="AJ103">
        <f>ABS(100*(AD103-AD104)/(AVERAGE(AD103:AD104)))</f>
        <v>0.78618373033089572</v>
      </c>
      <c r="AO103">
        <f>ABS(100*(AE103-AE104)/(AVERAGE(AE103:AE104)))</f>
        <v>0.72933389107877955</v>
      </c>
      <c r="AT103">
        <f>ABS(100*(AF103-AF104)/(AVERAGE(AF103:AF104)))</f>
        <v>20.129992194994703</v>
      </c>
      <c r="AY103">
        <f>ABS(100*(AG103-AG104)/(AVERAGE(AG103:AG104)))</f>
        <v>0.7229693939138746</v>
      </c>
      <c r="BC103" s="4">
        <f>AVERAGE(AD103:AD104)</f>
        <v>6.1032377205863355</v>
      </c>
      <c r="BD103" s="4">
        <f>AVERAGE(AE103:AE104)</f>
        <v>6.5800032080406368</v>
      </c>
      <c r="BE103" s="4">
        <f>AVERAGE(AF103:AF104)</f>
        <v>0.47676548745430125</v>
      </c>
      <c r="BF103" s="4">
        <f>AVERAGE(AG103:AG104)</f>
        <v>0.11466976179899935</v>
      </c>
    </row>
    <row r="104" spans="1:58" x14ac:dyDescent="0.2">
      <c r="A104">
        <v>92</v>
      </c>
      <c r="B104">
        <v>28</v>
      </c>
      <c r="C104" t="s">
        <v>85</v>
      </c>
      <c r="D104" t="s">
        <v>27</v>
      </c>
      <c r="G104">
        <v>0.5</v>
      </c>
      <c r="H104">
        <v>0.5</v>
      </c>
      <c r="I104">
        <v>1409</v>
      </c>
      <c r="J104">
        <v>9365</v>
      </c>
      <c r="L104">
        <v>1770</v>
      </c>
      <c r="M104">
        <v>1.496</v>
      </c>
      <c r="N104">
        <v>8.2129999999999992</v>
      </c>
      <c r="O104">
        <v>6.7169999999999996</v>
      </c>
      <c r="Q104">
        <v>6.9000000000000006E-2</v>
      </c>
      <c r="R104">
        <v>1</v>
      </c>
      <c r="S104">
        <v>0</v>
      </c>
      <c r="T104">
        <v>0</v>
      </c>
      <c r="V104">
        <v>0</v>
      </c>
      <c r="Y104" s="1">
        <v>44237</v>
      </c>
      <c r="Z104" s="2">
        <v>0.27861111111111109</v>
      </c>
      <c r="AB104">
        <v>1</v>
      </c>
      <c r="AD104" s="4">
        <f t="shared" si="12"/>
        <v>6.1272290515776699</v>
      </c>
      <c r="AE104" s="4">
        <f t="shared" si="13"/>
        <v>6.5560081113254816</v>
      </c>
      <c r="AF104" s="4">
        <f t="shared" si="14"/>
        <v>0.42877905974781161</v>
      </c>
      <c r="AG104" s="4">
        <f t="shared" si="15"/>
        <v>0.114255248158059</v>
      </c>
      <c r="BC104" s="4"/>
      <c r="BD104" s="4"/>
      <c r="BE104" s="4"/>
      <c r="BF104" s="4"/>
    </row>
    <row r="105" spans="1:58" x14ac:dyDescent="0.2">
      <c r="A105">
        <v>93</v>
      </c>
      <c r="B105">
        <v>29</v>
      </c>
      <c r="C105" t="s">
        <v>86</v>
      </c>
      <c r="D105" t="s">
        <v>27</v>
      </c>
      <c r="G105">
        <v>0.5</v>
      </c>
      <c r="H105">
        <v>0.5</v>
      </c>
      <c r="I105">
        <v>1146</v>
      </c>
      <c r="J105">
        <v>7255</v>
      </c>
      <c r="L105">
        <v>2833</v>
      </c>
      <c r="M105">
        <v>1.294</v>
      </c>
      <c r="N105">
        <v>6.4249999999999998</v>
      </c>
      <c r="O105">
        <v>5.1310000000000002</v>
      </c>
      <c r="Q105">
        <v>0.18</v>
      </c>
      <c r="R105">
        <v>1</v>
      </c>
      <c r="S105">
        <v>0</v>
      </c>
      <c r="T105">
        <v>0</v>
      </c>
      <c r="V105">
        <v>0</v>
      </c>
      <c r="Y105" s="1">
        <v>44237</v>
      </c>
      <c r="Z105" s="2">
        <v>0.28898148148148145</v>
      </c>
      <c r="AB105">
        <v>1</v>
      </c>
      <c r="AD105" s="4">
        <f t="shared" si="12"/>
        <v>4.9800072241738889</v>
      </c>
      <c r="AE105" s="4">
        <f t="shared" si="13"/>
        <v>5.0884819064275701</v>
      </c>
      <c r="AF105" s="4">
        <f t="shared" si="14"/>
        <v>0.10847468225368129</v>
      </c>
      <c r="AG105" s="4">
        <f t="shared" si="15"/>
        <v>0.18769324821132655</v>
      </c>
    </row>
    <row r="106" spans="1:58" x14ac:dyDescent="0.2">
      <c r="A106">
        <v>94</v>
      </c>
      <c r="B106">
        <v>29</v>
      </c>
      <c r="C106" t="s">
        <v>86</v>
      </c>
      <c r="D106" t="s">
        <v>27</v>
      </c>
      <c r="G106">
        <v>0.5</v>
      </c>
      <c r="H106">
        <v>0.5</v>
      </c>
      <c r="I106">
        <v>1019</v>
      </c>
      <c r="J106">
        <v>7289</v>
      </c>
      <c r="L106">
        <v>2914</v>
      </c>
      <c r="M106">
        <v>1.196</v>
      </c>
      <c r="N106">
        <v>6.4539999999999997</v>
      </c>
      <c r="O106">
        <v>5.258</v>
      </c>
      <c r="Q106">
        <v>0.189</v>
      </c>
      <c r="R106">
        <v>1</v>
      </c>
      <c r="S106">
        <v>0</v>
      </c>
      <c r="T106">
        <v>0</v>
      </c>
      <c r="V106">
        <v>0</v>
      </c>
      <c r="Y106" s="1">
        <v>44237</v>
      </c>
      <c r="Z106" s="2">
        <v>0.29453703703703704</v>
      </c>
      <c r="AB106">
        <v>1</v>
      </c>
      <c r="AD106" s="4">
        <f t="shared" si="12"/>
        <v>4.4260255812830893</v>
      </c>
      <c r="AE106" s="4">
        <f t="shared" si="13"/>
        <v>5.112129248117868</v>
      </c>
      <c r="AF106" s="4">
        <f t="shared" si="14"/>
        <v>0.68610366683477864</v>
      </c>
      <c r="AG106" s="4">
        <f t="shared" si="15"/>
        <v>0.19328918236402146</v>
      </c>
      <c r="AJ106">
        <f>ABS(100*(AD106-AD107)/(AVERAGE(AD106:AD107)))</f>
        <v>0.29610210171302048</v>
      </c>
      <c r="AO106">
        <f>ABS(100*(AE106-AE107)/(AVERAGE(AE106:AE107)))</f>
        <v>1.2595514622308548</v>
      </c>
      <c r="AT106">
        <f>ABS(100*(AF106-AF107)/(AVERAGE(AF106:AF107)))</f>
        <v>7.704607610716792</v>
      </c>
      <c r="AY106">
        <f>ABS(100*(AG106-AG107)/(AVERAGE(AG106:AG107)))</f>
        <v>2.9008406008961982</v>
      </c>
      <c r="BC106" s="4">
        <f>AVERAGE(AD106:AD107)</f>
        <v>4.4194824910127259</v>
      </c>
      <c r="BD106" s="4">
        <f>AVERAGE(AE106:AE107)</f>
        <v>5.0801357858309943</v>
      </c>
      <c r="BE106" s="4">
        <f>AVERAGE(AF106:AF107)</f>
        <v>0.66065329481826884</v>
      </c>
      <c r="BF106" s="4">
        <f>AVERAGE(AG106:AG107)</f>
        <v>0.19052575809108571</v>
      </c>
    </row>
    <row r="107" spans="1:58" x14ac:dyDescent="0.2">
      <c r="A107">
        <v>95</v>
      </c>
      <c r="B107">
        <v>29</v>
      </c>
      <c r="C107" t="s">
        <v>86</v>
      </c>
      <c r="D107" t="s">
        <v>27</v>
      </c>
      <c r="G107">
        <v>0.5</v>
      </c>
      <c r="H107">
        <v>0.5</v>
      </c>
      <c r="I107">
        <v>1016</v>
      </c>
      <c r="J107">
        <v>7197</v>
      </c>
      <c r="L107">
        <v>2834</v>
      </c>
      <c r="M107">
        <v>1.194</v>
      </c>
      <c r="N107">
        <v>6.3760000000000003</v>
      </c>
      <c r="O107">
        <v>5.1820000000000004</v>
      </c>
      <c r="Q107">
        <v>0.18</v>
      </c>
      <c r="R107">
        <v>1</v>
      </c>
      <c r="S107">
        <v>0</v>
      </c>
      <c r="T107">
        <v>0</v>
      </c>
      <c r="V107">
        <v>0</v>
      </c>
      <c r="Y107" s="1">
        <v>44237</v>
      </c>
      <c r="Z107" s="2">
        <v>0.30059027777777775</v>
      </c>
      <c r="AB107">
        <v>1</v>
      </c>
      <c r="AD107" s="4">
        <f t="shared" si="12"/>
        <v>4.4129394007423617</v>
      </c>
      <c r="AE107" s="4">
        <f t="shared" si="13"/>
        <v>5.0481423235441207</v>
      </c>
      <c r="AF107" s="4">
        <f t="shared" si="14"/>
        <v>0.63520292280175905</v>
      </c>
      <c r="AG107" s="4">
        <f t="shared" si="15"/>
        <v>0.18776233381814997</v>
      </c>
      <c r="BC107" s="4"/>
      <c r="BD107" s="4"/>
      <c r="BE107" s="4"/>
      <c r="BF107" s="4"/>
    </row>
    <row r="108" spans="1:58" x14ac:dyDescent="0.2">
      <c r="A108">
        <v>96</v>
      </c>
      <c r="B108">
        <v>30</v>
      </c>
      <c r="C108" t="s">
        <v>87</v>
      </c>
      <c r="D108" t="s">
        <v>27</v>
      </c>
      <c r="G108">
        <v>0.5</v>
      </c>
      <c r="H108">
        <v>0.5</v>
      </c>
      <c r="I108">
        <v>1228</v>
      </c>
      <c r="J108">
        <v>8427</v>
      </c>
      <c r="L108">
        <v>4642</v>
      </c>
      <c r="M108">
        <v>1.357</v>
      </c>
      <c r="N108">
        <v>7.4169999999999998</v>
      </c>
      <c r="O108">
        <v>6.0609999999999999</v>
      </c>
      <c r="Q108">
        <v>0.36899999999999999</v>
      </c>
      <c r="R108">
        <v>1</v>
      </c>
      <c r="S108">
        <v>0</v>
      </c>
      <c r="T108">
        <v>0</v>
      </c>
      <c r="V108">
        <v>0</v>
      </c>
      <c r="Y108" s="1">
        <v>44237</v>
      </c>
      <c r="Z108" s="2">
        <v>0.31107638888888889</v>
      </c>
      <c r="AB108">
        <v>1</v>
      </c>
      <c r="AD108" s="4">
        <f t="shared" si="12"/>
        <v>5.3376961589537748</v>
      </c>
      <c r="AE108" s="4">
        <f t="shared" si="13"/>
        <v>5.9036196846931395</v>
      </c>
      <c r="AF108" s="4">
        <f t="shared" si="14"/>
        <v>0.56592352573936466</v>
      </c>
      <c r="AG108" s="4">
        <f t="shared" si="15"/>
        <v>0.3126691109548459</v>
      </c>
    </row>
    <row r="109" spans="1:58" x14ac:dyDescent="0.2">
      <c r="A109">
        <v>97</v>
      </c>
      <c r="B109">
        <v>30</v>
      </c>
      <c r="C109" t="s">
        <v>87</v>
      </c>
      <c r="D109" t="s">
        <v>27</v>
      </c>
      <c r="G109">
        <v>0.5</v>
      </c>
      <c r="H109">
        <v>0.5</v>
      </c>
      <c r="I109">
        <v>1269</v>
      </c>
      <c r="J109">
        <v>8364</v>
      </c>
      <c r="L109">
        <v>4727</v>
      </c>
      <c r="M109">
        <v>1.389</v>
      </c>
      <c r="N109">
        <v>7.3639999999999999</v>
      </c>
      <c r="O109">
        <v>5.976</v>
      </c>
      <c r="Q109">
        <v>0.378</v>
      </c>
      <c r="R109">
        <v>1</v>
      </c>
      <c r="S109">
        <v>0</v>
      </c>
      <c r="T109">
        <v>0</v>
      </c>
      <c r="V109">
        <v>0</v>
      </c>
      <c r="Y109" s="1">
        <v>44237</v>
      </c>
      <c r="Z109" s="2">
        <v>0.31673611111111111</v>
      </c>
      <c r="AB109">
        <v>1</v>
      </c>
      <c r="AD109" s="4">
        <f t="shared" si="12"/>
        <v>5.5165406263437173</v>
      </c>
      <c r="AE109" s="4">
        <f t="shared" si="13"/>
        <v>5.859802551561117</v>
      </c>
      <c r="AF109" s="4">
        <f t="shared" si="14"/>
        <v>0.34326192521739962</v>
      </c>
      <c r="AG109" s="4">
        <f t="shared" si="15"/>
        <v>0.31854138753483435</v>
      </c>
      <c r="AJ109">
        <f>ABS(100*(AD109-AD110)/(AVERAGE(AD109:AD110)))</f>
        <v>0.31579012990063271</v>
      </c>
      <c r="AO109">
        <f>ABS(100*(AE109-AE110)/(AVERAGE(AE109:AE110)))</f>
        <v>0.54449549325223778</v>
      </c>
      <c r="AT109">
        <f>ABS(100*(AF109-AF110)/(AVERAGE(AF109:AF110)))</f>
        <v>4.149440375223965</v>
      </c>
      <c r="AY109">
        <f>ABS(100*(AG109-AG110)/(AVERAGE(AG109:AG110)))</f>
        <v>0.50007378251494228</v>
      </c>
      <c r="BC109" s="4">
        <f>AVERAGE(AD109:AD110)</f>
        <v>5.5252647467042024</v>
      </c>
      <c r="BD109" s="4">
        <f>AVERAGE(AE109:AE110)</f>
        <v>5.8757992827045538</v>
      </c>
      <c r="BE109" s="4">
        <f>AVERAGE(AF109:AF110)</f>
        <v>0.35053453600035089</v>
      </c>
      <c r="BF109" s="4">
        <f>AVERAGE(AG109:AG110)</f>
        <v>0.31774690305636533</v>
      </c>
    </row>
    <row r="110" spans="1:58" x14ac:dyDescent="0.2">
      <c r="A110">
        <v>98</v>
      </c>
      <c r="B110">
        <v>30</v>
      </c>
      <c r="C110" t="s">
        <v>87</v>
      </c>
      <c r="D110" t="s">
        <v>27</v>
      </c>
      <c r="G110">
        <v>0.5</v>
      </c>
      <c r="H110">
        <v>0.5</v>
      </c>
      <c r="I110">
        <v>1273</v>
      </c>
      <c r="J110">
        <v>8410</v>
      </c>
      <c r="L110">
        <v>4704</v>
      </c>
      <c r="M110">
        <v>1.3919999999999999</v>
      </c>
      <c r="N110">
        <v>7.4029999999999996</v>
      </c>
      <c r="O110">
        <v>6.0119999999999996</v>
      </c>
      <c r="Q110">
        <v>0.376</v>
      </c>
      <c r="R110">
        <v>1</v>
      </c>
      <c r="S110">
        <v>0</v>
      </c>
      <c r="T110">
        <v>0</v>
      </c>
      <c r="V110">
        <v>0</v>
      </c>
      <c r="Y110" s="1">
        <v>44237</v>
      </c>
      <c r="Z110" s="2">
        <v>0.32276620370370374</v>
      </c>
      <c r="AB110">
        <v>1</v>
      </c>
      <c r="AD110" s="4">
        <f t="shared" si="12"/>
        <v>5.5339888670646884</v>
      </c>
      <c r="AE110" s="4">
        <f t="shared" si="13"/>
        <v>5.8917960138479906</v>
      </c>
      <c r="AF110" s="4">
        <f t="shared" si="14"/>
        <v>0.35780714678330217</v>
      </c>
      <c r="AG110" s="4">
        <f t="shared" si="15"/>
        <v>0.3169524185778963</v>
      </c>
      <c r="BC110" s="4"/>
      <c r="BD110" s="4"/>
      <c r="BE110" s="4"/>
      <c r="BF110" s="4"/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1546</v>
      </c>
      <c r="J111">
        <v>13091</v>
      </c>
      <c r="L111">
        <v>5427</v>
      </c>
      <c r="M111">
        <v>1.601</v>
      </c>
      <c r="N111">
        <v>11.369</v>
      </c>
      <c r="O111">
        <v>9.7690000000000001</v>
      </c>
      <c r="Q111">
        <v>0.45200000000000001</v>
      </c>
      <c r="R111">
        <v>1</v>
      </c>
      <c r="S111">
        <v>0</v>
      </c>
      <c r="T111">
        <v>0</v>
      </c>
      <c r="V111">
        <v>0</v>
      </c>
      <c r="Y111" s="1">
        <v>44237</v>
      </c>
      <c r="Z111" s="2">
        <v>0.33350694444444445</v>
      </c>
      <c r="AB111">
        <v>1</v>
      </c>
      <c r="AD111" s="4">
        <f t="shared" si="12"/>
        <v>6.7248312962708949</v>
      </c>
      <c r="AE111" s="4">
        <f t="shared" si="13"/>
        <v>9.1474785565622678</v>
      </c>
      <c r="AF111" s="4">
        <f t="shared" si="14"/>
        <v>2.4226472602913729</v>
      </c>
      <c r="AG111" s="4">
        <f t="shared" si="15"/>
        <v>0.36690131231120998</v>
      </c>
    </row>
    <row r="112" spans="1:58" x14ac:dyDescent="0.2">
      <c r="A112">
        <v>100</v>
      </c>
      <c r="B112">
        <v>31</v>
      </c>
      <c r="C112" t="s">
        <v>66</v>
      </c>
      <c r="D112" t="s">
        <v>27</v>
      </c>
      <c r="G112">
        <v>0.5</v>
      </c>
      <c r="H112">
        <v>0.5</v>
      </c>
      <c r="I112">
        <v>1572</v>
      </c>
      <c r="J112">
        <v>13146</v>
      </c>
      <c r="L112">
        <v>5568</v>
      </c>
      <c r="M112">
        <v>1.621</v>
      </c>
      <c r="N112">
        <v>11.414999999999999</v>
      </c>
      <c r="O112">
        <v>9.7949999999999999</v>
      </c>
      <c r="Q112">
        <v>0.46600000000000003</v>
      </c>
      <c r="R112">
        <v>1</v>
      </c>
      <c r="S112">
        <v>0</v>
      </c>
      <c r="T112">
        <v>0</v>
      </c>
      <c r="V112">
        <v>0</v>
      </c>
      <c r="Y112" s="1">
        <v>44237</v>
      </c>
      <c r="Z112" s="2">
        <v>0.33937499999999998</v>
      </c>
      <c r="AB112">
        <v>1</v>
      </c>
      <c r="AD112" s="4">
        <f t="shared" si="12"/>
        <v>6.8382448609572002</v>
      </c>
      <c r="AE112" s="4">
        <f t="shared" si="13"/>
        <v>9.1857316092965746</v>
      </c>
      <c r="AF112" s="4">
        <f t="shared" si="14"/>
        <v>2.3474867483393744</v>
      </c>
      <c r="AG112" s="4">
        <f t="shared" si="15"/>
        <v>0.37664238287330853</v>
      </c>
      <c r="AJ112">
        <f>ABS(100*(AD112-AD113)/(AVERAGE(AD112:AD113)))</f>
        <v>1.0785679426588688</v>
      </c>
      <c r="AL112">
        <f>100*((AVERAGE(AD112:AD113)*50)-(AVERAGE(AD94:AD95)*50))/(1000*0.15)</f>
        <v>108.61529848803858</v>
      </c>
      <c r="AO112">
        <f>ABS(100*(AE112-AE113)/(AVERAGE(AE112:AE113)))</f>
        <v>0.41730883340380642</v>
      </c>
      <c r="AQ112">
        <f>100*((AVERAGE(AE112:AE113)*50)-(AVERAGE(AE94:AE95)*50))/(2000*0.15)</f>
        <v>73.683493850186252</v>
      </c>
      <c r="AT112">
        <f>ABS(100*(AF112-AF113)/(AVERAGE(AF112:AF113)))</f>
        <v>4.9059016282122316</v>
      </c>
      <c r="AV112">
        <f>100*((AVERAGE(AF112:AF113)*50)-(AVERAGE(AF94:AF95)*50))/(1000*0.15)</f>
        <v>38.751689212333844</v>
      </c>
      <c r="AY112">
        <f>ABS(100*(AG112-AG113)/(AVERAGE(AG112:AG113)))</f>
        <v>2.5637113380298215</v>
      </c>
      <c r="BA112">
        <f>100*((AVERAGE(AG112:AG113)*50)-(AVERAGE(AG94:AG95)*50))/(100*0.15)</f>
        <v>75.061511813617315</v>
      </c>
      <c r="BC112" s="4">
        <f>AVERAGE(AD112:AD113)</f>
        <v>6.8753223724892614</v>
      </c>
      <c r="BD112" s="4">
        <f>AVERAGE(AE112:AE113)</f>
        <v>9.1666050829294221</v>
      </c>
      <c r="BE112" s="4">
        <f>AVERAGE(AF112:AF113)</f>
        <v>2.2912827104401599</v>
      </c>
      <c r="BF112" s="4">
        <f>AVERAGE(AG112:AG113)</f>
        <v>0.37187547600249438</v>
      </c>
    </row>
    <row r="113" spans="1:58" x14ac:dyDescent="0.2">
      <c r="A113">
        <v>101</v>
      </c>
      <c r="B113">
        <v>31</v>
      </c>
      <c r="C113" t="s">
        <v>66</v>
      </c>
      <c r="D113" t="s">
        <v>27</v>
      </c>
      <c r="G113">
        <v>0.5</v>
      </c>
      <c r="H113">
        <v>0.5</v>
      </c>
      <c r="I113">
        <v>1589</v>
      </c>
      <c r="J113">
        <v>13091</v>
      </c>
      <c r="L113">
        <v>5430</v>
      </c>
      <c r="M113">
        <v>1.6339999999999999</v>
      </c>
      <c r="N113">
        <v>11.369</v>
      </c>
      <c r="O113">
        <v>9.7349999999999994</v>
      </c>
      <c r="Q113">
        <v>0.45200000000000001</v>
      </c>
      <c r="R113">
        <v>1</v>
      </c>
      <c r="S113">
        <v>0</v>
      </c>
      <c r="T113">
        <v>0</v>
      </c>
      <c r="V113">
        <v>0</v>
      </c>
      <c r="Y113" s="1">
        <v>44237</v>
      </c>
      <c r="Z113" s="2">
        <v>0.34576388888888893</v>
      </c>
      <c r="AB113">
        <v>1</v>
      </c>
      <c r="AD113" s="4">
        <f t="shared" si="12"/>
        <v>6.9123998840213225</v>
      </c>
      <c r="AE113" s="4">
        <f t="shared" si="13"/>
        <v>9.1474785565622678</v>
      </c>
      <c r="AF113" s="4">
        <f t="shared" si="14"/>
        <v>2.2350786725409453</v>
      </c>
      <c r="AG113" s="4">
        <f t="shared" si="15"/>
        <v>0.36710856913168022</v>
      </c>
      <c r="BC113" s="4"/>
      <c r="BD113" s="4"/>
      <c r="BE113" s="4"/>
      <c r="BF113" s="4"/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1383</v>
      </c>
      <c r="J114">
        <v>8591</v>
      </c>
      <c r="L114">
        <v>4671</v>
      </c>
      <c r="M114">
        <v>1.476</v>
      </c>
      <c r="N114">
        <v>7.5570000000000004</v>
      </c>
      <c r="O114">
        <v>6.0810000000000004</v>
      </c>
      <c r="Q114">
        <v>0.372</v>
      </c>
      <c r="R114">
        <v>1</v>
      </c>
      <c r="S114">
        <v>0</v>
      </c>
      <c r="T114">
        <v>0</v>
      </c>
      <c r="V114">
        <v>0</v>
      </c>
      <c r="Y114" s="1">
        <v>44237</v>
      </c>
      <c r="Z114" s="2">
        <v>0.35622685185185188</v>
      </c>
      <c r="AB114">
        <v>1</v>
      </c>
      <c r="AD114" s="4">
        <f t="shared" si="12"/>
        <v>6.0138154868913647</v>
      </c>
      <c r="AE114" s="4">
        <f t="shared" si="13"/>
        <v>6.0176833328463424</v>
      </c>
      <c r="AF114" s="4">
        <f t="shared" si="14"/>
        <v>3.8678459549776889E-3</v>
      </c>
      <c r="AG114" s="4">
        <f t="shared" si="15"/>
        <v>0.31467259355272431</v>
      </c>
      <c r="BC114" s="4"/>
      <c r="BD114" s="4"/>
      <c r="BE114" s="4"/>
      <c r="BF114" s="4"/>
    </row>
    <row r="115" spans="1:58" x14ac:dyDescent="0.2">
      <c r="A115">
        <v>103</v>
      </c>
      <c r="B115">
        <v>32</v>
      </c>
      <c r="C115" t="s">
        <v>67</v>
      </c>
      <c r="D115" t="s">
        <v>27</v>
      </c>
      <c r="G115">
        <v>0.5</v>
      </c>
      <c r="H115">
        <v>0.5</v>
      </c>
      <c r="I115">
        <v>1277</v>
      </c>
      <c r="J115">
        <v>8489</v>
      </c>
      <c r="L115">
        <v>4691</v>
      </c>
      <c r="M115">
        <v>1.395</v>
      </c>
      <c r="N115">
        <v>7.47</v>
      </c>
      <c r="O115">
        <v>6.0750000000000002</v>
      </c>
      <c r="Q115">
        <v>0.375</v>
      </c>
      <c r="R115">
        <v>1</v>
      </c>
      <c r="S115">
        <v>0</v>
      </c>
      <c r="T115">
        <v>0</v>
      </c>
      <c r="V115">
        <v>0</v>
      </c>
      <c r="Y115" s="1">
        <v>44237</v>
      </c>
      <c r="Z115" s="2">
        <v>0.36193287037037036</v>
      </c>
      <c r="AB115">
        <v>1</v>
      </c>
      <c r="AD115" s="4">
        <f t="shared" si="12"/>
        <v>5.5514371077856586</v>
      </c>
      <c r="AE115" s="4">
        <f t="shared" si="13"/>
        <v>5.946741307775449</v>
      </c>
      <c r="AF115" s="4">
        <f t="shared" si="14"/>
        <v>0.39530419998979038</v>
      </c>
      <c r="AG115" s="4">
        <f t="shared" si="15"/>
        <v>0.31605430568919218</v>
      </c>
      <c r="AJ115">
        <f>ABS(100*(AD115-AD116)/(AVERAGE(AD115:AD116)))</f>
        <v>3.3985650969655001</v>
      </c>
      <c r="AK115">
        <f>ABS(100*((AVERAGE(AD115:AD116)-AVERAGE(AD109:AD110))/(AVERAGE(AD109:AD110,AD115:AD116))))</f>
        <v>2.1863657638046421</v>
      </c>
      <c r="AO115">
        <f>ABS(100*(AE115-AE116)/(AVERAGE(AE115:AE116)))</f>
        <v>0.73955055013215254</v>
      </c>
      <c r="AP115">
        <f>ABS(100*((AVERAGE(AE115:AE116)-AVERAGE(AE109:AE110))/(AVERAGE(AE109:AE110,AE115:AE116))))</f>
        <v>0.83103105673521804</v>
      </c>
      <c r="AT115">
        <f>ABS(100*(AF115-AF116)/(AVERAGE(AF115:AF116)))</f>
        <v>84.975495836372403</v>
      </c>
      <c r="AU115">
        <f>ABS(100*((AVERAGE(AF115:AF116)-AVERAGE(AF109:AF110))/(AVERAGE(AF109:AF110,AF115:AF116))))</f>
        <v>23.282904153176741</v>
      </c>
      <c r="AY115">
        <f>ABS(100*(AG115-AG116)/(AVERAGE(AG115:AG116)))</f>
        <v>0.7679950060182642</v>
      </c>
      <c r="AZ115">
        <f>ABS(100*((AVERAGE(AG115:AG116)-AVERAGE(AG109:AG110))/(AVERAGE(AG109:AG110,AG115:AG116))))</f>
        <v>0.91736680845642837</v>
      </c>
      <c r="BC115" s="4">
        <f>AVERAGE(AD115:AD116)</f>
        <v>5.6474024317509937</v>
      </c>
      <c r="BD115" s="4">
        <f>AVERAGE(AE115:AE116)</f>
        <v>5.9248327412094373</v>
      </c>
      <c r="BE115" s="4">
        <f>AVERAGE(AF115:AF116)</f>
        <v>0.27743030945844316</v>
      </c>
      <c r="BF115" s="4">
        <f>AVERAGE(AG115:AG116)</f>
        <v>0.3148453075697828</v>
      </c>
    </row>
    <row r="116" spans="1:58" x14ac:dyDescent="0.2">
      <c r="A116">
        <v>104</v>
      </c>
      <c r="B116">
        <v>32</v>
      </c>
      <c r="C116" t="s">
        <v>67</v>
      </c>
      <c r="D116" t="s">
        <v>27</v>
      </c>
      <c r="G116">
        <v>0.5</v>
      </c>
      <c r="H116">
        <v>0.5</v>
      </c>
      <c r="I116">
        <v>1321</v>
      </c>
      <c r="J116">
        <v>8426</v>
      </c>
      <c r="L116">
        <v>4656</v>
      </c>
      <c r="M116">
        <v>1.4279999999999999</v>
      </c>
      <c r="N116">
        <v>7.4169999999999998</v>
      </c>
      <c r="O116">
        <v>5.9889999999999999</v>
      </c>
      <c r="Q116">
        <v>0.371</v>
      </c>
      <c r="R116">
        <v>1</v>
      </c>
      <c r="S116">
        <v>0</v>
      </c>
      <c r="T116">
        <v>0</v>
      </c>
      <c r="V116">
        <v>0</v>
      </c>
      <c r="Y116" s="1">
        <v>44237</v>
      </c>
      <c r="Z116" s="2">
        <v>0.36807870370370371</v>
      </c>
      <c r="AB116">
        <v>1</v>
      </c>
      <c r="AD116" s="4">
        <f t="shared" si="12"/>
        <v>5.7433677557163287</v>
      </c>
      <c r="AE116" s="4">
        <f t="shared" si="13"/>
        <v>5.9029241746434247</v>
      </c>
      <c r="AF116" s="4">
        <f t="shared" si="14"/>
        <v>0.15955641892709593</v>
      </c>
      <c r="AG116" s="4">
        <f t="shared" si="15"/>
        <v>0.31363630945037341</v>
      </c>
      <c r="BC116" s="4"/>
      <c r="BD116" s="4"/>
      <c r="BE116" s="4"/>
      <c r="BF116" s="4"/>
    </row>
    <row r="117" spans="1:58" x14ac:dyDescent="0.2">
      <c r="A117">
        <v>105</v>
      </c>
      <c r="B117">
        <v>2</v>
      </c>
      <c r="D117" t="s">
        <v>28</v>
      </c>
      <c r="Y117" s="1">
        <v>44237</v>
      </c>
      <c r="Z117" s="2">
        <v>0.37212962962962964</v>
      </c>
      <c r="AB117">
        <v>1</v>
      </c>
      <c r="AD117" s="4" t="e">
        <f t="shared" si="12"/>
        <v>#DIV/0!</v>
      </c>
      <c r="AE117" s="4" t="e">
        <f t="shared" si="13"/>
        <v>#DIV/0!</v>
      </c>
      <c r="AF117" s="4" t="e">
        <f t="shared" si="14"/>
        <v>#DIV/0!</v>
      </c>
      <c r="AG117" s="4" t="e">
        <f t="shared" si="15"/>
        <v>#DIV/0!</v>
      </c>
      <c r="BC117" s="4"/>
      <c r="BD117" s="4"/>
      <c r="BE117" s="4"/>
      <c r="BF117" s="4"/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78</v>
      </c>
      <c r="J118">
        <v>172</v>
      </c>
      <c r="L118">
        <v>77</v>
      </c>
      <c r="M118">
        <v>0.47499999999999998</v>
      </c>
      <c r="N118">
        <v>0.42399999999999999</v>
      </c>
      <c r="O118">
        <v>0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44237</v>
      </c>
      <c r="Z118" s="2">
        <v>0.38174768518518515</v>
      </c>
      <c r="AB118">
        <v>1</v>
      </c>
      <c r="AD118" s="4">
        <f t="shared" si="12"/>
        <v>0.32132695167488362</v>
      </c>
      <c r="AE118" s="4">
        <f t="shared" si="13"/>
        <v>0.1621842242987038</v>
      </c>
      <c r="AF118" s="4">
        <f t="shared" si="14"/>
        <v>-0.15914272737617982</v>
      </c>
      <c r="AG118" s="4">
        <f t="shared" si="15"/>
        <v>-2.7066841939466582E-3</v>
      </c>
    </row>
    <row r="119" spans="1:58" x14ac:dyDescent="0.2">
      <c r="A119">
        <v>107</v>
      </c>
      <c r="B119">
        <v>3</v>
      </c>
      <c r="C119" t="s">
        <v>29</v>
      </c>
      <c r="D119" t="s">
        <v>27</v>
      </c>
      <c r="G119">
        <v>0.5</v>
      </c>
      <c r="H119">
        <v>0.5</v>
      </c>
      <c r="I119">
        <v>2</v>
      </c>
      <c r="J119">
        <v>152</v>
      </c>
      <c r="L119">
        <v>26</v>
      </c>
      <c r="M119">
        <v>0.41699999999999998</v>
      </c>
      <c r="N119">
        <v>0.40799999999999997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44237</v>
      </c>
      <c r="Z119" s="2">
        <v>0.38674768518518521</v>
      </c>
      <c r="AB119">
        <v>1</v>
      </c>
      <c r="AD119" s="4">
        <f t="shared" si="12"/>
        <v>-1.0189622023547435E-2</v>
      </c>
      <c r="AE119" s="4">
        <f t="shared" si="13"/>
        <v>0.14827402330441081</v>
      </c>
      <c r="AF119" s="4">
        <f t="shared" si="14"/>
        <v>0.15846364532795823</v>
      </c>
      <c r="AG119" s="4">
        <f t="shared" si="15"/>
        <v>-6.2300501419397403E-3</v>
      </c>
      <c r="AJ119">
        <f>ABS(100*(AD119-AD120)/(AVERAGE(AD119:AD120)))</f>
        <v>290.47056048461468</v>
      </c>
      <c r="AO119">
        <f>ABS(100*(AE119-AE120)/(AVERAGE(AE119:AE120)))</f>
        <v>30.593498358539446</v>
      </c>
      <c r="AT119">
        <f>ABS(100*(AF119-AF120)/(AVERAGE(AF119:AF120)))</f>
        <v>7.7866599641492007</v>
      </c>
      <c r="AY119">
        <f>ABS(100*(AG119-AG120)/(AVERAGE(AG119:AG120)))</f>
        <v>5.3949829407899736</v>
      </c>
      <c r="BC119" s="4">
        <f>AVERAGE(AD119:AD120)</f>
        <v>2.2525829328271421E-2</v>
      </c>
      <c r="BD119" s="4">
        <f>AVERAGE(AE119:AE120)</f>
        <v>0.17505116021842482</v>
      </c>
      <c r="BE119" s="4">
        <f>AVERAGE(AF119:AF120)</f>
        <v>0.15252533089015341</v>
      </c>
      <c r="BF119" s="4">
        <f>AVERAGE(AG119:AG120)</f>
        <v>-6.4027641589982243E-3</v>
      </c>
    </row>
    <row r="120" spans="1:58" x14ac:dyDescent="0.2">
      <c r="A120">
        <v>108</v>
      </c>
      <c r="B120">
        <v>3</v>
      </c>
      <c r="C120" t="s">
        <v>29</v>
      </c>
      <c r="D120" t="s">
        <v>27</v>
      </c>
      <c r="G120">
        <v>0.5</v>
      </c>
      <c r="H120">
        <v>0.5</v>
      </c>
      <c r="I120">
        <v>17</v>
      </c>
      <c r="J120">
        <v>229</v>
      </c>
      <c r="L120">
        <v>21</v>
      </c>
      <c r="M120">
        <v>0.42799999999999999</v>
      </c>
      <c r="N120">
        <v>0.47199999999999998</v>
      </c>
      <c r="O120">
        <v>4.4999999999999998E-2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44237</v>
      </c>
      <c r="Z120" s="2">
        <v>0.3921412037037037</v>
      </c>
      <c r="AB120">
        <v>1</v>
      </c>
      <c r="AD120" s="4">
        <f t="shared" si="12"/>
        <v>5.5241280680090279E-2</v>
      </c>
      <c r="AE120" s="4">
        <f t="shared" si="13"/>
        <v>0.20182829713243886</v>
      </c>
      <c r="AF120" s="4">
        <f t="shared" si="14"/>
        <v>0.14658701645234856</v>
      </c>
      <c r="AG120" s="4">
        <f t="shared" si="15"/>
        <v>-6.5754781760567092E-3</v>
      </c>
      <c r="BC120" s="4"/>
      <c r="BD120" s="4"/>
      <c r="BE120" s="4"/>
      <c r="BF120" s="4"/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2167</v>
      </c>
      <c r="J121">
        <v>12542</v>
      </c>
      <c r="L121">
        <v>10430</v>
      </c>
      <c r="M121">
        <v>2.077</v>
      </c>
      <c r="N121">
        <v>10.904</v>
      </c>
      <c r="O121">
        <v>8.827</v>
      </c>
      <c r="Q121">
        <v>0.97499999999999998</v>
      </c>
      <c r="R121">
        <v>1</v>
      </c>
      <c r="S121">
        <v>0</v>
      </c>
      <c r="T121">
        <v>0</v>
      </c>
      <c r="V121">
        <v>0</v>
      </c>
      <c r="Y121" s="1">
        <v>44237</v>
      </c>
      <c r="Z121" s="2">
        <v>0.40269675925925924</v>
      </c>
      <c r="AB121">
        <v>1</v>
      </c>
      <c r="AD121" s="4">
        <f t="shared" si="12"/>
        <v>9.4336706682014952</v>
      </c>
      <c r="AE121" s="4">
        <f t="shared" si="13"/>
        <v>8.7656435392689254</v>
      </c>
      <c r="AF121" s="4">
        <f t="shared" si="14"/>
        <v>-0.66802712893256988</v>
      </c>
      <c r="AG121" s="4">
        <f t="shared" si="15"/>
        <v>0.71253660324864898</v>
      </c>
    </row>
    <row r="122" spans="1:58" x14ac:dyDescent="0.2">
      <c r="A122">
        <v>110</v>
      </c>
      <c r="B122">
        <v>1</v>
      </c>
      <c r="C122" t="s">
        <v>30</v>
      </c>
      <c r="D122" t="s">
        <v>27</v>
      </c>
      <c r="G122">
        <v>0.5</v>
      </c>
      <c r="H122">
        <v>0.5</v>
      </c>
      <c r="I122">
        <v>3140</v>
      </c>
      <c r="J122">
        <v>12453</v>
      </c>
      <c r="L122">
        <v>10415</v>
      </c>
      <c r="M122">
        <v>2.8239999999999998</v>
      </c>
      <c r="N122">
        <v>10.827999999999999</v>
      </c>
      <c r="O122">
        <v>8.0050000000000008</v>
      </c>
      <c r="Q122">
        <v>0.97299999999999998</v>
      </c>
      <c r="R122">
        <v>1</v>
      </c>
      <c r="S122">
        <v>0</v>
      </c>
      <c r="T122">
        <v>0</v>
      </c>
      <c r="V122">
        <v>0</v>
      </c>
      <c r="Y122" s="1">
        <v>44237</v>
      </c>
      <c r="Z122" s="2">
        <v>0.40840277777777773</v>
      </c>
      <c r="AB122">
        <v>1</v>
      </c>
      <c r="AD122" s="4">
        <f t="shared" si="12"/>
        <v>13.677955223577461</v>
      </c>
      <c r="AE122" s="4">
        <f t="shared" si="13"/>
        <v>8.7037431448443208</v>
      </c>
      <c r="AF122" s="4">
        <f t="shared" si="14"/>
        <v>-4.9742120787331405</v>
      </c>
      <c r="AG122" s="4">
        <f t="shared" si="15"/>
        <v>0.71150031914629819</v>
      </c>
      <c r="AJ122">
        <f>ABS(100*(AD122-AD123)/(AVERAGE(AD122:AD123)))</f>
        <v>6.0012422549531195</v>
      </c>
      <c r="AO122">
        <f>ABS(100*(AE122-AE123)/(AVERAGE(AE122:AE123)))</f>
        <v>2.5246420716847853</v>
      </c>
      <c r="AT122">
        <f>ABS(100*(AF122-AF123)/(AVERAGE(AF122:AF123)))</f>
        <v>19.31113971746462</v>
      </c>
      <c r="AY122">
        <f>ABS(100*(AG122-AG123)/(AVERAGE(AG122:AG123)))</f>
        <v>0.31023319809575184</v>
      </c>
      <c r="BC122" s="4">
        <f>AVERAGE(AD122:AD123)</f>
        <v>14.101075061060985</v>
      </c>
      <c r="BD122" s="4">
        <f>AVERAGE(AE122:AE123)</f>
        <v>8.5952435770888371</v>
      </c>
      <c r="BE122" s="4">
        <f>AVERAGE(AF122:AF123)</f>
        <v>-5.5058314839721492</v>
      </c>
      <c r="BF122" s="4">
        <f>AVERAGE(AG122:AG123)</f>
        <v>0.71260568885547249</v>
      </c>
    </row>
    <row r="123" spans="1:58" x14ac:dyDescent="0.2">
      <c r="A123">
        <v>111</v>
      </c>
      <c r="B123">
        <v>1</v>
      </c>
      <c r="C123" t="s">
        <v>30</v>
      </c>
      <c r="D123" t="s">
        <v>27</v>
      </c>
      <c r="G123">
        <v>0.5</v>
      </c>
      <c r="H123">
        <v>0.5</v>
      </c>
      <c r="I123">
        <v>3334</v>
      </c>
      <c r="J123">
        <v>12141</v>
      </c>
      <c r="L123">
        <v>10447</v>
      </c>
      <c r="M123">
        <v>2.9729999999999999</v>
      </c>
      <c r="N123">
        <v>10.564</v>
      </c>
      <c r="O123">
        <v>7.5919999999999996</v>
      </c>
      <c r="Q123">
        <v>0.97699999999999998</v>
      </c>
      <c r="R123">
        <v>1</v>
      </c>
      <c r="S123">
        <v>0</v>
      </c>
      <c r="T123">
        <v>0</v>
      </c>
      <c r="V123">
        <v>0</v>
      </c>
      <c r="Y123" s="1">
        <v>44237</v>
      </c>
      <c r="Z123" s="2">
        <v>0.41462962962962963</v>
      </c>
      <c r="AB123">
        <v>1</v>
      </c>
      <c r="AD123" s="4">
        <f t="shared" si="12"/>
        <v>14.52419489854451</v>
      </c>
      <c r="AE123" s="4">
        <f t="shared" si="13"/>
        <v>8.4867440093333517</v>
      </c>
      <c r="AF123" s="4">
        <f t="shared" si="14"/>
        <v>-6.0374508892111578</v>
      </c>
      <c r="AG123" s="4">
        <f t="shared" si="15"/>
        <v>0.71371105856464678</v>
      </c>
      <c r="BC123" s="4"/>
      <c r="BD123" s="4"/>
      <c r="BE123" s="4"/>
      <c r="BF123" s="4"/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1654</v>
      </c>
      <c r="J124">
        <v>7113</v>
      </c>
      <c r="L124">
        <v>3557</v>
      </c>
      <c r="M124">
        <v>1.6839999999999999</v>
      </c>
      <c r="N124">
        <v>6.3040000000000003</v>
      </c>
      <c r="O124">
        <v>4.62</v>
      </c>
      <c r="Q124">
        <v>0.25600000000000001</v>
      </c>
      <c r="R124">
        <v>1</v>
      </c>
      <c r="S124">
        <v>0</v>
      </c>
      <c r="T124">
        <v>0</v>
      </c>
      <c r="V124">
        <v>0</v>
      </c>
      <c r="Y124" s="1">
        <v>44237</v>
      </c>
      <c r="Z124" s="2">
        <v>0.42523148148148149</v>
      </c>
      <c r="AB124">
        <v>1</v>
      </c>
      <c r="AD124" s="4">
        <f t="shared" si="12"/>
        <v>7.1959337957370852</v>
      </c>
      <c r="AE124" s="4">
        <f t="shared" si="13"/>
        <v>4.9897194793680892</v>
      </c>
      <c r="AF124" s="4">
        <f t="shared" si="14"/>
        <v>-2.206214316368996</v>
      </c>
      <c r="AG124" s="4">
        <f t="shared" si="15"/>
        <v>0.23771122755146365</v>
      </c>
    </row>
    <row r="125" spans="1:58" x14ac:dyDescent="0.2">
      <c r="A125">
        <v>113</v>
      </c>
      <c r="B125">
        <v>4</v>
      </c>
      <c r="C125" t="s">
        <v>65</v>
      </c>
      <c r="D125" t="s">
        <v>27</v>
      </c>
      <c r="G125">
        <v>0.5</v>
      </c>
      <c r="H125">
        <v>0.5</v>
      </c>
      <c r="I125">
        <v>1049</v>
      </c>
      <c r="J125">
        <v>7203</v>
      </c>
      <c r="L125">
        <v>3560</v>
      </c>
      <c r="M125">
        <v>1.2190000000000001</v>
      </c>
      <c r="N125">
        <v>6.3810000000000002</v>
      </c>
      <c r="O125">
        <v>5.1609999999999996</v>
      </c>
      <c r="Q125">
        <v>0.25600000000000001</v>
      </c>
      <c r="R125">
        <v>1</v>
      </c>
      <c r="S125">
        <v>0</v>
      </c>
      <c r="T125">
        <v>0</v>
      </c>
      <c r="V125">
        <v>0</v>
      </c>
      <c r="Y125" s="1">
        <v>44237</v>
      </c>
      <c r="Z125" s="2">
        <v>0.43089120370370365</v>
      </c>
      <c r="AB125">
        <v>1</v>
      </c>
      <c r="AD125" s="4">
        <f t="shared" ref="AD125:AD126" si="18">((I125*$E$9)+$E$10)*1000/G125</f>
        <v>4.5568873866903647</v>
      </c>
      <c r="AE125" s="4">
        <f t="shared" ref="AE125:AE126" si="19">((J125*$G$9)+$G$10)*1000/H125</f>
        <v>5.0523153838424086</v>
      </c>
      <c r="AF125" s="4">
        <f t="shared" ref="AF125:AF126" si="20">AE125-AD125</f>
        <v>0.49542799715204389</v>
      </c>
      <c r="AG125" s="4">
        <f t="shared" ref="AG125:AG126" si="21">((L125*$I$9)+$I$10)*1000/H125</f>
        <v>0.23791848437193383</v>
      </c>
      <c r="AI125">
        <f>ABS(100*(AD125-3)/3)</f>
        <v>51.896246223012156</v>
      </c>
      <c r="AJ125">
        <f>ABS(100*(AD125-AD126)/(AVERAGE(AD125:AD126)))</f>
        <v>3.7049168851826297</v>
      </c>
      <c r="AN125">
        <f t="shared" ref="AN125" si="22">ABS(100*(AE125-6)/6)</f>
        <v>15.794743602626523</v>
      </c>
      <c r="AO125">
        <f>ABS(100*(AE125-AE126)/(AVERAGE(AE125:AE126)))</f>
        <v>1.231327017538117</v>
      </c>
      <c r="AS125">
        <f>ABS(100*(AF125-3)/3)</f>
        <v>83.485733428265206</v>
      </c>
      <c r="AT125">
        <f>ABS(100*(AF125-AF126)/(AVERAGE(AF125:AF126)))</f>
        <v>37.459364105620999</v>
      </c>
      <c r="AX125">
        <f t="shared" ref="AX125" si="23">ABS(100*(AG125-0.3)/0.3)</f>
        <v>20.69383854268872</v>
      </c>
      <c r="AY125">
        <f>ABS(100*(AG125-AG126)/(AVERAGE(AG125:AG126)))</f>
        <v>2.0121757901040089</v>
      </c>
      <c r="BC125" s="4">
        <f>AVERAGE(AD125:AD126)</f>
        <v>4.4740082432657573</v>
      </c>
      <c r="BD125" s="4">
        <f>AVERAGE(AE125:AE126)</f>
        <v>5.0836133360795674</v>
      </c>
      <c r="BE125" s="4">
        <f>AVERAGE(AF125:AF126)</f>
        <v>0.60960509281381103</v>
      </c>
      <c r="BF125" s="4">
        <f>AVERAGE(AG125:AG126)</f>
        <v>0.24033648061075263</v>
      </c>
    </row>
    <row r="126" spans="1:58" x14ac:dyDescent="0.2">
      <c r="A126">
        <v>114</v>
      </c>
      <c r="B126">
        <v>4</v>
      </c>
      <c r="C126" t="s">
        <v>65</v>
      </c>
      <c r="D126" t="s">
        <v>27</v>
      </c>
      <c r="G126">
        <v>0.5</v>
      </c>
      <c r="H126">
        <v>0.5</v>
      </c>
      <c r="I126">
        <v>1011</v>
      </c>
      <c r="J126">
        <v>7293</v>
      </c>
      <c r="L126">
        <v>3630</v>
      </c>
      <c r="M126">
        <v>1.1910000000000001</v>
      </c>
      <c r="N126">
        <v>6.4569999999999999</v>
      </c>
      <c r="O126">
        <v>5.2670000000000003</v>
      </c>
      <c r="Q126">
        <v>0.26400000000000001</v>
      </c>
      <c r="R126">
        <v>1</v>
      </c>
      <c r="S126">
        <v>0</v>
      </c>
      <c r="T126">
        <v>0</v>
      </c>
      <c r="V126">
        <v>0</v>
      </c>
      <c r="Y126" s="1">
        <v>44237</v>
      </c>
      <c r="Z126" s="2">
        <v>0.43693287037037037</v>
      </c>
      <c r="AB126">
        <v>1</v>
      </c>
      <c r="AD126" s="4">
        <f t="shared" si="18"/>
        <v>4.391129099841149</v>
      </c>
      <c r="AE126" s="4">
        <f t="shared" si="19"/>
        <v>5.1149112883167271</v>
      </c>
      <c r="AF126" s="4">
        <f t="shared" si="20"/>
        <v>0.72378218847557818</v>
      </c>
      <c r="AG126" s="4">
        <f t="shared" si="21"/>
        <v>0.24275447684957141</v>
      </c>
    </row>
    <row r="127" spans="1:58" x14ac:dyDescent="0.2">
      <c r="A127">
        <v>115</v>
      </c>
      <c r="B127">
        <v>2</v>
      </c>
      <c r="D127" t="s">
        <v>28</v>
      </c>
      <c r="Y127" s="1">
        <v>44237</v>
      </c>
      <c r="Z127" s="2">
        <v>0.44093749999999998</v>
      </c>
      <c r="AD127" s="4"/>
      <c r="AE127" s="4"/>
      <c r="AF127" s="4"/>
      <c r="AG127" s="4"/>
    </row>
    <row r="128" spans="1:58" x14ac:dyDescent="0.2">
      <c r="A128">
        <v>116</v>
      </c>
      <c r="B128">
        <v>8</v>
      </c>
      <c r="R128">
        <v>1</v>
      </c>
      <c r="BC128" s="4"/>
      <c r="BD128" s="4"/>
      <c r="BE128" s="4"/>
      <c r="BF128" s="4"/>
    </row>
  </sheetData>
  <conditionalFormatting sqref="AR25:AR26 AW21:AW26 AJ25:AK26 AT25:AU26 AY21:AZ26 AO25:AP26 AR32 AW32 AJ42:AK43 AT42:AU43 AY42:AZ43 AO42:AP43 AW36:AW37 AR36:AR37 AR28 AW28 AJ28:AK28 AT28:AU28 AO28:AP28 AR39:AR40 AW39:AW40 AW42:AW43 AR42:AR43 AR45:AR46 AW45:AW46 AO45:AP46 AY45:AZ46 AT45:AU46 AJ45:AK46 AJ48:AK49 AT48:AU49 AY48:AZ49 AO48:AP49 AW48:AW49 AR48:AR49 AR51:AR52 AW51:AW52 AW54 AR54">
    <cfRule type="cellIs" dxfId="1921" priority="684" operator="greaterThan">
      <formula>20</formula>
    </cfRule>
  </conditionalFormatting>
  <conditionalFormatting sqref="AL25:AM26 BA21:BA26 AV25:AV26 AQ25:AQ26 AL32:AM32 BA32 AV32 AQ32 AQ36:AQ37 AV36:AV37 BA36:BA37 AL36:AM37 AL28:AM28 AV28 AQ28 AL39:AM40 BA39:BA40 AV39:AV40 AQ39:AQ40 AQ42:AQ43 AV42:AV43 BA42:BA43 AL42:AM43 AL45:AM46 BA45:BA46 AV45:AV46 AQ45:AQ46 AQ48:AQ49 AV48:AV49 BA48:BA49 AL48:AM49">
    <cfRule type="cellIs" dxfId="1920" priority="683" operator="between">
      <formula>80</formula>
      <formula>120</formula>
    </cfRule>
  </conditionalFormatting>
  <conditionalFormatting sqref="AY28">
    <cfRule type="cellIs" dxfId="1919" priority="679" operator="greaterThan">
      <formula>20</formula>
    </cfRule>
  </conditionalFormatting>
  <conditionalFormatting sqref="AJ32:AK32 AT32:AU32 AY32:AZ32 AY36:AZ37 AT36:AU37 AJ36:AK37 AU42:AU43 AZ42:AZ43 AK42:AK43 AT51:AU52 AY51:AZ52 AJ51:AK52 AK54 AW55 AR55 AU54:AU55 AZ54:AZ55 AJ39:AK40 AT39:AU40 AY39:AZ40 AK45:AK46 AZ45 AU45 AK48:AK49 AZ57 AU57 AR57 AW57">
    <cfRule type="cellIs" dxfId="1918" priority="678" operator="greaterThan">
      <formula>20</formula>
    </cfRule>
  </conditionalFormatting>
  <conditionalFormatting sqref="AL51:AM52 AV51:AV52 BA51:BA52 BA54:BA55 AV54:AV55 AL54:AM54 AV57 BA57">
    <cfRule type="cellIs" dxfId="1917" priority="677" operator="between">
      <formula>80</formula>
      <formula>120</formula>
    </cfRule>
  </conditionalFormatting>
  <conditionalFormatting sqref="AJ60:AK61 AR60:AR61 AW60:AW61 AT60:AU61 AY60:AZ61">
    <cfRule type="cellIs" dxfId="1916" priority="650" operator="greaterThan">
      <formula>20</formula>
    </cfRule>
  </conditionalFormatting>
  <conditionalFormatting sqref="AL60:AM61 BA60:BA61 AV60:AV61">
    <cfRule type="cellIs" dxfId="1915" priority="649" operator="between">
      <formula>80</formula>
      <formula>120</formula>
    </cfRule>
  </conditionalFormatting>
  <conditionalFormatting sqref="AL52:AM52 AV52 AV54:AV55 AL54:AM55">
    <cfRule type="cellIs" dxfId="1914" priority="647" operator="between">
      <formula>80</formula>
      <formula>120</formula>
    </cfRule>
  </conditionalFormatting>
  <conditionalFormatting sqref="AL61:AM61">
    <cfRule type="cellIs" dxfId="1913" priority="637" operator="between">
      <formula>80</formula>
      <formula>120</formula>
    </cfRule>
  </conditionalFormatting>
  <conditionalFormatting sqref="AQ46">
    <cfRule type="cellIs" dxfId="1912" priority="591" operator="between">
      <formula>80</formula>
      <formula>120</formula>
    </cfRule>
  </conditionalFormatting>
  <conditionalFormatting sqref="BA52 BA54:BA55">
    <cfRule type="cellIs" dxfId="1911" priority="660" operator="between">
      <formula>80</formula>
      <formula>120</formula>
    </cfRule>
  </conditionalFormatting>
  <conditionalFormatting sqref="AK52">
    <cfRule type="cellIs" dxfId="1910" priority="659" operator="greaterThan">
      <formula>20</formula>
    </cfRule>
  </conditionalFormatting>
  <conditionalFormatting sqref="AL52:AM52">
    <cfRule type="cellIs" dxfId="1909" priority="658" operator="between">
      <formula>80</formula>
      <formula>120</formula>
    </cfRule>
  </conditionalFormatting>
  <conditionalFormatting sqref="AK55">
    <cfRule type="cellIs" dxfId="1908" priority="657" operator="greaterThan">
      <formula>20</formula>
    </cfRule>
  </conditionalFormatting>
  <conditionalFormatting sqref="AL55:AM55">
    <cfRule type="cellIs" dxfId="1907" priority="656" operator="between">
      <formula>80</formula>
      <formula>120</formula>
    </cfRule>
  </conditionalFormatting>
  <conditionalFormatting sqref="AW49">
    <cfRule type="cellIs" dxfId="1906" priority="655" operator="greaterThan">
      <formula>20</formula>
    </cfRule>
  </conditionalFormatting>
  <conditionalFormatting sqref="AT63:AU63 AY63:AZ63 AJ63:AK63 AJ66 AY66 AT66 AW66 AR66 AK57:AK58 AU57:AU58 AZ57:AZ58 AW57:AW58 AR57:AR58 AR60:AR61 AW60:AW61 AZ60:AZ61 AU60:AU61 AK60:AK61 AW63 AR63">
    <cfRule type="cellIs" dxfId="1905" priority="654" operator="greaterThan">
      <formula>20</formula>
    </cfRule>
  </conditionalFormatting>
  <conditionalFormatting sqref="AV58 BA58 AL58:AM58 AL63:AM63 AV63 BA66 AV66 AL66:AM66 AL60:AM60 BA60 AV60">
    <cfRule type="cellIs" dxfId="1904" priority="653" operator="between">
      <formula>80</formula>
      <formula>120</formula>
    </cfRule>
  </conditionalFormatting>
  <conditionalFormatting sqref="AW57:AW58 AR57:AR58 AJ57:AK58 AT57:AU58 AY57:AZ58">
    <cfRule type="cellIs" dxfId="1903" priority="652" operator="greaterThan">
      <formula>20</formula>
    </cfRule>
  </conditionalFormatting>
  <conditionalFormatting sqref="AV57:AV58 BA57:BA58 AL57:AM58">
    <cfRule type="cellIs" dxfId="1902" priority="651" operator="between">
      <formula>80</formula>
      <formula>120</formula>
    </cfRule>
  </conditionalFormatting>
  <conditionalFormatting sqref="AJ54:AK55 AR54:AR55 AW54:AW55 AT54:AU55 AY54:AZ55">
    <cfRule type="cellIs" dxfId="1901" priority="648" operator="greaterThan">
      <formula>20</formula>
    </cfRule>
  </conditionalFormatting>
  <conditionalFormatting sqref="AJ61 AJ58 AJ55 AJ52 AJ49 AJ46 AJ43 AJ40 AJ37">
    <cfRule type="cellIs" dxfId="1900" priority="581" operator="greaterThan">
      <formula>20</formula>
    </cfRule>
  </conditionalFormatting>
  <conditionalFormatting sqref="AU46">
    <cfRule type="cellIs" dxfId="1899" priority="646" operator="greaterThan">
      <formula>20</formula>
    </cfRule>
  </conditionalFormatting>
  <conditionalFormatting sqref="AZ46">
    <cfRule type="cellIs" dxfId="1898" priority="645" operator="greaterThan">
      <formula>20</formula>
    </cfRule>
  </conditionalFormatting>
  <conditionalFormatting sqref="AL46:AM46">
    <cfRule type="cellIs" dxfId="1897" priority="644" operator="between">
      <formula>80</formula>
      <formula>120</formula>
    </cfRule>
  </conditionalFormatting>
  <conditionalFormatting sqref="AV46">
    <cfRule type="cellIs" dxfId="1896" priority="643" operator="between">
      <formula>80</formula>
      <formula>120</formula>
    </cfRule>
  </conditionalFormatting>
  <conditionalFormatting sqref="AV46">
    <cfRule type="cellIs" dxfId="1895" priority="642" operator="between">
      <formula>80</formula>
      <formula>120</formula>
    </cfRule>
  </conditionalFormatting>
  <conditionalFormatting sqref="BA46">
    <cfRule type="cellIs" dxfId="1894" priority="641" operator="between">
      <formula>80</formula>
      <formula>120</formula>
    </cfRule>
  </conditionalFormatting>
  <conditionalFormatting sqref="BA46">
    <cfRule type="cellIs" dxfId="1893" priority="640" operator="between">
      <formula>80</formula>
      <formula>120</formula>
    </cfRule>
  </conditionalFormatting>
  <conditionalFormatting sqref="AU49">
    <cfRule type="cellIs" dxfId="1892" priority="639" operator="greaterThan">
      <formula>20</formula>
    </cfRule>
  </conditionalFormatting>
  <conditionalFormatting sqref="AZ49">
    <cfRule type="cellIs" dxfId="1891" priority="638" operator="greaterThan">
      <formula>20</formula>
    </cfRule>
  </conditionalFormatting>
  <conditionalFormatting sqref="AY61 AY58 AY55 AY52 AY49 AY46 AY43 AY40 AY37">
    <cfRule type="cellIs" dxfId="1890" priority="576" operator="greaterThan">
      <formula>20</formula>
    </cfRule>
  </conditionalFormatting>
  <conditionalFormatting sqref="AL20:AM24 AV20:AV24">
    <cfRule type="cellIs" dxfId="1889" priority="574" operator="between">
      <formula>80</formula>
      <formula>120</formula>
    </cfRule>
  </conditionalFormatting>
  <conditionalFormatting sqref="AV61">
    <cfRule type="cellIs" dxfId="1888" priority="633" operator="between">
      <formula>80</formula>
      <formula>120</formula>
    </cfRule>
  </conditionalFormatting>
  <conditionalFormatting sqref="AV61">
    <cfRule type="cellIs" dxfId="1887" priority="632" operator="between">
      <formula>80</formula>
      <formula>120</formula>
    </cfRule>
  </conditionalFormatting>
  <conditionalFormatting sqref="BA63">
    <cfRule type="cellIs" dxfId="1886" priority="625" operator="between">
      <formula>80</formula>
      <formula>120</formula>
    </cfRule>
  </conditionalFormatting>
  <conditionalFormatting sqref="BA63">
    <cfRule type="cellIs" dxfId="1885" priority="624" operator="between">
      <formula>80</formula>
      <formula>120</formula>
    </cfRule>
  </conditionalFormatting>
  <conditionalFormatting sqref="BA61">
    <cfRule type="cellIs" dxfId="1884" priority="623" operator="between">
      <formula>80</formula>
      <formula>120</formula>
    </cfRule>
  </conditionalFormatting>
  <conditionalFormatting sqref="BA61">
    <cfRule type="cellIs" dxfId="1883" priority="622" operator="between">
      <formula>80</formula>
      <formula>120</formula>
    </cfRule>
  </conditionalFormatting>
  <conditionalFormatting sqref="AO32:AP32 AO36:AP37 AP42:AP43 AO51:AP52 AP54:AP55 AO39:AP40 AP45 AP57">
    <cfRule type="cellIs" dxfId="1882" priority="619" operator="greaterThan">
      <formula>20</formula>
    </cfRule>
  </conditionalFormatting>
  <conditionalFormatting sqref="AQ51:AQ52 AQ54:AQ55 AQ57">
    <cfRule type="cellIs" dxfId="1881" priority="618" operator="between">
      <formula>80</formula>
      <formula>120</formula>
    </cfRule>
  </conditionalFormatting>
  <conditionalFormatting sqref="AO60:AP61">
    <cfRule type="cellIs" dxfId="1880" priority="597" operator="greaterThan">
      <formula>20</formula>
    </cfRule>
  </conditionalFormatting>
  <conditionalFormatting sqref="AQ60:AQ61">
    <cfRule type="cellIs" dxfId="1879" priority="596" operator="between">
      <formula>80</formula>
      <formula>120</formula>
    </cfRule>
  </conditionalFormatting>
  <conditionalFormatting sqref="AZ48">
    <cfRule type="cellIs" dxfId="1878" priority="561" operator="greaterThan">
      <formula>20</formula>
    </cfRule>
  </conditionalFormatting>
  <conditionalFormatting sqref="AQ61">
    <cfRule type="cellIs" dxfId="1877" priority="584" operator="between">
      <formula>80</formula>
      <formula>120</formula>
    </cfRule>
  </conditionalFormatting>
  <conditionalFormatting sqref="AO20:AP24">
    <cfRule type="cellIs" dxfId="1876" priority="573" operator="greaterThan">
      <formula>20</formula>
    </cfRule>
  </conditionalFormatting>
  <conditionalFormatting sqref="AQ20:AQ24">
    <cfRule type="cellIs" dxfId="1875" priority="572" operator="between">
      <formula>80</formula>
      <formula>120</formula>
    </cfRule>
  </conditionalFormatting>
  <conditionalFormatting sqref="AP58 AO63 AO66 AP60">
    <cfRule type="cellIs" dxfId="1874" priority="601" operator="greaterThan">
      <formula>20</formula>
    </cfRule>
  </conditionalFormatting>
  <conditionalFormatting sqref="AQ58 AQ66 AQ60">
    <cfRule type="cellIs" dxfId="1873" priority="600" operator="between">
      <formula>80</formula>
      <formula>120</formula>
    </cfRule>
  </conditionalFormatting>
  <conditionalFormatting sqref="AO57:AP58">
    <cfRule type="cellIs" dxfId="1872" priority="599" operator="greaterThan">
      <formula>20</formula>
    </cfRule>
  </conditionalFormatting>
  <conditionalFormatting sqref="AQ57:AQ58">
    <cfRule type="cellIs" dxfId="1871" priority="598" operator="between">
      <formula>80</formula>
      <formula>120</formula>
    </cfRule>
  </conditionalFormatting>
  <conditionalFormatting sqref="AO54:AP55">
    <cfRule type="cellIs" dxfId="1870" priority="595" operator="greaterThan">
      <formula>20</formula>
    </cfRule>
  </conditionalFormatting>
  <conditionalFormatting sqref="AQ54:AQ55">
    <cfRule type="cellIs" dxfId="1869" priority="594" operator="between">
      <formula>80</formula>
      <formula>120</formula>
    </cfRule>
  </conditionalFormatting>
  <conditionalFormatting sqref="AP46">
    <cfRule type="cellIs" dxfId="1868" priority="593" operator="greaterThan">
      <formula>20</formula>
    </cfRule>
  </conditionalFormatting>
  <conditionalFormatting sqref="AQ46">
    <cfRule type="cellIs" dxfId="1867" priority="592" operator="between">
      <formula>80</formula>
      <formula>120</formula>
    </cfRule>
  </conditionalFormatting>
  <conditionalFormatting sqref="AP49">
    <cfRule type="cellIs" dxfId="1866" priority="590" operator="greaterThan">
      <formula>20</formula>
    </cfRule>
  </conditionalFormatting>
  <conditionalFormatting sqref="AP61 AP63">
    <cfRule type="cellIs" dxfId="1865" priority="586" operator="greaterThan">
      <formula>20</formula>
    </cfRule>
  </conditionalFormatting>
  <conditionalFormatting sqref="AQ63 AQ66">
    <cfRule type="cellIs" dxfId="1864" priority="585" operator="between">
      <formula>80</formula>
      <formula>120</formula>
    </cfRule>
  </conditionalFormatting>
  <conditionalFormatting sqref="AQ61">
    <cfRule type="cellIs" dxfId="1863" priority="583" operator="between">
      <formula>80</formula>
      <formula>120</formula>
    </cfRule>
  </conditionalFormatting>
  <conditionalFormatting sqref="AI20:AI29 AN20:AN29 AS20:AS29 AX20:AX29">
    <cfRule type="cellIs" dxfId="1862" priority="582" operator="lessThan">
      <formula>20</formula>
    </cfRule>
  </conditionalFormatting>
  <conditionalFormatting sqref="AO61 AO58 AO55 AO52 AO49 AO46 AO43 AO40 AO37">
    <cfRule type="cellIs" dxfId="1861" priority="579" operator="greaterThan">
      <formula>20</formula>
    </cfRule>
  </conditionalFormatting>
  <conditionalFormatting sqref="AT61 AT58 AT55 AT52 AT49 AT46 AT43 AT40 AT37">
    <cfRule type="cellIs" dxfId="1860" priority="577" operator="greaterThan">
      <formula>20</formula>
    </cfRule>
  </conditionalFormatting>
  <conditionalFormatting sqref="AQ48">
    <cfRule type="cellIs" dxfId="1859" priority="540" operator="between">
      <formula>80</formula>
      <formula>120</formula>
    </cfRule>
  </conditionalFormatting>
  <conditionalFormatting sqref="AR20:AR24 AJ20:AK24 AT20:AU24">
    <cfRule type="cellIs" dxfId="1858" priority="575" operator="greaterThan">
      <formula>20</formula>
    </cfRule>
  </conditionalFormatting>
  <conditionalFormatting sqref="AO32 AO36 AO39 AO42 AO45 AO48 AO51 AO54 AO57 AO60 AO63 AO66">
    <cfRule type="cellIs" dxfId="1857" priority="530" operator="greaterThan">
      <formula>20</formula>
    </cfRule>
  </conditionalFormatting>
  <conditionalFormatting sqref="BA48">
    <cfRule type="cellIs" dxfId="1856" priority="556" operator="between">
      <formula>80</formula>
      <formula>120</formula>
    </cfRule>
  </conditionalFormatting>
  <conditionalFormatting sqref="AV63">
    <cfRule type="cellIs" dxfId="1855" priority="549" operator="between">
      <formula>80</formula>
      <formula>120</formula>
    </cfRule>
  </conditionalFormatting>
  <conditionalFormatting sqref="BA63">
    <cfRule type="cellIs" dxfId="1854" priority="542" operator="between">
      <formula>80</formula>
      <formula>120</formula>
    </cfRule>
  </conditionalFormatting>
  <conditionalFormatting sqref="AK54">
    <cfRule type="cellIs" dxfId="1853" priority="567" operator="greaterThan">
      <formula>20</formula>
    </cfRule>
  </conditionalFormatting>
  <conditionalFormatting sqref="AL54:AM54">
    <cfRule type="cellIs" dxfId="1852" priority="566" operator="between">
      <formula>80</formula>
      <formula>120</formula>
    </cfRule>
  </conditionalFormatting>
  <conditionalFormatting sqref="AK57">
    <cfRule type="cellIs" dxfId="1851" priority="565" operator="greaterThan">
      <formula>20</formula>
    </cfRule>
  </conditionalFormatting>
  <conditionalFormatting sqref="AL57:AM57">
    <cfRule type="cellIs" dxfId="1850" priority="564" operator="between">
      <formula>80</formula>
      <formula>120</formula>
    </cfRule>
  </conditionalFormatting>
  <conditionalFormatting sqref="AW51">
    <cfRule type="cellIs" dxfId="1849" priority="563" operator="greaterThan">
      <formula>20</formula>
    </cfRule>
  </conditionalFormatting>
  <conditionalFormatting sqref="AU46 AU48">
    <cfRule type="cellIs" dxfId="1848" priority="562" operator="greaterThan">
      <formula>20</formula>
    </cfRule>
  </conditionalFormatting>
  <conditionalFormatting sqref="AL48:AM48">
    <cfRule type="cellIs" dxfId="1847" priority="560" operator="between">
      <formula>80</formula>
      <formula>120</formula>
    </cfRule>
  </conditionalFormatting>
  <conditionalFormatting sqref="AV46 AV48">
    <cfRule type="cellIs" dxfId="1846" priority="559" operator="between">
      <formula>80</formula>
      <formula>120</formula>
    </cfRule>
  </conditionalFormatting>
  <conditionalFormatting sqref="AV46 AV48">
    <cfRule type="cellIs" dxfId="1845" priority="558" operator="between">
      <formula>80</formula>
      <formula>120</formula>
    </cfRule>
  </conditionalFormatting>
  <conditionalFormatting sqref="BA46 BA48">
    <cfRule type="cellIs" dxfId="1844" priority="557" operator="between">
      <formula>80</formula>
      <formula>120</formula>
    </cfRule>
  </conditionalFormatting>
  <conditionalFormatting sqref="AU51">
    <cfRule type="cellIs" dxfId="1843" priority="555" operator="greaterThan">
      <formula>20</formula>
    </cfRule>
  </conditionalFormatting>
  <conditionalFormatting sqref="AZ49 AZ51">
    <cfRule type="cellIs" dxfId="1842" priority="554" operator="greaterThan">
      <formula>20</formula>
    </cfRule>
  </conditionalFormatting>
  <conditionalFormatting sqref="AL63:AM63">
    <cfRule type="cellIs" dxfId="1841" priority="553" operator="between">
      <formula>80</formula>
      <formula>120</formula>
    </cfRule>
  </conditionalFormatting>
  <conditionalFormatting sqref="AV63">
    <cfRule type="cellIs" dxfId="1840" priority="550" operator="between">
      <formula>80</formula>
      <formula>120</formula>
    </cfRule>
  </conditionalFormatting>
  <conditionalFormatting sqref="BA63">
    <cfRule type="cellIs" dxfId="1839" priority="543" operator="between">
      <formula>80</formula>
      <formula>120</formula>
    </cfRule>
  </conditionalFormatting>
  <conditionalFormatting sqref="AV69 BA69 AL69:AM69">
    <cfRule type="cellIs" dxfId="1838" priority="434" operator="between">
      <formula>80</formula>
      <formula>120</formula>
    </cfRule>
  </conditionalFormatting>
  <conditionalFormatting sqref="AP69">
    <cfRule type="cellIs" dxfId="1837" priority="433" operator="greaterThan">
      <formula>20</formula>
    </cfRule>
  </conditionalFormatting>
  <conditionalFormatting sqref="AK69">
    <cfRule type="cellIs" dxfId="1836" priority="429" operator="greaterThan">
      <formula>20</formula>
    </cfRule>
  </conditionalFormatting>
  <conditionalFormatting sqref="AL69:AM69">
    <cfRule type="cellIs" dxfId="1835" priority="428" operator="between">
      <formula>80</formula>
      <formula>120</formula>
    </cfRule>
  </conditionalFormatting>
  <conditionalFormatting sqref="AJ69">
    <cfRule type="cellIs" dxfId="1834" priority="427" operator="greaterThan">
      <formula>20</formula>
    </cfRule>
  </conditionalFormatting>
  <conditionalFormatting sqref="AP49 AP51">
    <cfRule type="cellIs" dxfId="1833" priority="538" operator="greaterThan">
      <formula>20</formula>
    </cfRule>
  </conditionalFormatting>
  <conditionalFormatting sqref="AQ63">
    <cfRule type="cellIs" dxfId="1832" priority="535" operator="between">
      <formula>80</formula>
      <formula>120</formula>
    </cfRule>
  </conditionalFormatting>
  <conditionalFormatting sqref="AY32 AY63 AY66 AY34 AY36:AY37 AY39:AY40 AY42:AY43 AY45:AY46 AY48:AY49 AY51:AY52 AY54:AY55 AY57:AY58 AY60">
    <cfRule type="cellIs" dxfId="1831" priority="527" operator="greaterThan">
      <formula>20</formula>
    </cfRule>
  </conditionalFormatting>
  <conditionalFormatting sqref="AP46 AP48">
    <cfRule type="cellIs" dxfId="1830" priority="541" operator="greaterThan">
      <formula>20</formula>
    </cfRule>
  </conditionalFormatting>
  <conditionalFormatting sqref="AQ48">
    <cfRule type="cellIs" dxfId="1829" priority="539" operator="between">
      <formula>80</formula>
      <formula>120</formula>
    </cfRule>
  </conditionalFormatting>
  <conditionalFormatting sqref="AQ63">
    <cfRule type="cellIs" dxfId="1828" priority="534" operator="between">
      <formula>80</formula>
      <formula>120</formula>
    </cfRule>
  </conditionalFormatting>
  <conditionalFormatting sqref="AJ32 AJ36 AJ39 AJ42 AJ45 AJ48 AJ51 AJ54 AJ57 AJ60 AJ63 AJ66">
    <cfRule type="cellIs" dxfId="1827" priority="532" operator="greaterThan">
      <formula>20</formula>
    </cfRule>
  </conditionalFormatting>
  <conditionalFormatting sqref="AT32 AT63 AT66 AT34 AT36:AT37 AT39:AT40 AT42:AT43 AT45:AT46 AT48:AT49 AT51:AT52 AT54:AT55 AT57:AT58 AT60">
    <cfRule type="cellIs" dxfId="1826" priority="528" operator="greaterThan">
      <formula>20</formula>
    </cfRule>
  </conditionalFormatting>
  <conditionalFormatting sqref="AR81 AW81">
    <cfRule type="cellIs" dxfId="1825" priority="526" operator="greaterThan">
      <formula>20</formula>
    </cfRule>
  </conditionalFormatting>
  <conditionalFormatting sqref="AL81:AM81 BA81 AV81 AQ81">
    <cfRule type="cellIs" dxfId="1824" priority="525" operator="between">
      <formula>80</formula>
      <formula>120</formula>
    </cfRule>
  </conditionalFormatting>
  <conditionalFormatting sqref="AJ81:AK81 AT81:AU81 AY81:AZ81">
    <cfRule type="cellIs" dxfId="1823" priority="524" operator="greaterThan">
      <formula>20</formula>
    </cfRule>
  </conditionalFormatting>
  <conditionalFormatting sqref="AO81:AP81">
    <cfRule type="cellIs" dxfId="1822" priority="492" operator="greaterThan">
      <formula>20</formula>
    </cfRule>
  </conditionalFormatting>
  <conditionalFormatting sqref="AJ81">
    <cfRule type="cellIs" dxfId="1821" priority="474" operator="greaterThan">
      <formula>20</formula>
    </cfRule>
  </conditionalFormatting>
  <conditionalFormatting sqref="AO81">
    <cfRule type="cellIs" dxfId="1820" priority="473" operator="greaterThan">
      <formula>20</formula>
    </cfRule>
  </conditionalFormatting>
  <conditionalFormatting sqref="AT81">
    <cfRule type="cellIs" dxfId="1819" priority="472" operator="greaterThan">
      <formula>20</formula>
    </cfRule>
  </conditionalFormatting>
  <conditionalFormatting sqref="AY81">
    <cfRule type="cellIs" dxfId="1818" priority="471" operator="greaterThan">
      <formula>20</formula>
    </cfRule>
  </conditionalFormatting>
  <conditionalFormatting sqref="AW69 AR69 AU69 AZ69">
    <cfRule type="cellIs" dxfId="1817" priority="437" operator="greaterThan">
      <formula>20</formula>
    </cfRule>
  </conditionalFormatting>
  <conditionalFormatting sqref="AV69 BA69">
    <cfRule type="cellIs" dxfId="1816" priority="436" operator="between">
      <formula>80</formula>
      <formula>120</formula>
    </cfRule>
  </conditionalFormatting>
  <conditionalFormatting sqref="AW69 AR69 AJ69:AK69 AT69:AU69 AY69:AZ69">
    <cfRule type="cellIs" dxfId="1815" priority="435" operator="greaterThan">
      <formula>20</formula>
    </cfRule>
  </conditionalFormatting>
  <conditionalFormatting sqref="AQ69">
    <cfRule type="cellIs" dxfId="1814" priority="432" operator="between">
      <formula>80</formula>
      <formula>120</formula>
    </cfRule>
  </conditionalFormatting>
  <conditionalFormatting sqref="AO69:AP69">
    <cfRule type="cellIs" dxfId="1813" priority="431" operator="greaterThan">
      <formula>20</formula>
    </cfRule>
  </conditionalFormatting>
  <conditionalFormatting sqref="AQ69">
    <cfRule type="cellIs" dxfId="1812" priority="430" operator="between">
      <formula>80</formula>
      <formula>120</formula>
    </cfRule>
  </conditionalFormatting>
  <conditionalFormatting sqref="AO69">
    <cfRule type="cellIs" dxfId="1811" priority="426" operator="greaterThan">
      <formula>20</formula>
    </cfRule>
  </conditionalFormatting>
  <conditionalFormatting sqref="AT69">
    <cfRule type="cellIs" dxfId="1810" priority="425" operator="greaterThan">
      <formula>20</formula>
    </cfRule>
  </conditionalFormatting>
  <conditionalFormatting sqref="AY69">
    <cfRule type="cellIs" dxfId="1809" priority="424" operator="greaterThan">
      <formula>20</formula>
    </cfRule>
  </conditionalFormatting>
  <conditionalFormatting sqref="AR34 AW34 AJ34:AK34 AT34:AU34 AY34:AZ34">
    <cfRule type="cellIs" dxfId="1808" priority="352" operator="greaterThan">
      <formula>20</formula>
    </cfRule>
  </conditionalFormatting>
  <conditionalFormatting sqref="AL34:AM34 BA34 AV34">
    <cfRule type="cellIs" dxfId="1807" priority="351" operator="between">
      <formula>80</formula>
      <formula>120</formula>
    </cfRule>
  </conditionalFormatting>
  <conditionalFormatting sqref="AO34:AP34">
    <cfRule type="cellIs" dxfId="1806" priority="350" operator="greaterThan">
      <formula>20</formula>
    </cfRule>
  </conditionalFormatting>
  <conditionalFormatting sqref="AQ34">
    <cfRule type="cellIs" dxfId="1805" priority="349" operator="between">
      <formula>80</formula>
      <formula>120</formula>
    </cfRule>
  </conditionalFormatting>
  <conditionalFormatting sqref="AJ33">
    <cfRule type="cellIs" dxfId="1804" priority="348" operator="greaterThan">
      <formula>20</formula>
    </cfRule>
  </conditionalFormatting>
  <conditionalFormatting sqref="AO33">
    <cfRule type="cellIs" dxfId="1803" priority="347" operator="greaterThan">
      <formula>20</formula>
    </cfRule>
  </conditionalFormatting>
  <conditionalFormatting sqref="AT33">
    <cfRule type="cellIs" dxfId="1802" priority="346" operator="greaterThan">
      <formula>20</formula>
    </cfRule>
  </conditionalFormatting>
  <conditionalFormatting sqref="AY33">
    <cfRule type="cellIs" dxfId="1801" priority="345" operator="greaterThan">
      <formula>20</formula>
    </cfRule>
  </conditionalFormatting>
  <conditionalFormatting sqref="AJ30">
    <cfRule type="cellIs" dxfId="1800" priority="119" operator="greaterThan">
      <formula>20</formula>
    </cfRule>
  </conditionalFormatting>
  <conditionalFormatting sqref="AO30">
    <cfRule type="cellIs" dxfId="1799" priority="118" operator="greaterThan">
      <formula>20</formula>
    </cfRule>
  </conditionalFormatting>
  <conditionalFormatting sqref="AT30">
    <cfRule type="cellIs" dxfId="1798" priority="117" operator="greaterThan">
      <formula>20</formula>
    </cfRule>
  </conditionalFormatting>
  <conditionalFormatting sqref="AY30">
    <cfRule type="cellIs" dxfId="1797" priority="116" operator="greaterThan">
      <formula>20</formula>
    </cfRule>
  </conditionalFormatting>
  <conditionalFormatting sqref="AJ31">
    <cfRule type="cellIs" dxfId="1796" priority="115" operator="greaterThan">
      <formula>20</formula>
    </cfRule>
  </conditionalFormatting>
  <conditionalFormatting sqref="AO31">
    <cfRule type="cellIs" dxfId="1795" priority="114" operator="greaterThan">
      <formula>20</formula>
    </cfRule>
  </conditionalFormatting>
  <conditionalFormatting sqref="AT31">
    <cfRule type="cellIs" dxfId="1794" priority="113" operator="greaterThan">
      <formula>20</formula>
    </cfRule>
  </conditionalFormatting>
  <conditionalFormatting sqref="AY31">
    <cfRule type="cellIs" dxfId="1793" priority="112" operator="greaterThan">
      <formula>20</formula>
    </cfRule>
  </conditionalFormatting>
  <conditionalFormatting sqref="AJ62 AJ59 AJ56 AJ53 AJ50 AJ47 AJ44 AJ41 AJ38 AJ35">
    <cfRule type="cellIs" dxfId="1792" priority="111" operator="greaterThan">
      <formula>20</formula>
    </cfRule>
  </conditionalFormatting>
  <conditionalFormatting sqref="AO62 AO59 AO56 AO53 AO50 AO47 AO44 AO41 AO38 AO35">
    <cfRule type="cellIs" dxfId="1791" priority="110" operator="greaterThan">
      <formula>20</formula>
    </cfRule>
  </conditionalFormatting>
  <conditionalFormatting sqref="AT62 AT59 AT56 AT53 AT50 AT47 AT44 AT41 AT38 AT35">
    <cfRule type="cellIs" dxfId="1790" priority="109" operator="greaterThan">
      <formula>20</formula>
    </cfRule>
  </conditionalFormatting>
  <conditionalFormatting sqref="AY62 AY59 AY56 AY53 AY50 AY47 AY44 AY41 AY38 AY35">
    <cfRule type="cellIs" dxfId="1789" priority="108" operator="greaterThan">
      <formula>20</formula>
    </cfRule>
  </conditionalFormatting>
  <conditionalFormatting sqref="AT64:AU65 AY64:AZ65 AJ64:AK65 AW64:AW65 AR64:AR65">
    <cfRule type="cellIs" dxfId="1788" priority="107" operator="greaterThan">
      <formula>20</formula>
    </cfRule>
  </conditionalFormatting>
  <conditionalFormatting sqref="AL64:AM65 AV64:AV65">
    <cfRule type="cellIs" dxfId="1787" priority="106" operator="between">
      <formula>80</formula>
      <formula>120</formula>
    </cfRule>
  </conditionalFormatting>
  <conditionalFormatting sqref="BA64:BA65">
    <cfRule type="cellIs" dxfId="1786" priority="105" operator="between">
      <formula>80</formula>
      <formula>120</formula>
    </cfRule>
  </conditionalFormatting>
  <conditionalFormatting sqref="BA64:BA65">
    <cfRule type="cellIs" dxfId="1785" priority="104" operator="between">
      <formula>80</formula>
      <formula>120</formula>
    </cfRule>
  </conditionalFormatting>
  <conditionalFormatting sqref="AO64:AO65">
    <cfRule type="cellIs" dxfId="1784" priority="103" operator="greaterThan">
      <formula>20</formula>
    </cfRule>
  </conditionalFormatting>
  <conditionalFormatting sqref="AP64:AP65">
    <cfRule type="cellIs" dxfId="1783" priority="102" operator="greaterThan">
      <formula>20</formula>
    </cfRule>
  </conditionalFormatting>
  <conditionalFormatting sqref="AQ64:AQ65">
    <cfRule type="cellIs" dxfId="1782" priority="101" operator="between">
      <formula>80</formula>
      <formula>120</formula>
    </cfRule>
  </conditionalFormatting>
  <conditionalFormatting sqref="AO64:AO65">
    <cfRule type="cellIs" dxfId="1781" priority="92" operator="greaterThan">
      <formula>20</formula>
    </cfRule>
  </conditionalFormatting>
  <conditionalFormatting sqref="AV64:AV65">
    <cfRule type="cellIs" dxfId="1780" priority="98" operator="between">
      <formula>80</formula>
      <formula>120</formula>
    </cfRule>
  </conditionalFormatting>
  <conditionalFormatting sqref="BA64:BA65">
    <cfRule type="cellIs" dxfId="1779" priority="96" operator="between">
      <formula>80</formula>
      <formula>120</formula>
    </cfRule>
  </conditionalFormatting>
  <conditionalFormatting sqref="AL64:AM65">
    <cfRule type="cellIs" dxfId="1778" priority="100" operator="between">
      <formula>80</formula>
      <formula>120</formula>
    </cfRule>
  </conditionalFormatting>
  <conditionalFormatting sqref="AV64:AV65">
    <cfRule type="cellIs" dxfId="1777" priority="99" operator="between">
      <formula>80</formula>
      <formula>120</formula>
    </cfRule>
  </conditionalFormatting>
  <conditionalFormatting sqref="BA64:BA65">
    <cfRule type="cellIs" dxfId="1776" priority="97" operator="between">
      <formula>80</formula>
      <formula>120</formula>
    </cfRule>
  </conditionalFormatting>
  <conditionalFormatting sqref="AQ64:AQ65">
    <cfRule type="cellIs" dxfId="1775" priority="95" operator="between">
      <formula>80</formula>
      <formula>120</formula>
    </cfRule>
  </conditionalFormatting>
  <conditionalFormatting sqref="AY64:AY65">
    <cfRule type="cellIs" dxfId="1774" priority="90" operator="greaterThan">
      <formula>20</formula>
    </cfRule>
  </conditionalFormatting>
  <conditionalFormatting sqref="AQ64:AQ65">
    <cfRule type="cellIs" dxfId="1773" priority="94" operator="between">
      <formula>80</formula>
      <formula>120</formula>
    </cfRule>
  </conditionalFormatting>
  <conditionalFormatting sqref="AJ64:AJ65">
    <cfRule type="cellIs" dxfId="1772" priority="93" operator="greaterThan">
      <formula>20</formula>
    </cfRule>
  </conditionalFormatting>
  <conditionalFormatting sqref="AT64:AT65">
    <cfRule type="cellIs" dxfId="1771" priority="91" operator="greaterThan">
      <formula>20</formula>
    </cfRule>
  </conditionalFormatting>
  <conditionalFormatting sqref="AJ68:AK68 AY68:AZ68 AT68:AU68 AW67:AW68 AR67:AR68 AY67 AT67 AJ67">
    <cfRule type="cellIs" dxfId="1770" priority="89" operator="greaterThan">
      <formula>20</formula>
    </cfRule>
  </conditionalFormatting>
  <conditionalFormatting sqref="BA67:BA68 AV67:AV68 AL67:AM68">
    <cfRule type="cellIs" dxfId="1769" priority="88" operator="between">
      <formula>80</formula>
      <formula>120</formula>
    </cfRule>
  </conditionalFormatting>
  <conditionalFormatting sqref="AK68">
    <cfRule type="cellIs" dxfId="1768" priority="84" operator="greaterThan">
      <formula>20</formula>
    </cfRule>
  </conditionalFormatting>
  <conditionalFormatting sqref="AO68:AP68 AO67">
    <cfRule type="cellIs" dxfId="1767" priority="87" operator="greaterThan">
      <formula>20</formula>
    </cfRule>
  </conditionalFormatting>
  <conditionalFormatting sqref="AQ67:AQ68">
    <cfRule type="cellIs" dxfId="1766" priority="86" operator="between">
      <formula>80</formula>
      <formula>120</formula>
    </cfRule>
  </conditionalFormatting>
  <conditionalFormatting sqref="AQ67:AQ68">
    <cfRule type="cellIs" dxfId="1765" priority="85" operator="between">
      <formula>80</formula>
      <formula>120</formula>
    </cfRule>
  </conditionalFormatting>
  <conditionalFormatting sqref="AO67:AO68">
    <cfRule type="cellIs" dxfId="1764" priority="78" operator="greaterThan">
      <formula>20</formula>
    </cfRule>
  </conditionalFormatting>
  <conditionalFormatting sqref="AU68">
    <cfRule type="cellIs" dxfId="1763" priority="83" operator="greaterThan">
      <formula>20</formula>
    </cfRule>
  </conditionalFormatting>
  <conditionalFormatting sqref="AZ68">
    <cfRule type="cellIs" dxfId="1762" priority="82" operator="greaterThan">
      <formula>20</formula>
    </cfRule>
  </conditionalFormatting>
  <conditionalFormatting sqref="AP68">
    <cfRule type="cellIs" dxfId="1761" priority="81" operator="greaterThan">
      <formula>20</formula>
    </cfRule>
  </conditionalFormatting>
  <conditionalFormatting sqref="AY67:AY68">
    <cfRule type="cellIs" dxfId="1760" priority="76" operator="greaterThan">
      <formula>20</formula>
    </cfRule>
  </conditionalFormatting>
  <conditionalFormatting sqref="AK68 AP68 AU68 AZ68">
    <cfRule type="cellIs" dxfId="1759" priority="80" operator="lessThan">
      <formula>20</formula>
    </cfRule>
  </conditionalFormatting>
  <conditionalFormatting sqref="AJ67:AJ68">
    <cfRule type="cellIs" dxfId="1758" priority="79" operator="greaterThan">
      <formula>20</formula>
    </cfRule>
  </conditionalFormatting>
  <conditionalFormatting sqref="AT67:AT68">
    <cfRule type="cellIs" dxfId="1757" priority="77" operator="greaterThan">
      <formula>20</formula>
    </cfRule>
  </conditionalFormatting>
  <conditionalFormatting sqref="AJ78 AJ75 AJ72">
    <cfRule type="cellIs" dxfId="1756" priority="75" operator="greaterThan">
      <formula>20</formula>
    </cfRule>
  </conditionalFormatting>
  <conditionalFormatting sqref="AO78 AO75 AO72">
    <cfRule type="cellIs" dxfId="1755" priority="74" operator="greaterThan">
      <formula>20</formula>
    </cfRule>
  </conditionalFormatting>
  <conditionalFormatting sqref="AT78 AT75 AT72">
    <cfRule type="cellIs" dxfId="1754" priority="73" operator="greaterThan">
      <formula>20</formula>
    </cfRule>
  </conditionalFormatting>
  <conditionalFormatting sqref="AY78 AY75 AY72">
    <cfRule type="cellIs" dxfId="1753" priority="72" operator="greaterThan">
      <formula>20</formula>
    </cfRule>
  </conditionalFormatting>
  <conditionalFormatting sqref="AI78">
    <cfRule type="cellIs" dxfId="1752" priority="71" operator="lessThan">
      <formula>20</formula>
    </cfRule>
  </conditionalFormatting>
  <conditionalFormatting sqref="AN78">
    <cfRule type="cellIs" dxfId="1751" priority="70" operator="lessThan">
      <formula>20</formula>
    </cfRule>
  </conditionalFormatting>
  <conditionalFormatting sqref="AS78">
    <cfRule type="cellIs" dxfId="1750" priority="69" operator="lessThan">
      <formula>20</formula>
    </cfRule>
  </conditionalFormatting>
  <conditionalFormatting sqref="AX78">
    <cfRule type="cellIs" dxfId="1749" priority="68" operator="lessThan">
      <formula>20</formula>
    </cfRule>
  </conditionalFormatting>
  <conditionalFormatting sqref="AJ128 AJ109 AJ106 AJ103 AJ100 AJ97 AJ94 AJ91 AJ88 AJ85 AJ82">
    <cfRule type="cellIs" dxfId="1748" priority="67" operator="greaterThan">
      <formula>20</formula>
    </cfRule>
  </conditionalFormatting>
  <conditionalFormatting sqref="AO128 AO109 AO106 AO103 AO100 AO97 AO94 AO91 AO88 AO85 AO82">
    <cfRule type="cellIs" dxfId="1747" priority="66" operator="greaterThan">
      <formula>20</formula>
    </cfRule>
  </conditionalFormatting>
  <conditionalFormatting sqref="AT128 AT109 AT106 AT103 AT100 AT97 AT94 AT91 AT88 AT85 AT82">
    <cfRule type="cellIs" dxfId="1746" priority="65" operator="greaterThan">
      <formula>20</formula>
    </cfRule>
  </conditionalFormatting>
  <conditionalFormatting sqref="AY128 AY109 AY106 AY103 AY100 AY97 AY94 AY91 AY88 AY85 AY82">
    <cfRule type="cellIs" dxfId="1745" priority="64" operator="greaterThan">
      <formula>20</formula>
    </cfRule>
  </conditionalFormatting>
  <conditionalFormatting sqref="AJ125 AJ122 AJ119">
    <cfRule type="cellIs" dxfId="1744" priority="63" operator="greaterThan">
      <formula>20</formula>
    </cfRule>
  </conditionalFormatting>
  <conditionalFormatting sqref="AO125 AO122 AO119">
    <cfRule type="cellIs" dxfId="1743" priority="62" operator="greaterThan">
      <formula>20</formula>
    </cfRule>
  </conditionalFormatting>
  <conditionalFormatting sqref="AT125 AT122 AT119">
    <cfRule type="cellIs" dxfId="1742" priority="61" operator="greaterThan">
      <formula>20</formula>
    </cfRule>
  </conditionalFormatting>
  <conditionalFormatting sqref="AY125 AY122 AY119">
    <cfRule type="cellIs" dxfId="1741" priority="60" operator="greaterThan">
      <formula>20</formula>
    </cfRule>
  </conditionalFormatting>
  <conditionalFormatting sqref="AI125">
    <cfRule type="cellIs" dxfId="1740" priority="59" operator="lessThan">
      <formula>20</formula>
    </cfRule>
  </conditionalFormatting>
  <conditionalFormatting sqref="AN125">
    <cfRule type="cellIs" dxfId="1739" priority="58" operator="lessThan">
      <formula>20</formula>
    </cfRule>
  </conditionalFormatting>
  <conditionalFormatting sqref="AS125">
    <cfRule type="cellIs" dxfId="1738" priority="57" operator="lessThan">
      <formula>20</formula>
    </cfRule>
  </conditionalFormatting>
  <conditionalFormatting sqref="AX125">
    <cfRule type="cellIs" dxfId="1737" priority="56" operator="lessThan">
      <formula>20</formula>
    </cfRule>
  </conditionalFormatting>
  <conditionalFormatting sqref="AJ113 AY113 AT113 AW113 AR113">
    <cfRule type="cellIs" dxfId="1736" priority="55" operator="greaterThan">
      <formula>20</formula>
    </cfRule>
  </conditionalFormatting>
  <conditionalFormatting sqref="BA113 AV113 AL113:AM113">
    <cfRule type="cellIs" dxfId="1735" priority="54" operator="between">
      <formula>80</formula>
      <formula>120</formula>
    </cfRule>
  </conditionalFormatting>
  <conditionalFormatting sqref="AO113">
    <cfRule type="cellIs" dxfId="1734" priority="53" operator="greaterThan">
      <formula>20</formula>
    </cfRule>
  </conditionalFormatting>
  <conditionalFormatting sqref="AQ113">
    <cfRule type="cellIs" dxfId="1733" priority="52" operator="between">
      <formula>80</formula>
      <formula>120</formula>
    </cfRule>
  </conditionalFormatting>
  <conditionalFormatting sqref="AQ113">
    <cfRule type="cellIs" dxfId="1732" priority="51" operator="between">
      <formula>80</formula>
      <formula>120</formula>
    </cfRule>
  </conditionalFormatting>
  <conditionalFormatting sqref="AO113">
    <cfRule type="cellIs" dxfId="1731" priority="49" operator="greaterThan">
      <formula>20</formula>
    </cfRule>
  </conditionalFormatting>
  <conditionalFormatting sqref="AV116 BA116 AL116:AM116">
    <cfRule type="cellIs" dxfId="1730" priority="43" operator="between">
      <formula>80</formula>
      <formula>120</formula>
    </cfRule>
  </conditionalFormatting>
  <conditionalFormatting sqref="AP116">
    <cfRule type="cellIs" dxfId="1729" priority="42" operator="greaterThan">
      <formula>20</formula>
    </cfRule>
  </conditionalFormatting>
  <conditionalFormatting sqref="AK116">
    <cfRule type="cellIs" dxfId="1728" priority="38" operator="greaterThan">
      <formula>20</formula>
    </cfRule>
  </conditionalFormatting>
  <conditionalFormatting sqref="AL116:AM116">
    <cfRule type="cellIs" dxfId="1727" priority="37" operator="between">
      <formula>80</formula>
      <formula>120</formula>
    </cfRule>
  </conditionalFormatting>
  <conditionalFormatting sqref="AJ116">
    <cfRule type="cellIs" dxfId="1726" priority="36" operator="greaterThan">
      <formula>20</formula>
    </cfRule>
  </conditionalFormatting>
  <conditionalFormatting sqref="AY113">
    <cfRule type="cellIs" dxfId="1725" priority="47" operator="greaterThan">
      <formula>20</formula>
    </cfRule>
  </conditionalFormatting>
  <conditionalFormatting sqref="AJ113">
    <cfRule type="cellIs" dxfId="1724" priority="50" operator="greaterThan">
      <formula>20</formula>
    </cfRule>
  </conditionalFormatting>
  <conditionalFormatting sqref="AT113">
    <cfRule type="cellIs" dxfId="1723" priority="48" operator="greaterThan">
      <formula>20</formula>
    </cfRule>
  </conditionalFormatting>
  <conditionalFormatting sqref="AW116 AR116 AU116 AZ116">
    <cfRule type="cellIs" dxfId="1722" priority="46" operator="greaterThan">
      <formula>20</formula>
    </cfRule>
  </conditionalFormatting>
  <conditionalFormatting sqref="AV116 BA116">
    <cfRule type="cellIs" dxfId="1721" priority="45" operator="between">
      <formula>80</formula>
      <formula>120</formula>
    </cfRule>
  </conditionalFormatting>
  <conditionalFormatting sqref="AW116 AR116 AJ116:AK116 AT116:AU116 AY116:AZ116">
    <cfRule type="cellIs" dxfId="1720" priority="44" operator="greaterThan">
      <formula>20</formula>
    </cfRule>
  </conditionalFormatting>
  <conditionalFormatting sqref="AQ116">
    <cfRule type="cellIs" dxfId="1719" priority="41" operator="between">
      <formula>80</formula>
      <formula>120</formula>
    </cfRule>
  </conditionalFormatting>
  <conditionalFormatting sqref="AO116:AP116">
    <cfRule type="cellIs" dxfId="1718" priority="40" operator="greaterThan">
      <formula>20</formula>
    </cfRule>
  </conditionalFormatting>
  <conditionalFormatting sqref="AQ116">
    <cfRule type="cellIs" dxfId="1717" priority="39" operator="between">
      <formula>80</formula>
      <formula>120</formula>
    </cfRule>
  </conditionalFormatting>
  <conditionalFormatting sqref="AO116">
    <cfRule type="cellIs" dxfId="1716" priority="35" operator="greaterThan">
      <formula>20</formula>
    </cfRule>
  </conditionalFormatting>
  <conditionalFormatting sqref="AT116">
    <cfRule type="cellIs" dxfId="1715" priority="34" operator="greaterThan">
      <formula>20</formula>
    </cfRule>
  </conditionalFormatting>
  <conditionalFormatting sqref="AY116">
    <cfRule type="cellIs" dxfId="1714" priority="33" operator="greaterThan">
      <formula>20</formula>
    </cfRule>
  </conditionalFormatting>
  <conditionalFormatting sqref="AT112:AU112 AY112:AZ112 AJ112:AK112 AW112 AR112">
    <cfRule type="cellIs" dxfId="1713" priority="32" operator="greaterThan">
      <formula>20</formula>
    </cfRule>
  </conditionalFormatting>
  <conditionalFormatting sqref="AL112:AM112 AV112">
    <cfRule type="cellIs" dxfId="1712" priority="31" operator="between">
      <formula>80</formula>
      <formula>120</formula>
    </cfRule>
  </conditionalFormatting>
  <conditionalFormatting sqref="BA112">
    <cfRule type="cellIs" dxfId="1711" priority="30" operator="between">
      <formula>80</formula>
      <formula>120</formula>
    </cfRule>
  </conditionalFormatting>
  <conditionalFormatting sqref="BA112">
    <cfRule type="cellIs" dxfId="1710" priority="29" operator="between">
      <formula>80</formula>
      <formula>120</formula>
    </cfRule>
  </conditionalFormatting>
  <conditionalFormatting sqref="AO112">
    <cfRule type="cellIs" dxfId="1709" priority="28" operator="greaterThan">
      <formula>20</formula>
    </cfRule>
  </conditionalFormatting>
  <conditionalFormatting sqref="AP112">
    <cfRule type="cellIs" dxfId="1708" priority="27" operator="greaterThan">
      <formula>20</formula>
    </cfRule>
  </conditionalFormatting>
  <conditionalFormatting sqref="AQ112">
    <cfRule type="cellIs" dxfId="1707" priority="26" operator="between">
      <formula>80</formula>
      <formula>120</formula>
    </cfRule>
  </conditionalFormatting>
  <conditionalFormatting sqref="AO112">
    <cfRule type="cellIs" dxfId="1706" priority="17" operator="greaterThan">
      <formula>20</formula>
    </cfRule>
  </conditionalFormatting>
  <conditionalFormatting sqref="AV112">
    <cfRule type="cellIs" dxfId="1705" priority="23" operator="between">
      <formula>80</formula>
      <formula>120</formula>
    </cfRule>
  </conditionalFormatting>
  <conditionalFormatting sqref="BA112">
    <cfRule type="cellIs" dxfId="1704" priority="21" operator="between">
      <formula>80</formula>
      <formula>120</formula>
    </cfRule>
  </conditionalFormatting>
  <conditionalFormatting sqref="AL112:AM112">
    <cfRule type="cellIs" dxfId="1703" priority="25" operator="between">
      <formula>80</formula>
      <formula>120</formula>
    </cfRule>
  </conditionalFormatting>
  <conditionalFormatting sqref="AV112">
    <cfRule type="cellIs" dxfId="1702" priority="24" operator="between">
      <formula>80</formula>
      <formula>120</formula>
    </cfRule>
  </conditionalFormatting>
  <conditionalFormatting sqref="BA112">
    <cfRule type="cellIs" dxfId="1701" priority="22" operator="between">
      <formula>80</formula>
      <formula>120</formula>
    </cfRule>
  </conditionalFormatting>
  <conditionalFormatting sqref="AQ112">
    <cfRule type="cellIs" dxfId="1700" priority="20" operator="between">
      <formula>80</formula>
      <formula>120</formula>
    </cfRule>
  </conditionalFormatting>
  <conditionalFormatting sqref="AY112">
    <cfRule type="cellIs" dxfId="1699" priority="15" operator="greaterThan">
      <formula>20</formula>
    </cfRule>
  </conditionalFormatting>
  <conditionalFormatting sqref="AQ112">
    <cfRule type="cellIs" dxfId="1698" priority="19" operator="between">
      <formula>80</formula>
      <formula>120</formula>
    </cfRule>
  </conditionalFormatting>
  <conditionalFormatting sqref="AJ112">
    <cfRule type="cellIs" dxfId="1697" priority="18" operator="greaterThan">
      <formula>20</formula>
    </cfRule>
  </conditionalFormatting>
  <conditionalFormatting sqref="AT112">
    <cfRule type="cellIs" dxfId="1696" priority="16" operator="greaterThan">
      <formula>20</formula>
    </cfRule>
  </conditionalFormatting>
  <conditionalFormatting sqref="AJ115:AK115 AY115:AZ115 AT115:AU115 AW114:AW115 AR114:AR115 AY114 AT114 AJ114">
    <cfRule type="cellIs" dxfId="1695" priority="14" operator="greaterThan">
      <formula>20</formula>
    </cfRule>
  </conditionalFormatting>
  <conditionalFormatting sqref="BA114:BA115 AV114:AV115 AL114:AM115">
    <cfRule type="cellIs" dxfId="1694" priority="13" operator="between">
      <formula>80</formula>
      <formula>120</formula>
    </cfRule>
  </conditionalFormatting>
  <conditionalFormatting sqref="AK115">
    <cfRule type="cellIs" dxfId="1693" priority="9" operator="greaterThan">
      <formula>20</formula>
    </cfRule>
  </conditionalFormatting>
  <conditionalFormatting sqref="AO115:AP115 AO114">
    <cfRule type="cellIs" dxfId="1692" priority="12" operator="greaterThan">
      <formula>20</formula>
    </cfRule>
  </conditionalFormatting>
  <conditionalFormatting sqref="AQ114:AQ115">
    <cfRule type="cellIs" dxfId="1691" priority="11" operator="between">
      <formula>80</formula>
      <formula>120</formula>
    </cfRule>
  </conditionalFormatting>
  <conditionalFormatting sqref="AQ114:AQ115">
    <cfRule type="cellIs" dxfId="1690" priority="10" operator="between">
      <formula>80</formula>
      <formula>120</formula>
    </cfRule>
  </conditionalFormatting>
  <conditionalFormatting sqref="AO114:AO115">
    <cfRule type="cellIs" dxfId="1689" priority="3" operator="greaterThan">
      <formula>20</formula>
    </cfRule>
  </conditionalFormatting>
  <conditionalFormatting sqref="AU115">
    <cfRule type="cellIs" dxfId="1688" priority="8" operator="greaterThan">
      <formula>20</formula>
    </cfRule>
  </conditionalFormatting>
  <conditionalFormatting sqref="AZ115">
    <cfRule type="cellIs" dxfId="1687" priority="7" operator="greaterThan">
      <formula>20</formula>
    </cfRule>
  </conditionalFormatting>
  <conditionalFormatting sqref="AP115">
    <cfRule type="cellIs" dxfId="1686" priority="6" operator="greaterThan">
      <formula>20</formula>
    </cfRule>
  </conditionalFormatting>
  <conditionalFormatting sqref="AY114:AY115">
    <cfRule type="cellIs" dxfId="1685" priority="1" operator="greaterThan">
      <formula>20</formula>
    </cfRule>
  </conditionalFormatting>
  <conditionalFormatting sqref="AK115 AP115 AU115 AZ115">
    <cfRule type="cellIs" dxfId="1684" priority="5" operator="lessThan">
      <formula>20</formula>
    </cfRule>
  </conditionalFormatting>
  <conditionalFormatting sqref="AJ114:AJ115">
    <cfRule type="cellIs" dxfId="1683" priority="4" operator="greaterThan">
      <formula>20</formula>
    </cfRule>
  </conditionalFormatting>
  <conditionalFormatting sqref="AT114:AT115">
    <cfRule type="cellIs" dxfId="168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28"/>
  <sheetViews>
    <sheetView topLeftCell="AJ9" zoomScale="85" zoomScaleNormal="85" workbookViewId="0">
      <selection activeCell="BF31" sqref="A31:BF13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C1" t="s">
        <v>109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G2" s="3"/>
      <c r="I2" s="3"/>
    </row>
    <row r="3" spans="1:58" x14ac:dyDescent="0.2">
      <c r="C3">
        <v>0</v>
      </c>
      <c r="D3">
        <v>0</v>
      </c>
      <c r="E3" s="3">
        <f>AVERAGE(I18:I19)</f>
        <v>25.5</v>
      </c>
      <c r="F3">
        <v>0</v>
      </c>
      <c r="G3" s="3">
        <f>AVERAGE(J18:J19)</f>
        <v>164</v>
      </c>
      <c r="H3">
        <v>0</v>
      </c>
      <c r="I3" s="3">
        <f>AVERAGE(L18:L19)</f>
        <v>20.5</v>
      </c>
    </row>
    <row r="4" spans="1:58" x14ac:dyDescent="0.2">
      <c r="C4">
        <v>0.2</v>
      </c>
      <c r="D4">
        <f>3*G21/1000</f>
        <v>6.0000000000000006E-4</v>
      </c>
      <c r="E4" s="3">
        <f>AVERAGE(I21:I22)</f>
        <v>393</v>
      </c>
      <c r="F4">
        <f>6*H21/1000</f>
        <v>1.2000000000000001E-3</v>
      </c>
      <c r="G4" s="3">
        <f>AVERAGE(J21:J22)</f>
        <v>2785.5</v>
      </c>
      <c r="H4">
        <f>0.3*H21/1000</f>
        <v>5.9999999999999995E-5</v>
      </c>
      <c r="I4" s="3">
        <f>AVERAGE(L21:L22)</f>
        <v>1250.5</v>
      </c>
    </row>
    <row r="5" spans="1:58" x14ac:dyDescent="0.2">
      <c r="C5">
        <v>0.6</v>
      </c>
      <c r="D5">
        <f>3*G24/1000</f>
        <v>1.7999999999999997E-3</v>
      </c>
      <c r="E5" s="3">
        <f>AVERAGE(I24:I25)</f>
        <v>1122</v>
      </c>
      <c r="F5">
        <f>6*H24/1000</f>
        <v>3.5999999999999995E-3</v>
      </c>
      <c r="G5" s="3">
        <f>AVERAGE(J24:J25)</f>
        <v>9023</v>
      </c>
      <c r="H5">
        <f>0.3*H24/1000</f>
        <v>1.7999999999999998E-4</v>
      </c>
      <c r="I5" s="3">
        <f>AVERAGE(L24:L25)</f>
        <v>4037</v>
      </c>
    </row>
    <row r="6" spans="1:58" x14ac:dyDescent="0.2">
      <c r="C6">
        <v>1</v>
      </c>
      <c r="D6">
        <f>3*G27/1000</f>
        <v>3.0000000000000001E-3</v>
      </c>
      <c r="E6" s="3"/>
      <c r="F6">
        <f>6*H27/1000</f>
        <v>6.0000000000000001E-3</v>
      </c>
      <c r="G6" s="3">
        <f>J27</f>
        <v>17139</v>
      </c>
      <c r="H6">
        <f>0.3*H27/1000</f>
        <v>2.9999999999999997E-4</v>
      </c>
      <c r="I6" s="3">
        <f>L27</f>
        <v>7248</v>
      </c>
    </row>
    <row r="7" spans="1:58" x14ac:dyDescent="0.2">
      <c r="C7">
        <v>1.4</v>
      </c>
      <c r="D7">
        <f>3*G28/1000</f>
        <v>4.1999999999999989E-3</v>
      </c>
      <c r="E7" s="3">
        <f>I28</f>
        <v>1987</v>
      </c>
      <c r="F7">
        <f>6*H28/1000</f>
        <v>8.3999999999999977E-3</v>
      </c>
      <c r="G7" s="3">
        <f>J28</f>
        <v>23034</v>
      </c>
      <c r="H7">
        <f>0.3*H28/1000</f>
        <v>4.1999999999999996E-4</v>
      </c>
      <c r="I7" s="3">
        <f>L28</f>
        <v>11316</v>
      </c>
    </row>
    <row r="8" spans="1:58" x14ac:dyDescent="0.2">
      <c r="C8">
        <v>1.8</v>
      </c>
      <c r="D8">
        <f>3*G29/1000</f>
        <v>5.4000000000000003E-3</v>
      </c>
      <c r="E8" s="3">
        <f>I29</f>
        <v>2635</v>
      </c>
      <c r="F8">
        <f>6*H29/1000</f>
        <v>1.0800000000000001E-2</v>
      </c>
      <c r="G8" s="3">
        <f>J29</f>
        <v>29043</v>
      </c>
      <c r="H8">
        <f>0.3*H29/1000</f>
        <v>5.4000000000000001E-4</v>
      </c>
      <c r="I8" s="3">
        <f>L29</f>
        <v>14412</v>
      </c>
    </row>
    <row r="9" spans="1:58" x14ac:dyDescent="0.2">
      <c r="C9" t="s">
        <v>35</v>
      </c>
      <c r="E9" s="6">
        <f>SLOPE(D2:D8,E2:E8)</f>
        <v>2.1315489111049964E-6</v>
      </c>
      <c r="F9" s="6"/>
      <c r="G9" s="6">
        <f>SLOPE(F2:F8,G2:G8)</f>
        <v>3.6431161754962073E-7</v>
      </c>
      <c r="H9" s="6"/>
      <c r="I9" s="6">
        <f>SLOPE(H2:H8,I2:I8)</f>
        <v>3.6696726672272183E-8</v>
      </c>
    </row>
    <row r="10" spans="1:58" x14ac:dyDescent="0.2">
      <c r="C10" t="s">
        <v>36</v>
      </c>
      <c r="E10" s="6">
        <f>INTERCEPT(D2:D8,E2:E8)</f>
        <v>-2.2713403293690834E-4</v>
      </c>
      <c r="F10" s="6"/>
      <c r="G10" s="6">
        <f>INTERCEPT(F2:F8,G2:G8)</f>
        <v>7.0347706428769766E-5</v>
      </c>
      <c r="H10" s="6"/>
      <c r="I10" s="6">
        <f>INTERCEPT(H2:H8,I2:I8)</f>
        <v>1.5850419346455298E-5</v>
      </c>
    </row>
    <row r="11" spans="1:58" x14ac:dyDescent="0.2">
      <c r="C11" t="s">
        <v>37</v>
      </c>
      <c r="E11" s="7">
        <f>RSQ(D2:D8,E2:E8)</f>
        <v>0.99075577581999752</v>
      </c>
      <c r="F11" s="7"/>
      <c r="G11" s="7">
        <f>RSQ(F2:F8,G2:G8)</f>
        <v>0.99756048328325464</v>
      </c>
      <c r="H11" s="7"/>
      <c r="I11" s="7">
        <f>RSQ(H2:H8,I2:I8)</f>
        <v>0.99538446796361535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2441</v>
      </c>
      <c r="J13">
        <v>12962</v>
      </c>
      <c r="L13">
        <v>9881</v>
      </c>
      <c r="M13">
        <v>2.2879999999999998</v>
      </c>
      <c r="N13">
        <v>11.26</v>
      </c>
      <c r="O13">
        <v>8.9719999999999995</v>
      </c>
      <c r="Q13">
        <v>0.91700000000000004</v>
      </c>
      <c r="R13">
        <v>1</v>
      </c>
      <c r="S13">
        <v>0</v>
      </c>
      <c r="T13">
        <v>0</v>
      </c>
      <c r="V13">
        <v>0</v>
      </c>
      <c r="Y13" s="1">
        <v>44237</v>
      </c>
      <c r="Z13" s="2">
        <v>0.51378472222222216</v>
      </c>
      <c r="AB13">
        <v>1</v>
      </c>
      <c r="AD13" s="4">
        <f t="shared" ref="AD13:AD76" si="0">((I13*$E$9)+$E$10)*1000/G13</f>
        <v>9.9519537181407749</v>
      </c>
      <c r="AE13" s="4">
        <f>((J13*$G$9)+$G$10)*1000/H13</f>
        <v>9.5851097862139074</v>
      </c>
      <c r="AF13" s="4">
        <f>AE13-AD13</f>
        <v>-0.36684393192686748</v>
      </c>
      <c r="AG13" s="4">
        <f>((L13*$I$9)+$I$10)*1000/H13</f>
        <v>0.75690155119035352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3538</v>
      </c>
      <c r="J14">
        <v>13059</v>
      </c>
      <c r="L14">
        <v>10057</v>
      </c>
      <c r="M14">
        <v>3.129</v>
      </c>
      <c r="N14">
        <v>11.342000000000001</v>
      </c>
      <c r="O14">
        <v>8.2140000000000004</v>
      </c>
      <c r="Q14">
        <v>0.93600000000000005</v>
      </c>
      <c r="R14">
        <v>1</v>
      </c>
      <c r="S14">
        <v>0</v>
      </c>
      <c r="T14">
        <v>0</v>
      </c>
      <c r="V14">
        <v>0</v>
      </c>
      <c r="Y14" s="1">
        <v>44237</v>
      </c>
      <c r="Z14" s="2">
        <v>0.51954861111111106</v>
      </c>
      <c r="AB14">
        <v>1</v>
      </c>
      <c r="AD14" s="4">
        <f t="shared" si="0"/>
        <v>14.628572029105138</v>
      </c>
      <c r="AE14" s="4">
        <f t="shared" ref="AE14:AE77" si="1">((J14*$G$9)+$G$10)*1000/H14</f>
        <v>9.6557862400185339</v>
      </c>
      <c r="AF14" s="4">
        <f t="shared" ref="AF14:AF77" si="2">AE14-AD14</f>
        <v>-4.9727857890866041</v>
      </c>
      <c r="AG14" s="4">
        <f t="shared" ref="AG14:AG77" si="3">((L14*$I$9)+$I$10)*1000/H14</f>
        <v>0.76981879897899319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3683</v>
      </c>
      <c r="J15">
        <v>13005</v>
      </c>
      <c r="L15">
        <v>10087</v>
      </c>
      <c r="M15">
        <v>3.2410000000000001</v>
      </c>
      <c r="N15">
        <v>11.295999999999999</v>
      </c>
      <c r="O15">
        <v>8.0559999999999992</v>
      </c>
      <c r="Q15">
        <v>0.93899999999999995</v>
      </c>
      <c r="R15">
        <v>1</v>
      </c>
      <c r="S15">
        <v>0</v>
      </c>
      <c r="T15">
        <v>0</v>
      </c>
      <c r="V15">
        <v>0</v>
      </c>
      <c r="Y15" s="1">
        <v>44237</v>
      </c>
      <c r="Z15" s="2">
        <v>0.52576388888888892</v>
      </c>
      <c r="AB15">
        <v>1</v>
      </c>
      <c r="AD15" s="4">
        <f t="shared" si="0"/>
        <v>15.246721213325587</v>
      </c>
      <c r="AE15" s="4">
        <f t="shared" si="1"/>
        <v>9.6164405853231738</v>
      </c>
      <c r="AF15" s="4">
        <f t="shared" si="2"/>
        <v>-5.6302806280024136</v>
      </c>
      <c r="AG15" s="4">
        <f t="shared" si="3"/>
        <v>0.77202060257932958</v>
      </c>
    </row>
    <row r="16" spans="1:58" x14ac:dyDescent="0.2">
      <c r="A16">
        <v>4</v>
      </c>
      <c r="B16">
        <v>2</v>
      </c>
      <c r="D16" t="s">
        <v>28</v>
      </c>
      <c r="Y16" s="1">
        <v>44237</v>
      </c>
      <c r="Z16" s="2">
        <v>0.52984953703703697</v>
      </c>
      <c r="AB16">
        <v>1</v>
      </c>
      <c r="AD16" s="4" t="e">
        <f t="shared" si="0"/>
        <v>#DIV/0!</v>
      </c>
      <c r="AE16" s="4" t="e">
        <f t="shared" si="1"/>
        <v>#DIV/0!</v>
      </c>
      <c r="AF16" s="4" t="e">
        <f t="shared" si="2"/>
        <v>#DIV/0!</v>
      </c>
      <c r="AG16" s="4" t="e">
        <f t="shared" si="3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127</v>
      </c>
      <c r="J17">
        <v>165</v>
      </c>
      <c r="L17">
        <v>56</v>
      </c>
      <c r="M17">
        <v>0.51200000000000001</v>
      </c>
      <c r="N17">
        <v>0.41799999999999998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44237</v>
      </c>
      <c r="Z17" s="2">
        <v>0.53917824074074072</v>
      </c>
      <c r="AB17">
        <v>1</v>
      </c>
      <c r="AD17" s="4">
        <f t="shared" si="0"/>
        <v>8.7145357546852431E-2</v>
      </c>
      <c r="AE17" s="4">
        <f t="shared" si="1"/>
        <v>0.26091824664891433</v>
      </c>
      <c r="AF17" s="4">
        <f t="shared" si="2"/>
        <v>0.1737728891020619</v>
      </c>
      <c r="AG17" s="4">
        <f t="shared" si="3"/>
        <v>3.5810872080205079E-2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22</v>
      </c>
      <c r="J18">
        <v>177</v>
      </c>
      <c r="L18">
        <v>41</v>
      </c>
      <c r="M18">
        <v>0.43099999999999999</v>
      </c>
      <c r="N18">
        <v>0.42799999999999999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44237</v>
      </c>
      <c r="Z18" s="2">
        <v>0.54413194444444446</v>
      </c>
      <c r="AB18">
        <v>1</v>
      </c>
      <c r="AD18" s="4">
        <f t="shared" si="0"/>
        <v>-0.36047991378519684</v>
      </c>
      <c r="AE18" s="4">
        <f t="shared" si="1"/>
        <v>0.26966172547010525</v>
      </c>
      <c r="AF18" s="4">
        <f t="shared" si="2"/>
        <v>0.63014163925530209</v>
      </c>
      <c r="AG18" s="4">
        <f t="shared" si="3"/>
        <v>3.4709970280036917E-2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29</v>
      </c>
      <c r="J19">
        <v>151</v>
      </c>
      <c r="L19">
        <v>0</v>
      </c>
      <c r="M19">
        <v>0.437</v>
      </c>
      <c r="N19">
        <v>0.40600000000000003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44237</v>
      </c>
      <c r="Z19" s="2">
        <v>0.54951388888888886</v>
      </c>
      <c r="AB19">
        <v>1</v>
      </c>
      <c r="AD19" s="4">
        <f t="shared" si="0"/>
        <v>-0.33063822902972689</v>
      </c>
      <c r="AE19" s="4">
        <f t="shared" si="1"/>
        <v>0.25071752135752501</v>
      </c>
      <c r="AF19" s="4">
        <f t="shared" si="2"/>
        <v>0.58135575038725196</v>
      </c>
      <c r="AG19" s="4">
        <f t="shared" si="3"/>
        <v>3.1700838692910599E-2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147</v>
      </c>
      <c r="J20">
        <v>2785</v>
      </c>
      <c r="L20">
        <v>1248</v>
      </c>
      <c r="M20">
        <v>1.319</v>
      </c>
      <c r="N20">
        <v>6.5940000000000003</v>
      </c>
      <c r="O20">
        <v>5.2750000000000004</v>
      </c>
      <c r="Q20">
        <v>3.5999999999999997E-2</v>
      </c>
      <c r="R20">
        <v>1</v>
      </c>
      <c r="S20">
        <v>0</v>
      </c>
      <c r="T20">
        <v>0</v>
      </c>
      <c r="V20">
        <v>0</v>
      </c>
      <c r="Y20" s="1">
        <v>44237</v>
      </c>
      <c r="Z20" s="2">
        <v>0.55928240740740742</v>
      </c>
      <c r="AB20">
        <v>1</v>
      </c>
      <c r="AD20" s="4">
        <f t="shared" si="0"/>
        <v>0.43101828497763073</v>
      </c>
      <c r="AE20" s="4">
        <f t="shared" si="1"/>
        <v>5.4247778065223171</v>
      </c>
      <c r="AF20" s="4">
        <f t="shared" si="2"/>
        <v>4.9937595215446864</v>
      </c>
      <c r="AG20" s="4">
        <f t="shared" si="3"/>
        <v>0.30823967116725487</v>
      </c>
      <c r="AI20">
        <f>ABS(100*(AD20-3)/3)</f>
        <v>85.632723834078988</v>
      </c>
      <c r="AN20">
        <f t="shared" ref="AN20:AN29" si="4">ABS(100*(AE20-6)/6)</f>
        <v>9.5870365579613814</v>
      </c>
      <c r="AS20">
        <f t="shared" ref="AS20:AS29" si="5">ABS(100*(AF20-3)/3)</f>
        <v>66.458650718156221</v>
      </c>
      <c r="AX20">
        <f t="shared" ref="AX20:AX29" si="6">ABS(100*(AG20-0.3)/0.3)</f>
        <v>2.746557055751627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389</v>
      </c>
      <c r="J21">
        <v>2788</v>
      </c>
      <c r="L21">
        <v>1277</v>
      </c>
      <c r="M21">
        <v>1.784</v>
      </c>
      <c r="N21">
        <v>6.6020000000000003</v>
      </c>
      <c r="O21">
        <v>4.8179999999999996</v>
      </c>
      <c r="Q21">
        <v>4.3999999999999997E-2</v>
      </c>
      <c r="R21">
        <v>1</v>
      </c>
      <c r="S21">
        <v>0</v>
      </c>
      <c r="T21">
        <v>0</v>
      </c>
      <c r="V21">
        <v>0</v>
      </c>
      <c r="Y21" s="1">
        <v>44237</v>
      </c>
      <c r="Z21" s="2">
        <v>0.56442129629629634</v>
      </c>
      <c r="AB21">
        <v>1</v>
      </c>
      <c r="AD21" s="4">
        <f t="shared" si="0"/>
        <v>3.0101924674146763</v>
      </c>
      <c r="AE21" s="4">
        <f t="shared" si="1"/>
        <v>5.4302424807855614</v>
      </c>
      <c r="AF21" s="4">
        <f t="shared" si="2"/>
        <v>2.4200500133708851</v>
      </c>
      <c r="AG21" s="4">
        <f t="shared" si="3"/>
        <v>0.31356069653473434</v>
      </c>
      <c r="AI21">
        <f t="shared" ref="AI21:AI29" si="7">ABS(100*(AD21-3)/3)</f>
        <v>0.33974891382254252</v>
      </c>
      <c r="AN21">
        <f t="shared" si="4"/>
        <v>9.4959586535739771</v>
      </c>
      <c r="AS21">
        <f t="shared" si="5"/>
        <v>19.331666220970497</v>
      </c>
      <c r="AX21">
        <f t="shared" si="6"/>
        <v>4.5202321782447843</v>
      </c>
    </row>
    <row r="22" spans="1:58" x14ac:dyDescent="0.2">
      <c r="A22">
        <v>10</v>
      </c>
      <c r="B22">
        <v>4</v>
      </c>
      <c r="C22" t="s">
        <v>65</v>
      </c>
      <c r="D22" t="s">
        <v>27</v>
      </c>
      <c r="G22">
        <v>0.2</v>
      </c>
      <c r="H22">
        <v>0.2</v>
      </c>
      <c r="I22">
        <v>397</v>
      </c>
      <c r="J22">
        <v>2783</v>
      </c>
      <c r="L22">
        <v>1224</v>
      </c>
      <c r="M22">
        <v>1.798</v>
      </c>
      <c r="N22">
        <v>6.5910000000000002</v>
      </c>
      <c r="O22">
        <v>4.7930000000000001</v>
      </c>
      <c r="Q22">
        <v>0.03</v>
      </c>
      <c r="R22">
        <v>1</v>
      </c>
      <c r="S22">
        <v>0</v>
      </c>
      <c r="T22">
        <v>0</v>
      </c>
      <c r="V22">
        <v>0</v>
      </c>
      <c r="Y22" s="1">
        <v>44237</v>
      </c>
      <c r="Z22" s="2">
        <v>0.56988425925925923</v>
      </c>
      <c r="AB22">
        <v>1</v>
      </c>
      <c r="AD22" s="4">
        <f t="shared" si="0"/>
        <v>3.0954544238588757</v>
      </c>
      <c r="AE22" s="4">
        <f t="shared" si="1"/>
        <v>5.4211346903468209</v>
      </c>
      <c r="AF22" s="4">
        <f t="shared" si="2"/>
        <v>2.3256802664879452</v>
      </c>
      <c r="AG22" s="4">
        <f t="shared" si="3"/>
        <v>0.30383606396658225</v>
      </c>
      <c r="AI22">
        <f t="shared" si="7"/>
        <v>3.1818141286291901</v>
      </c>
      <c r="AN22">
        <f t="shared" si="4"/>
        <v>9.6477551608863177</v>
      </c>
      <c r="AS22">
        <f t="shared" si="5"/>
        <v>22.477324450401824</v>
      </c>
      <c r="AX22">
        <f t="shared" si="6"/>
        <v>1.2786879888607532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1215</v>
      </c>
      <c r="J23">
        <v>8850</v>
      </c>
      <c r="L23">
        <v>3932</v>
      </c>
      <c r="M23">
        <v>1.123</v>
      </c>
      <c r="N23">
        <v>6.48</v>
      </c>
      <c r="O23">
        <v>5.3579999999999997</v>
      </c>
      <c r="Q23">
        <v>0.246</v>
      </c>
      <c r="R23">
        <v>1</v>
      </c>
      <c r="S23">
        <v>0</v>
      </c>
      <c r="T23">
        <v>0</v>
      </c>
      <c r="V23">
        <v>0</v>
      </c>
      <c r="Y23" s="1">
        <v>44237</v>
      </c>
      <c r="Z23" s="2">
        <v>0.58038194444444446</v>
      </c>
      <c r="AB23">
        <v>1</v>
      </c>
      <c r="AD23" s="4">
        <f t="shared" si="0"/>
        <v>3.937829823426104</v>
      </c>
      <c r="AE23" s="4">
        <f t="shared" si="1"/>
        <v>5.4908425362381887</v>
      </c>
      <c r="AF23" s="4">
        <f t="shared" si="2"/>
        <v>1.5530127128120848</v>
      </c>
      <c r="AG23" s="4">
        <f t="shared" si="3"/>
        <v>0.26690324770304918</v>
      </c>
      <c r="AI23">
        <f t="shared" si="7"/>
        <v>31.260994114203466</v>
      </c>
      <c r="AN23">
        <f t="shared" si="4"/>
        <v>8.4859577293635216</v>
      </c>
      <c r="AS23">
        <f t="shared" si="5"/>
        <v>48.23290957293051</v>
      </c>
      <c r="AX23">
        <f t="shared" si="6"/>
        <v>11.032250765650268</v>
      </c>
    </row>
    <row r="24" spans="1:58" x14ac:dyDescent="0.2">
      <c r="A24">
        <v>12</v>
      </c>
      <c r="B24">
        <v>5</v>
      </c>
      <c r="C24" t="s">
        <v>65</v>
      </c>
      <c r="D24" t="s">
        <v>27</v>
      </c>
      <c r="G24">
        <v>0.6</v>
      </c>
      <c r="H24">
        <v>0.6</v>
      </c>
      <c r="I24">
        <v>1147</v>
      </c>
      <c r="J24">
        <v>9024</v>
      </c>
      <c r="L24">
        <v>4022</v>
      </c>
      <c r="M24">
        <v>1.079</v>
      </c>
      <c r="N24">
        <v>6.6029999999999998</v>
      </c>
      <c r="O24">
        <v>5.524</v>
      </c>
      <c r="Q24">
        <v>0.254</v>
      </c>
      <c r="R24">
        <v>1</v>
      </c>
      <c r="S24">
        <v>0</v>
      </c>
      <c r="T24">
        <v>0</v>
      </c>
      <c r="V24">
        <v>0</v>
      </c>
      <c r="Y24" s="1">
        <v>44237</v>
      </c>
      <c r="Z24" s="2">
        <v>0.58625000000000005</v>
      </c>
      <c r="AB24">
        <v>1</v>
      </c>
      <c r="AD24" s="4">
        <f t="shared" si="0"/>
        <v>3.6962542801675378</v>
      </c>
      <c r="AE24" s="4">
        <f t="shared" si="1"/>
        <v>5.5964929053275796</v>
      </c>
      <c r="AF24" s="4">
        <f t="shared" si="2"/>
        <v>1.9002386251600418</v>
      </c>
      <c r="AG24" s="4">
        <f t="shared" si="3"/>
        <v>0.27240775670389006</v>
      </c>
      <c r="AI24">
        <f t="shared" si="7"/>
        <v>23.20847600558459</v>
      </c>
      <c r="AN24">
        <f t="shared" si="4"/>
        <v>6.7251182445403401</v>
      </c>
      <c r="AS24">
        <f t="shared" si="5"/>
        <v>36.658712494665274</v>
      </c>
      <c r="AX24">
        <f t="shared" si="6"/>
        <v>9.1974144320366449</v>
      </c>
    </row>
    <row r="25" spans="1:58" x14ac:dyDescent="0.2">
      <c r="A25">
        <v>13</v>
      </c>
      <c r="B25">
        <v>5</v>
      </c>
      <c r="C25" t="s">
        <v>65</v>
      </c>
      <c r="D25" t="s">
        <v>27</v>
      </c>
      <c r="G25">
        <v>0.6</v>
      </c>
      <c r="H25">
        <v>0.6</v>
      </c>
      <c r="I25">
        <v>1097</v>
      </c>
      <c r="J25">
        <v>9022</v>
      </c>
      <c r="L25">
        <v>4052</v>
      </c>
      <c r="M25">
        <v>1.0469999999999999</v>
      </c>
      <c r="N25">
        <v>6.6020000000000003</v>
      </c>
      <c r="O25">
        <v>5.5549999999999997</v>
      </c>
      <c r="Q25">
        <v>0.25600000000000001</v>
      </c>
      <c r="R25">
        <v>1</v>
      </c>
      <c r="S25">
        <v>0</v>
      </c>
      <c r="T25">
        <v>0</v>
      </c>
      <c r="V25">
        <v>0</v>
      </c>
      <c r="Y25" s="1">
        <v>44237</v>
      </c>
      <c r="Z25" s="2">
        <v>0.59259259259259256</v>
      </c>
      <c r="AB25">
        <v>1</v>
      </c>
      <c r="AD25" s="4">
        <f t="shared" si="0"/>
        <v>3.5186252042421216</v>
      </c>
      <c r="AE25" s="4">
        <f t="shared" si="1"/>
        <v>5.59527853326908</v>
      </c>
      <c r="AF25" s="4">
        <f t="shared" si="2"/>
        <v>2.0766533290269584</v>
      </c>
      <c r="AG25" s="4">
        <f t="shared" si="3"/>
        <v>0.27424259303750365</v>
      </c>
      <c r="AI25">
        <f t="shared" si="7"/>
        <v>17.28750680807072</v>
      </c>
      <c r="AN25">
        <f t="shared" si="4"/>
        <v>6.7453577788486667</v>
      </c>
      <c r="AS25">
        <f t="shared" si="5"/>
        <v>30.778222365768055</v>
      </c>
      <c r="AX25">
        <f t="shared" si="6"/>
        <v>8.5858023208321157</v>
      </c>
    </row>
    <row r="26" spans="1:58" x14ac:dyDescent="0.2">
      <c r="A26">
        <v>14</v>
      </c>
      <c r="B26">
        <v>6</v>
      </c>
      <c r="C26" t="s">
        <v>65</v>
      </c>
      <c r="D26" t="s">
        <v>27</v>
      </c>
      <c r="G26">
        <v>1</v>
      </c>
      <c r="H26">
        <v>1</v>
      </c>
      <c r="I26">
        <v>1820</v>
      </c>
      <c r="J26">
        <v>17319</v>
      </c>
      <c r="L26">
        <v>7670</v>
      </c>
      <c r="M26">
        <v>0.90600000000000003</v>
      </c>
      <c r="N26">
        <v>7.476</v>
      </c>
      <c r="O26">
        <v>6.57</v>
      </c>
      <c r="Q26">
        <v>0.34300000000000003</v>
      </c>
      <c r="R26">
        <v>1</v>
      </c>
      <c r="S26">
        <v>0</v>
      </c>
      <c r="T26">
        <v>0</v>
      </c>
      <c r="V26">
        <v>0</v>
      </c>
      <c r="Y26" s="1">
        <v>44237</v>
      </c>
      <c r="Z26" s="2">
        <v>0.60432870370370373</v>
      </c>
      <c r="AB26">
        <v>1</v>
      </c>
      <c r="AD26" s="4">
        <f t="shared" si="0"/>
        <v>3.6522849852741852</v>
      </c>
      <c r="AE26" s="4">
        <f t="shared" si="1"/>
        <v>6.3798606107706517</v>
      </c>
      <c r="AF26" s="4">
        <f t="shared" si="2"/>
        <v>2.7275756254964665</v>
      </c>
      <c r="AG26" s="4">
        <f t="shared" si="3"/>
        <v>0.29731431292278299</v>
      </c>
      <c r="AI26">
        <f t="shared" si="7"/>
        <v>21.74283284247284</v>
      </c>
      <c r="AN26">
        <f t="shared" si="4"/>
        <v>6.3310101795108622</v>
      </c>
      <c r="AS26">
        <f t="shared" si="5"/>
        <v>9.0808124834511172</v>
      </c>
      <c r="AX26">
        <f t="shared" si="6"/>
        <v>0.89522902573900098</v>
      </c>
    </row>
    <row r="27" spans="1:58" x14ac:dyDescent="0.2">
      <c r="A27">
        <v>15</v>
      </c>
      <c r="B27">
        <v>6</v>
      </c>
      <c r="C27" t="s">
        <v>65</v>
      </c>
      <c r="D27" t="s">
        <v>27</v>
      </c>
      <c r="G27">
        <v>1</v>
      </c>
      <c r="H27">
        <v>1</v>
      </c>
      <c r="I27">
        <v>1362</v>
      </c>
      <c r="J27">
        <v>17139</v>
      </c>
      <c r="L27">
        <v>7248</v>
      </c>
      <c r="M27">
        <v>0.73</v>
      </c>
      <c r="N27">
        <v>7.399</v>
      </c>
      <c r="O27">
        <v>6.6689999999999996</v>
      </c>
      <c r="Q27">
        <v>0.32100000000000001</v>
      </c>
      <c r="R27">
        <v>1</v>
      </c>
      <c r="S27">
        <v>0</v>
      </c>
      <c r="T27">
        <v>0</v>
      </c>
      <c r="V27">
        <v>0</v>
      </c>
      <c r="Y27" s="1">
        <v>44237</v>
      </c>
      <c r="Z27" s="2">
        <v>0.61126157407407411</v>
      </c>
      <c r="AB27">
        <v>1</v>
      </c>
      <c r="AD27" s="4">
        <f t="shared" si="0"/>
        <v>2.6760355839880967</v>
      </c>
      <c r="AE27" s="4">
        <f t="shared" si="1"/>
        <v>6.3142845196117197</v>
      </c>
      <c r="AF27" s="4">
        <f t="shared" si="2"/>
        <v>3.6382489356236229</v>
      </c>
      <c r="AG27" s="4">
        <f t="shared" si="3"/>
        <v>0.28182829426708406</v>
      </c>
      <c r="AI27">
        <f t="shared" si="7"/>
        <v>10.798813867063444</v>
      </c>
      <c r="AN27">
        <f t="shared" si="4"/>
        <v>5.2380753268619946</v>
      </c>
      <c r="AS27">
        <f t="shared" si="5"/>
        <v>21.274964520787432</v>
      </c>
      <c r="AX27">
        <f t="shared" si="6"/>
        <v>6.0572352443053115</v>
      </c>
    </row>
    <row r="28" spans="1:58" x14ac:dyDescent="0.2">
      <c r="A28">
        <v>16</v>
      </c>
      <c r="B28">
        <v>7</v>
      </c>
      <c r="C28" t="s">
        <v>65</v>
      </c>
      <c r="D28" t="s">
        <v>27</v>
      </c>
      <c r="G28">
        <v>1.4</v>
      </c>
      <c r="H28">
        <v>1.4</v>
      </c>
      <c r="I28">
        <v>1987</v>
      </c>
      <c r="J28">
        <v>23034</v>
      </c>
      <c r="L28">
        <v>11316</v>
      </c>
      <c r="M28">
        <v>0.69299999999999995</v>
      </c>
      <c r="N28">
        <v>7.069</v>
      </c>
      <c r="O28">
        <v>6.3760000000000003</v>
      </c>
      <c r="Q28">
        <v>0.38100000000000001</v>
      </c>
      <c r="R28">
        <v>1</v>
      </c>
      <c r="S28">
        <v>0</v>
      </c>
      <c r="T28">
        <v>0</v>
      </c>
      <c r="V28">
        <v>0</v>
      </c>
      <c r="Y28" s="1">
        <v>44237</v>
      </c>
      <c r="Z28" s="2">
        <v>0.62359953703703697</v>
      </c>
      <c r="AB28">
        <v>1</v>
      </c>
      <c r="AD28" s="4">
        <f t="shared" si="0"/>
        <v>2.8630383238776567</v>
      </c>
      <c r="AE28" s="4">
        <f t="shared" si="1"/>
        <v>6.0442153607619531</v>
      </c>
      <c r="AF28" s="4">
        <f t="shared" si="2"/>
        <v>3.1811770368842964</v>
      </c>
      <c r="AG28" s="4">
        <f t="shared" si="3"/>
        <v>0.30793612740706239</v>
      </c>
      <c r="AI28">
        <f t="shared" si="7"/>
        <v>4.5653892040781114</v>
      </c>
      <c r="AN28">
        <f t="shared" si="4"/>
        <v>0.73692267936588485</v>
      </c>
      <c r="AS28">
        <f t="shared" si="5"/>
        <v>6.0392345628098809</v>
      </c>
      <c r="AX28">
        <f t="shared" si="6"/>
        <v>2.6453758023541329</v>
      </c>
      <c r="BC28" s="4"/>
      <c r="BD28" s="4"/>
      <c r="BE28" s="4"/>
      <c r="BF28" s="4"/>
    </row>
    <row r="29" spans="1:58" x14ac:dyDescent="0.2">
      <c r="A29">
        <v>17</v>
      </c>
      <c r="B29">
        <v>8</v>
      </c>
      <c r="C29" t="s">
        <v>65</v>
      </c>
      <c r="D29" t="s">
        <v>27</v>
      </c>
      <c r="G29">
        <v>1.8</v>
      </c>
      <c r="H29">
        <v>1.8</v>
      </c>
      <c r="I29">
        <v>2635</v>
      </c>
      <c r="J29">
        <v>29043</v>
      </c>
      <c r="L29">
        <v>14412</v>
      </c>
      <c r="M29">
        <v>0.67700000000000005</v>
      </c>
      <c r="N29">
        <v>6.9119999999999999</v>
      </c>
      <c r="O29">
        <v>6.2350000000000003</v>
      </c>
      <c r="Q29">
        <v>0.38600000000000001</v>
      </c>
      <c r="R29">
        <v>1</v>
      </c>
      <c r="S29">
        <v>0</v>
      </c>
      <c r="T29">
        <v>0</v>
      </c>
      <c r="V29">
        <v>0</v>
      </c>
      <c r="Y29" s="1">
        <v>44237</v>
      </c>
      <c r="Z29" s="2">
        <v>0.63615740740740734</v>
      </c>
      <c r="AB29">
        <v>1</v>
      </c>
      <c r="AD29" s="4">
        <f t="shared" si="0"/>
        <v>2.9941651932359759</v>
      </c>
      <c r="AE29" s="4">
        <f t="shared" si="1"/>
        <v>5.9172500082902246</v>
      </c>
      <c r="AF29" s="4">
        <f t="shared" si="2"/>
        <v>2.9230848150542488</v>
      </c>
      <c r="AG29" s="4">
        <f t="shared" si="3"/>
        <v>0.30262424674846783</v>
      </c>
      <c r="AI29">
        <f t="shared" si="7"/>
        <v>0.19449355880080491</v>
      </c>
      <c r="AN29">
        <f t="shared" si="4"/>
        <v>1.3791665284962562</v>
      </c>
      <c r="AS29">
        <f t="shared" si="5"/>
        <v>2.5638394981917076</v>
      </c>
      <c r="AX29">
        <f t="shared" si="6"/>
        <v>0.87474891615594674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1887</v>
      </c>
      <c r="J30">
        <v>14705</v>
      </c>
      <c r="L30">
        <v>11855</v>
      </c>
      <c r="M30">
        <v>1.8620000000000001</v>
      </c>
      <c r="N30">
        <v>12.736000000000001</v>
      </c>
      <c r="O30">
        <v>10.874000000000001</v>
      </c>
      <c r="Q30">
        <v>1.1240000000000001</v>
      </c>
      <c r="R30">
        <v>1</v>
      </c>
      <c r="S30">
        <v>0</v>
      </c>
      <c r="T30">
        <v>0</v>
      </c>
      <c r="V30">
        <v>0</v>
      </c>
      <c r="Y30" s="1">
        <v>44237</v>
      </c>
      <c r="Z30" s="2">
        <v>0.64674768518518522</v>
      </c>
      <c r="AB30">
        <v>1</v>
      </c>
      <c r="AD30" s="4">
        <f t="shared" si="0"/>
        <v>7.590197524636439</v>
      </c>
      <c r="AE30" s="4">
        <f t="shared" si="1"/>
        <v>10.855100084991884</v>
      </c>
      <c r="AF30" s="4">
        <f t="shared" si="2"/>
        <v>3.2649025603554449</v>
      </c>
      <c r="AG30" s="4">
        <f t="shared" si="3"/>
        <v>0.90178022809248393</v>
      </c>
      <c r="BC30" s="4"/>
      <c r="BD30" s="4"/>
      <c r="BE30" s="4"/>
      <c r="BF30" s="4"/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2413</v>
      </c>
      <c r="J31">
        <v>14822</v>
      </c>
      <c r="L31">
        <v>11832</v>
      </c>
      <c r="M31">
        <v>2.266</v>
      </c>
      <c r="N31">
        <v>12.835000000000001</v>
      </c>
      <c r="O31">
        <v>10.569000000000001</v>
      </c>
      <c r="Q31">
        <v>1.121</v>
      </c>
      <c r="R31">
        <v>1</v>
      </c>
      <c r="S31">
        <v>0</v>
      </c>
      <c r="T31">
        <v>0</v>
      </c>
      <c r="V31">
        <v>0</v>
      </c>
      <c r="Y31" s="1">
        <v>44237</v>
      </c>
      <c r="Z31" s="2">
        <v>0.6527546296296296</v>
      </c>
      <c r="AB31">
        <v>1</v>
      </c>
      <c r="AD31" s="4">
        <f t="shared" si="0"/>
        <v>9.8325869791188936</v>
      </c>
      <c r="AE31" s="4">
        <f t="shared" si="1"/>
        <v>10.940349003498497</v>
      </c>
      <c r="AF31" s="4">
        <f t="shared" si="2"/>
        <v>1.1077620243796034</v>
      </c>
      <c r="AG31" s="4">
        <f t="shared" si="3"/>
        <v>0.90009217866555946</v>
      </c>
      <c r="AJ31">
        <f>ABS(100*(AD31-AD32)/(AVERAGE(AD31:AD32)))</f>
        <v>1.5914376924437741</v>
      </c>
      <c r="AO31">
        <f>ABS(100*(AE31-AE32)/(AVERAGE(AE31:AE32)))</f>
        <v>1.7060608176840337</v>
      </c>
      <c r="AT31">
        <f>ABS(100*(AF31-AF32)/(AVERAGE(AF31:AF32)))</f>
        <v>36.610393526789593</v>
      </c>
      <c r="AY31">
        <f>ABS(100*(AG31-AG32)/(AVERAGE(AG31:AG32)))</f>
        <v>0.32669249011222423</v>
      </c>
      <c r="BC31" s="4">
        <f>AVERAGE(AD31:AD32)</f>
        <v>9.9114542888297805</v>
      </c>
      <c r="BD31" s="4">
        <f>AVERAGE(AE31:AE32)</f>
        <v>10.847813852640893</v>
      </c>
      <c r="BE31" s="4">
        <f>AVERAGE(AF31:AF32)</f>
        <v>0.93635956381111374</v>
      </c>
      <c r="BF31" s="4">
        <f>AVERAGE(AG31:AG32)</f>
        <v>0.89862430959866857</v>
      </c>
    </row>
    <row r="32" spans="1:58" x14ac:dyDescent="0.2">
      <c r="A32">
        <v>20</v>
      </c>
      <c r="B32">
        <v>1</v>
      </c>
      <c r="C32" t="s">
        <v>30</v>
      </c>
      <c r="D32" t="s">
        <v>27</v>
      </c>
      <c r="G32">
        <v>0.5</v>
      </c>
      <c r="H32">
        <v>0.5</v>
      </c>
      <c r="I32">
        <v>2450</v>
      </c>
      <c r="J32">
        <v>14568</v>
      </c>
      <c r="L32">
        <v>11792</v>
      </c>
      <c r="M32">
        <v>2.2949999999999999</v>
      </c>
      <c r="N32">
        <v>12.62</v>
      </c>
      <c r="O32">
        <v>10.324999999999999</v>
      </c>
      <c r="Q32">
        <v>1.117</v>
      </c>
      <c r="R32">
        <v>1</v>
      </c>
      <c r="S32">
        <v>0</v>
      </c>
      <c r="T32">
        <v>0</v>
      </c>
      <c r="V32">
        <v>0</v>
      </c>
      <c r="Y32" s="1">
        <v>44237</v>
      </c>
      <c r="Z32" s="2">
        <v>0.65916666666666668</v>
      </c>
      <c r="AB32">
        <v>1</v>
      </c>
      <c r="AD32" s="4">
        <f t="shared" si="0"/>
        <v>9.9903215985406657</v>
      </c>
      <c r="AE32" s="4">
        <f t="shared" si="1"/>
        <v>10.75527870178329</v>
      </c>
      <c r="AF32" s="4">
        <f t="shared" si="2"/>
        <v>0.76495710324262411</v>
      </c>
      <c r="AG32" s="4">
        <f t="shared" si="3"/>
        <v>0.89715644053177779</v>
      </c>
      <c r="BC32" s="4"/>
      <c r="BD32" s="4"/>
      <c r="BE32" s="4"/>
      <c r="BF32" s="4"/>
    </row>
    <row r="33" spans="1:58" x14ac:dyDescent="0.2">
      <c r="A33">
        <v>21</v>
      </c>
      <c r="B33">
        <v>1</v>
      </c>
      <c r="D33" t="s">
        <v>28</v>
      </c>
      <c r="Y33" s="1">
        <v>44237</v>
      </c>
      <c r="Z33" s="2">
        <v>0.66374999999999995</v>
      </c>
      <c r="AB33">
        <v>1</v>
      </c>
      <c r="AD33" s="4" t="e">
        <f t="shared" si="0"/>
        <v>#DIV/0!</v>
      </c>
      <c r="AE33" s="4" t="e">
        <f t="shared" si="1"/>
        <v>#DIV/0!</v>
      </c>
      <c r="AF33" s="4" t="e">
        <f t="shared" si="2"/>
        <v>#DIV/0!</v>
      </c>
      <c r="AG33" s="4" t="e">
        <f t="shared" si="3"/>
        <v>#DIV/0!</v>
      </c>
      <c r="BC33" s="4"/>
      <c r="BD33" s="4"/>
      <c r="BE33" s="4"/>
      <c r="BF33" s="4"/>
    </row>
    <row r="34" spans="1:58" x14ac:dyDescent="0.2">
      <c r="A34">
        <v>22</v>
      </c>
      <c r="B34">
        <v>9</v>
      </c>
      <c r="C34" t="s">
        <v>112</v>
      </c>
      <c r="D34" t="s">
        <v>27</v>
      </c>
      <c r="G34">
        <v>0.5</v>
      </c>
      <c r="H34">
        <v>0.5</v>
      </c>
      <c r="I34">
        <v>1711</v>
      </c>
      <c r="J34">
        <v>10345</v>
      </c>
      <c r="L34">
        <v>6693</v>
      </c>
      <c r="M34">
        <v>1.728</v>
      </c>
      <c r="N34">
        <v>9.0429999999999993</v>
      </c>
      <c r="O34">
        <v>7.3150000000000004</v>
      </c>
      <c r="Q34">
        <v>0.58399999999999996</v>
      </c>
      <c r="R34">
        <v>1</v>
      </c>
      <c r="S34">
        <v>0</v>
      </c>
      <c r="T34">
        <v>0</v>
      </c>
      <c r="V34">
        <v>0</v>
      </c>
      <c r="Y34" s="1">
        <v>44237</v>
      </c>
      <c r="Z34" s="2">
        <v>0.6743865740740741</v>
      </c>
      <c r="AB34">
        <v>1</v>
      </c>
      <c r="AD34" s="4">
        <f t="shared" si="0"/>
        <v>6.8398923079274816</v>
      </c>
      <c r="AE34" s="4">
        <f t="shared" si="1"/>
        <v>7.6783027799591927</v>
      </c>
      <c r="AF34" s="4">
        <f t="shared" si="2"/>
        <v>0.83841047203171115</v>
      </c>
      <c r="AG34" s="4">
        <f t="shared" si="3"/>
        <v>0.52292322192794605</v>
      </c>
    </row>
    <row r="35" spans="1:58" x14ac:dyDescent="0.2">
      <c r="A35">
        <v>23</v>
      </c>
      <c r="B35">
        <v>9</v>
      </c>
      <c r="C35" t="s">
        <v>112</v>
      </c>
      <c r="D35" t="s">
        <v>27</v>
      </c>
      <c r="G35">
        <v>0.5</v>
      </c>
      <c r="H35">
        <v>0.5</v>
      </c>
      <c r="I35">
        <v>1498</v>
      </c>
      <c r="J35">
        <v>10405</v>
      </c>
      <c r="L35">
        <v>6768</v>
      </c>
      <c r="M35">
        <v>1.5640000000000001</v>
      </c>
      <c r="N35">
        <v>9.093</v>
      </c>
      <c r="O35">
        <v>7.5289999999999999</v>
      </c>
      <c r="Q35">
        <v>0.59199999999999997</v>
      </c>
      <c r="R35">
        <v>1</v>
      </c>
      <c r="S35">
        <v>0</v>
      </c>
      <c r="T35">
        <v>0</v>
      </c>
      <c r="V35">
        <v>0</v>
      </c>
      <c r="Y35" s="1">
        <v>44237</v>
      </c>
      <c r="Z35" s="2">
        <v>0.68024305555555553</v>
      </c>
      <c r="AB35">
        <v>1</v>
      </c>
      <c r="AD35" s="4">
        <f t="shared" si="0"/>
        <v>5.931852471796752</v>
      </c>
      <c r="AE35" s="4">
        <f t="shared" si="1"/>
        <v>7.7220201740651468</v>
      </c>
      <c r="AF35" s="4">
        <f t="shared" si="2"/>
        <v>1.7901677022683948</v>
      </c>
      <c r="AG35" s="4">
        <f t="shared" si="3"/>
        <v>0.52842773092878681</v>
      </c>
      <c r="AJ35">
        <f>ABS(100*(AD35-AD36)/(AVERAGE(AD35:AD36)))</f>
        <v>1.7398341956103389</v>
      </c>
      <c r="AO35">
        <f>ABS(100*(AE35-AE36)/(AVERAGE(AE35:AE36)))</f>
        <v>0.74820542310894667</v>
      </c>
      <c r="AT35">
        <f>ABS(100*(AF35-AF36)/(AVERAGE(AF35:AF36)))</f>
        <v>2.4690769317255916</v>
      </c>
      <c r="AY35">
        <f>ABS(100*(AG35-AG36)/(AVERAGE(AG35:AG36)))</f>
        <v>0.33389306518415879</v>
      </c>
      <c r="BC35" s="4">
        <f>AVERAGE(AD35:AD36)</f>
        <v>5.8806952979302327</v>
      </c>
      <c r="BD35" s="4">
        <f>AVERAGE(AE35:AE36)</f>
        <v>7.6932395562787264</v>
      </c>
      <c r="BE35" s="4">
        <f>AVERAGE(AF35:AF36)</f>
        <v>1.8125442583484945</v>
      </c>
      <c r="BF35" s="4">
        <f>AVERAGE(AG35:AG36)</f>
        <v>0.5275470094886523</v>
      </c>
    </row>
    <row r="36" spans="1:58" x14ac:dyDescent="0.2">
      <c r="A36">
        <v>24</v>
      </c>
      <c r="B36">
        <v>9</v>
      </c>
      <c r="C36" t="s">
        <v>112</v>
      </c>
      <c r="D36" t="s">
        <v>27</v>
      </c>
      <c r="G36">
        <v>0.5</v>
      </c>
      <c r="H36">
        <v>0.5</v>
      </c>
      <c r="I36">
        <v>1474</v>
      </c>
      <c r="J36">
        <v>10326</v>
      </c>
      <c r="L36">
        <v>6744</v>
      </c>
      <c r="M36">
        <v>1.546</v>
      </c>
      <c r="N36">
        <v>9.0259999999999998</v>
      </c>
      <c r="O36">
        <v>7.48</v>
      </c>
      <c r="Q36">
        <v>0.58899999999999997</v>
      </c>
      <c r="R36">
        <v>1</v>
      </c>
      <c r="S36">
        <v>0</v>
      </c>
      <c r="T36">
        <v>0</v>
      </c>
      <c r="V36">
        <v>0</v>
      </c>
      <c r="Y36" s="1">
        <v>44237</v>
      </c>
      <c r="Z36" s="2">
        <v>0.68650462962962966</v>
      </c>
      <c r="AB36">
        <v>1</v>
      </c>
      <c r="AD36" s="4">
        <f t="shared" si="0"/>
        <v>5.8295381240637125</v>
      </c>
      <c r="AE36" s="4">
        <f t="shared" si="1"/>
        <v>7.6644589384923067</v>
      </c>
      <c r="AF36" s="4">
        <f t="shared" si="2"/>
        <v>1.8349208144285942</v>
      </c>
      <c r="AG36" s="4">
        <f t="shared" si="3"/>
        <v>0.52666628804851778</v>
      </c>
      <c r="BC36" s="4"/>
      <c r="BD36" s="4"/>
      <c r="BE36" s="4"/>
      <c r="BF36" s="4"/>
    </row>
    <row r="37" spans="1:58" x14ac:dyDescent="0.2">
      <c r="A37">
        <v>25</v>
      </c>
      <c r="B37">
        <v>10</v>
      </c>
      <c r="C37" t="s">
        <v>113</v>
      </c>
      <c r="D37" t="s">
        <v>27</v>
      </c>
      <c r="G37">
        <v>0.5</v>
      </c>
      <c r="H37">
        <v>0.5</v>
      </c>
      <c r="I37">
        <v>1176</v>
      </c>
      <c r="J37">
        <v>10412</v>
      </c>
      <c r="L37">
        <v>2088</v>
      </c>
      <c r="M37">
        <v>1.3169999999999999</v>
      </c>
      <c r="N37">
        <v>9.1</v>
      </c>
      <c r="O37">
        <v>7.7830000000000004</v>
      </c>
      <c r="Q37">
        <v>0.10199999999999999</v>
      </c>
      <c r="R37">
        <v>1</v>
      </c>
      <c r="S37">
        <v>0</v>
      </c>
      <c r="T37">
        <v>0</v>
      </c>
      <c r="V37">
        <v>0</v>
      </c>
      <c r="Y37" s="1">
        <v>44237</v>
      </c>
      <c r="Z37" s="2">
        <v>0.69704861111111116</v>
      </c>
      <c r="AB37">
        <v>1</v>
      </c>
      <c r="AD37" s="4">
        <f t="shared" si="0"/>
        <v>4.5591349730451354</v>
      </c>
      <c r="AE37" s="4">
        <f t="shared" si="1"/>
        <v>7.7271205367108413</v>
      </c>
      <c r="AF37" s="4">
        <f t="shared" si="2"/>
        <v>3.1679855636657059</v>
      </c>
      <c r="AG37" s="4">
        <f t="shared" si="3"/>
        <v>0.18494636927631922</v>
      </c>
    </row>
    <row r="38" spans="1:58" x14ac:dyDescent="0.2">
      <c r="A38">
        <v>26</v>
      </c>
      <c r="B38">
        <v>10</v>
      </c>
      <c r="C38" t="s">
        <v>113</v>
      </c>
      <c r="D38" t="s">
        <v>27</v>
      </c>
      <c r="G38">
        <v>0.5</v>
      </c>
      <c r="H38">
        <v>0.5</v>
      </c>
      <c r="I38">
        <v>1075</v>
      </c>
      <c r="J38">
        <v>10344</v>
      </c>
      <c r="L38">
        <v>2034</v>
      </c>
      <c r="M38">
        <v>1.24</v>
      </c>
      <c r="N38">
        <v>9.0419999999999998</v>
      </c>
      <c r="O38">
        <v>7.8019999999999996</v>
      </c>
      <c r="Q38">
        <v>9.7000000000000003E-2</v>
      </c>
      <c r="R38">
        <v>1</v>
      </c>
      <c r="S38">
        <v>0</v>
      </c>
      <c r="T38">
        <v>0</v>
      </c>
      <c r="V38">
        <v>0</v>
      </c>
      <c r="Y38" s="1">
        <v>44237</v>
      </c>
      <c r="Z38" s="2">
        <v>0.70287037037037037</v>
      </c>
      <c r="AB38">
        <v>1</v>
      </c>
      <c r="AD38" s="4">
        <f t="shared" si="0"/>
        <v>4.1285620930019249</v>
      </c>
      <c r="AE38" s="4">
        <f t="shared" si="1"/>
        <v>7.6775741567240932</v>
      </c>
      <c r="AF38" s="4">
        <f t="shared" si="2"/>
        <v>3.5490120637221683</v>
      </c>
      <c r="AG38" s="4">
        <f t="shared" si="3"/>
        <v>0.18098312279571385</v>
      </c>
      <c r="AJ38">
        <f>ABS(100*(AD38-AD39)/(AVERAGE(AD38:AD39)))</f>
        <v>2.6491637324493338</v>
      </c>
      <c r="AO38">
        <f>ABS(100*(AE38-AE39)/(AVERAGE(AE38:AE39)))</f>
        <v>0.54241300370478163</v>
      </c>
      <c r="AT38">
        <f>ABS(100*(AF38-AF39)/(AVERAGE(AF38:AF39)))</f>
        <v>4.3875525715706374</v>
      </c>
      <c r="AY38">
        <f>ABS(100*(AG38-AG39)/(AVERAGE(AG38:AG39)))</f>
        <v>2.3800436851469375</v>
      </c>
      <c r="BC38" s="4">
        <f>AVERAGE(AD38:AD39)</f>
        <v>4.1839823646906549</v>
      </c>
      <c r="BD38" s="4">
        <f>AVERAGE(AE38:AE39)</f>
        <v>7.6568083945237646</v>
      </c>
      <c r="BE38" s="4">
        <f>AVERAGE(AF38:AF39)</f>
        <v>3.4728260298331097</v>
      </c>
      <c r="BF38" s="4">
        <f>AVERAGE(AG38:AG39)</f>
        <v>0.17885471264872205</v>
      </c>
    </row>
    <row r="39" spans="1:58" x14ac:dyDescent="0.2">
      <c r="A39">
        <v>27</v>
      </c>
      <c r="B39">
        <v>10</v>
      </c>
      <c r="C39" t="s">
        <v>113</v>
      </c>
      <c r="D39" t="s">
        <v>27</v>
      </c>
      <c r="G39">
        <v>0.5</v>
      </c>
      <c r="H39">
        <v>0.5</v>
      </c>
      <c r="I39">
        <v>1101</v>
      </c>
      <c r="J39">
        <v>10287</v>
      </c>
      <c r="L39">
        <v>1976</v>
      </c>
      <c r="M39">
        <v>1.26</v>
      </c>
      <c r="N39">
        <v>8.9930000000000003</v>
      </c>
      <c r="O39">
        <v>7.7329999999999997</v>
      </c>
      <c r="Q39">
        <v>9.0999999999999998E-2</v>
      </c>
      <c r="R39">
        <v>1</v>
      </c>
      <c r="S39">
        <v>0</v>
      </c>
      <c r="T39">
        <v>0</v>
      </c>
      <c r="V39">
        <v>0</v>
      </c>
      <c r="Y39" s="1">
        <v>44237</v>
      </c>
      <c r="Z39" s="2">
        <v>0.70901620370370377</v>
      </c>
      <c r="AB39">
        <v>1</v>
      </c>
      <c r="AD39" s="4">
        <f t="shared" si="0"/>
        <v>4.2394026363793857</v>
      </c>
      <c r="AE39" s="4">
        <f t="shared" si="1"/>
        <v>7.6360426323234369</v>
      </c>
      <c r="AF39" s="4">
        <f t="shared" si="2"/>
        <v>3.3966399959440512</v>
      </c>
      <c r="AG39" s="4">
        <f t="shared" si="3"/>
        <v>0.17672630250173024</v>
      </c>
      <c r="BC39" s="4"/>
      <c r="BD39" s="4"/>
      <c r="BE39" s="4"/>
      <c r="BF39" s="4"/>
    </row>
    <row r="40" spans="1:58" x14ac:dyDescent="0.2">
      <c r="A40">
        <v>28</v>
      </c>
      <c r="B40">
        <v>11</v>
      </c>
      <c r="C40" t="s">
        <v>114</v>
      </c>
      <c r="D40" t="s">
        <v>27</v>
      </c>
      <c r="G40">
        <v>0.5</v>
      </c>
      <c r="H40">
        <v>0.5</v>
      </c>
      <c r="I40">
        <v>851</v>
      </c>
      <c r="J40">
        <v>7343</v>
      </c>
      <c r="L40">
        <v>2631</v>
      </c>
      <c r="M40">
        <v>1.0669999999999999</v>
      </c>
      <c r="N40">
        <v>6.4989999999999997</v>
      </c>
      <c r="O40">
        <v>5.4320000000000004</v>
      </c>
      <c r="Q40">
        <v>0.159</v>
      </c>
      <c r="R40">
        <v>1</v>
      </c>
      <c r="S40">
        <v>0</v>
      </c>
      <c r="T40">
        <v>0</v>
      </c>
      <c r="V40">
        <v>0</v>
      </c>
      <c r="Y40" s="1">
        <v>44237</v>
      </c>
      <c r="Z40" s="2">
        <v>0.71939814814814806</v>
      </c>
      <c r="AB40">
        <v>1</v>
      </c>
      <c r="AD40" s="4">
        <f t="shared" si="0"/>
        <v>3.1736281808268871</v>
      </c>
      <c r="AE40" s="4">
        <f t="shared" si="1"/>
        <v>5.4909758281912691</v>
      </c>
      <c r="AF40" s="4">
        <f t="shared" si="2"/>
        <v>2.3173476473643819</v>
      </c>
      <c r="AG40" s="4">
        <f t="shared" si="3"/>
        <v>0.22479901444240682</v>
      </c>
    </row>
    <row r="41" spans="1:58" x14ac:dyDescent="0.2">
      <c r="A41">
        <v>29</v>
      </c>
      <c r="B41">
        <v>11</v>
      </c>
      <c r="C41" t="s">
        <v>114</v>
      </c>
      <c r="D41" t="s">
        <v>27</v>
      </c>
      <c r="G41">
        <v>0.5</v>
      </c>
      <c r="H41">
        <v>0.5</v>
      </c>
      <c r="I41">
        <v>771</v>
      </c>
      <c r="J41">
        <v>7384</v>
      </c>
      <c r="L41">
        <v>2646</v>
      </c>
      <c r="M41">
        <v>1.006</v>
      </c>
      <c r="N41">
        <v>6.5339999999999998</v>
      </c>
      <c r="O41">
        <v>5.5279999999999996</v>
      </c>
      <c r="Q41">
        <v>0.161</v>
      </c>
      <c r="R41">
        <v>1</v>
      </c>
      <c r="S41">
        <v>0</v>
      </c>
      <c r="T41">
        <v>0</v>
      </c>
      <c r="V41">
        <v>0</v>
      </c>
      <c r="Y41" s="1">
        <v>44237</v>
      </c>
      <c r="Z41" s="2">
        <v>0.72503472222222232</v>
      </c>
      <c r="AB41">
        <v>1</v>
      </c>
      <c r="AD41" s="4">
        <f t="shared" si="0"/>
        <v>2.8325803550500877</v>
      </c>
      <c r="AE41" s="4">
        <f t="shared" si="1"/>
        <v>5.520849380830338</v>
      </c>
      <c r="AF41" s="4">
        <f t="shared" si="2"/>
        <v>2.6882690257802504</v>
      </c>
      <c r="AG41" s="4">
        <f t="shared" si="3"/>
        <v>0.22589991624257497</v>
      </c>
      <c r="AJ41">
        <f>ABS(100*(AD41-AD42)/(AVERAGE(AD41:AD42)))</f>
        <v>0.74969061205273457</v>
      </c>
      <c r="AO41">
        <f>ABS(100*(AE41-AE42)/(AVERAGE(AE41:AE42)))</f>
        <v>5.3525953624988611</v>
      </c>
      <c r="AT41">
        <f>ABS(100*(AF41-AF42)/(AVERAGE(AF41:AF42)))</f>
        <v>12.200365768859148</v>
      </c>
      <c r="AY41">
        <f>ABS(100*(AG41-AG42)/(AVERAGE(AG41:AG42)))</f>
        <v>5.4398065947260008</v>
      </c>
      <c r="BC41" s="4">
        <f>AVERAGE(AD41:AD42)</f>
        <v>2.8432380996056126</v>
      </c>
      <c r="BD41" s="4">
        <f>AVERAGE(AE41:AE42)</f>
        <v>5.3769462918982383</v>
      </c>
      <c r="BE41" s="4">
        <f>AVERAGE(AF41:AF42)</f>
        <v>2.5337081922926257</v>
      </c>
      <c r="BF41" s="4">
        <f>AVERAGE(AG41:AG42)</f>
        <v>0.21991834979499461</v>
      </c>
    </row>
    <row r="42" spans="1:58" x14ac:dyDescent="0.2">
      <c r="A42">
        <v>30</v>
      </c>
      <c r="B42">
        <v>11</v>
      </c>
      <c r="C42" t="s">
        <v>114</v>
      </c>
      <c r="D42" t="s">
        <v>27</v>
      </c>
      <c r="G42">
        <v>0.5</v>
      </c>
      <c r="H42">
        <v>0.5</v>
      </c>
      <c r="I42">
        <v>776</v>
      </c>
      <c r="J42">
        <v>6989</v>
      </c>
      <c r="L42">
        <v>2483</v>
      </c>
      <c r="M42">
        <v>1.01</v>
      </c>
      <c r="N42">
        <v>6.1989999999999998</v>
      </c>
      <c r="O42">
        <v>5.1890000000000001</v>
      </c>
      <c r="Q42">
        <v>0.14399999999999999</v>
      </c>
      <c r="R42">
        <v>1</v>
      </c>
      <c r="S42">
        <v>0</v>
      </c>
      <c r="T42">
        <v>0</v>
      </c>
      <c r="V42">
        <v>0</v>
      </c>
      <c r="Y42" s="1">
        <v>44237</v>
      </c>
      <c r="Z42" s="2">
        <v>0.73109953703703701</v>
      </c>
      <c r="AB42">
        <v>1</v>
      </c>
      <c r="AD42" s="4">
        <f t="shared" si="0"/>
        <v>2.8538958441611375</v>
      </c>
      <c r="AE42" s="4">
        <f t="shared" si="1"/>
        <v>5.2330432029661385</v>
      </c>
      <c r="AF42" s="4">
        <f t="shared" si="2"/>
        <v>2.3791473588050009</v>
      </c>
      <c r="AG42" s="4">
        <f t="shared" si="3"/>
        <v>0.21393678334741426</v>
      </c>
      <c r="BC42" s="4"/>
      <c r="BD42" s="4"/>
      <c r="BE42" s="4"/>
      <c r="BF42" s="4"/>
    </row>
    <row r="43" spans="1:58" x14ac:dyDescent="0.2">
      <c r="A43">
        <v>31</v>
      </c>
      <c r="B43">
        <v>12</v>
      </c>
      <c r="C43" t="s">
        <v>115</v>
      </c>
      <c r="D43" t="s">
        <v>27</v>
      </c>
      <c r="G43">
        <v>0.5</v>
      </c>
      <c r="H43">
        <v>0.5</v>
      </c>
      <c r="I43">
        <v>753</v>
      </c>
      <c r="J43">
        <v>8185</v>
      </c>
      <c r="L43">
        <v>2574</v>
      </c>
      <c r="M43">
        <v>0.99299999999999999</v>
      </c>
      <c r="N43">
        <v>7.2130000000000001</v>
      </c>
      <c r="O43">
        <v>6.2210000000000001</v>
      </c>
      <c r="Q43">
        <v>0.153</v>
      </c>
      <c r="R43">
        <v>1</v>
      </c>
      <c r="S43">
        <v>0</v>
      </c>
      <c r="T43">
        <v>0</v>
      </c>
      <c r="V43">
        <v>0</v>
      </c>
      <c r="Y43" s="1">
        <v>44237</v>
      </c>
      <c r="Z43" s="2">
        <v>0.74157407407407405</v>
      </c>
      <c r="AB43">
        <v>1</v>
      </c>
      <c r="AD43" s="4">
        <f t="shared" si="0"/>
        <v>2.7558445942503078</v>
      </c>
      <c r="AE43" s="4">
        <f t="shared" si="1"/>
        <v>6.104476592144831</v>
      </c>
      <c r="AF43" s="4">
        <f t="shared" si="2"/>
        <v>3.3486319978945231</v>
      </c>
      <c r="AG43" s="4">
        <f t="shared" si="3"/>
        <v>0.2206155876017678</v>
      </c>
    </row>
    <row r="44" spans="1:58" x14ac:dyDescent="0.2">
      <c r="A44">
        <v>32</v>
      </c>
      <c r="B44">
        <v>12</v>
      </c>
      <c r="C44" t="s">
        <v>115</v>
      </c>
      <c r="D44" t="s">
        <v>27</v>
      </c>
      <c r="G44">
        <v>0.5</v>
      </c>
      <c r="H44">
        <v>0.5</v>
      </c>
      <c r="I44">
        <v>743</v>
      </c>
      <c r="J44">
        <v>8203</v>
      </c>
      <c r="L44">
        <v>2600</v>
      </c>
      <c r="M44">
        <v>0.98499999999999999</v>
      </c>
      <c r="N44">
        <v>7.2279999999999998</v>
      </c>
      <c r="O44">
        <v>6.2430000000000003</v>
      </c>
      <c r="Q44">
        <v>0.156</v>
      </c>
      <c r="R44">
        <v>1</v>
      </c>
      <c r="S44">
        <v>0</v>
      </c>
      <c r="T44">
        <v>0</v>
      </c>
      <c r="V44">
        <v>0</v>
      </c>
      <c r="Y44" s="1">
        <v>44237</v>
      </c>
      <c r="Z44" s="2">
        <v>0.74724537037037031</v>
      </c>
      <c r="AB44">
        <v>1</v>
      </c>
      <c r="AD44" s="4">
        <f t="shared" si="0"/>
        <v>2.7132136160282081</v>
      </c>
      <c r="AE44" s="4">
        <f t="shared" si="1"/>
        <v>6.1175918103766165</v>
      </c>
      <c r="AF44" s="4">
        <f t="shared" si="2"/>
        <v>3.4043781943484084</v>
      </c>
      <c r="AG44" s="4">
        <f t="shared" si="3"/>
        <v>0.22252381738872595</v>
      </c>
      <c r="AJ44">
        <f>ABS(100*(AD44-AD45)/(AVERAGE(AD44:AD45)))</f>
        <v>6.8243659381808719</v>
      </c>
      <c r="AO44">
        <f>ABS(100*(AE44-AE45)/(AVERAGE(AE44:AE45)))</f>
        <v>1.2463900200050129</v>
      </c>
      <c r="AT44">
        <f>ABS(100*(AF44-AF45)/(AVERAGE(AF44:AF45)))</f>
        <v>2.9882189993968593</v>
      </c>
      <c r="AY44">
        <f>ABS(100*(AG44-AG45)/(AVERAGE(AG44:AG45)))</f>
        <v>6.5986346122556383E-2</v>
      </c>
      <c r="BC44" s="4">
        <f>AVERAGE(AD44:AD45)</f>
        <v>2.6236885617617984</v>
      </c>
      <c r="BD44" s="4">
        <f>AVERAGE(AE44:AE45)</f>
        <v>6.0797034021514555</v>
      </c>
      <c r="BE44" s="4">
        <f>AVERAGE(AF44:AF45)</f>
        <v>3.456014840389658</v>
      </c>
      <c r="BF44" s="4">
        <f>AVERAGE(AG44:AG45)</f>
        <v>0.22245042393538139</v>
      </c>
    </row>
    <row r="45" spans="1:58" x14ac:dyDescent="0.2">
      <c r="A45">
        <v>33</v>
      </c>
      <c r="B45">
        <v>12</v>
      </c>
      <c r="C45" t="s">
        <v>115</v>
      </c>
      <c r="D45" t="s">
        <v>27</v>
      </c>
      <c r="G45">
        <v>0.5</v>
      </c>
      <c r="H45">
        <v>0.5</v>
      </c>
      <c r="I45">
        <v>701</v>
      </c>
      <c r="J45">
        <v>8099</v>
      </c>
      <c r="L45">
        <v>2598</v>
      </c>
      <c r="M45">
        <v>0.95199999999999996</v>
      </c>
      <c r="N45">
        <v>7.14</v>
      </c>
      <c r="O45">
        <v>6.1879999999999997</v>
      </c>
      <c r="Q45">
        <v>0.156</v>
      </c>
      <c r="R45">
        <v>1</v>
      </c>
      <c r="S45">
        <v>0</v>
      </c>
      <c r="T45">
        <v>0</v>
      </c>
      <c r="V45">
        <v>0</v>
      </c>
      <c r="Y45" s="1">
        <v>44237</v>
      </c>
      <c r="Z45" s="2">
        <v>0.75334490740740734</v>
      </c>
      <c r="AB45">
        <v>1</v>
      </c>
      <c r="AD45" s="4">
        <f t="shared" si="0"/>
        <v>2.5341635074953883</v>
      </c>
      <c r="AE45" s="4">
        <f t="shared" si="1"/>
        <v>6.0418149939262955</v>
      </c>
      <c r="AF45" s="4">
        <f t="shared" si="2"/>
        <v>3.5076514864309072</v>
      </c>
      <c r="AG45" s="4">
        <f t="shared" si="3"/>
        <v>0.22237703048203686</v>
      </c>
      <c r="BC45" s="4"/>
      <c r="BD45" s="4"/>
      <c r="BE45" s="4"/>
      <c r="BF45" s="4"/>
    </row>
    <row r="46" spans="1:58" x14ac:dyDescent="0.2">
      <c r="A46">
        <v>34</v>
      </c>
      <c r="B46">
        <v>13</v>
      </c>
      <c r="C46" t="s">
        <v>116</v>
      </c>
      <c r="D46" t="s">
        <v>27</v>
      </c>
      <c r="G46">
        <v>0.5</v>
      </c>
      <c r="H46">
        <v>0.5</v>
      </c>
      <c r="I46">
        <v>1903</v>
      </c>
      <c r="J46">
        <v>14221</v>
      </c>
      <c r="L46">
        <v>4109</v>
      </c>
      <c r="M46">
        <v>1.875</v>
      </c>
      <c r="N46">
        <v>12.326000000000001</v>
      </c>
      <c r="O46">
        <v>10.451000000000001</v>
      </c>
      <c r="Q46">
        <v>0.314</v>
      </c>
      <c r="R46">
        <v>1</v>
      </c>
      <c r="S46">
        <v>0</v>
      </c>
      <c r="T46">
        <v>0</v>
      </c>
      <c r="V46">
        <v>0</v>
      </c>
      <c r="Y46" s="1">
        <v>44237</v>
      </c>
      <c r="Z46" s="2">
        <v>0.76412037037037039</v>
      </c>
      <c r="AB46">
        <v>1</v>
      </c>
      <c r="AD46" s="4">
        <f t="shared" si="0"/>
        <v>7.6584070897917993</v>
      </c>
      <c r="AE46" s="4">
        <f t="shared" si="1"/>
        <v>10.502446439203853</v>
      </c>
      <c r="AF46" s="4">
        <f t="shared" si="2"/>
        <v>2.8440393494120535</v>
      </c>
      <c r="AG46" s="4">
        <f t="shared" si="3"/>
        <v>0.33327453848564337</v>
      </c>
    </row>
    <row r="47" spans="1:58" x14ac:dyDescent="0.2">
      <c r="A47">
        <v>35</v>
      </c>
      <c r="B47">
        <v>13</v>
      </c>
      <c r="C47" t="s">
        <v>116</v>
      </c>
      <c r="D47" t="s">
        <v>27</v>
      </c>
      <c r="G47">
        <v>0.5</v>
      </c>
      <c r="H47">
        <v>0.5</v>
      </c>
      <c r="I47">
        <v>2352</v>
      </c>
      <c r="J47">
        <v>14246</v>
      </c>
      <c r="L47">
        <v>4174</v>
      </c>
      <c r="M47">
        <v>2.2189999999999999</v>
      </c>
      <c r="N47">
        <v>12.348000000000001</v>
      </c>
      <c r="O47">
        <v>10.129</v>
      </c>
      <c r="Q47">
        <v>0.32100000000000001</v>
      </c>
      <c r="R47">
        <v>1</v>
      </c>
      <c r="S47">
        <v>0</v>
      </c>
      <c r="T47">
        <v>0</v>
      </c>
      <c r="V47">
        <v>0</v>
      </c>
      <c r="Y47" s="1">
        <v>44237</v>
      </c>
      <c r="Z47" s="2">
        <v>0.77009259259259266</v>
      </c>
      <c r="AB47">
        <v>1</v>
      </c>
      <c r="AD47" s="4">
        <f t="shared" si="0"/>
        <v>9.5725380119640882</v>
      </c>
      <c r="AE47" s="4">
        <f t="shared" si="1"/>
        <v>10.520662020081332</v>
      </c>
      <c r="AF47" s="4">
        <f t="shared" si="2"/>
        <v>0.94812400811724373</v>
      </c>
      <c r="AG47" s="4">
        <f t="shared" si="3"/>
        <v>0.3380451129530388</v>
      </c>
      <c r="AJ47">
        <f>ABS(100*(AD47-AD48)/(AVERAGE(AD47:AD48)))</f>
        <v>0.84259381196423366</v>
      </c>
      <c r="AO47">
        <f>ABS(100*(AE47-AE48)/(AVERAGE(AE47:AE48)))</f>
        <v>0.96032750539008205</v>
      </c>
      <c r="AT47">
        <f>ABS(100*(AF47-AF48)/(AVERAGE(AF47:AF48)))</f>
        <v>21.17559397424694</v>
      </c>
      <c r="AY47">
        <f>ABS(100*(AG47-AG48)/(AVERAGE(AG47:AG48)))</f>
        <v>0.89413641610929462</v>
      </c>
      <c r="BC47" s="4">
        <f>AVERAGE(AD47:AD48)</f>
        <v>9.6130374412750825</v>
      </c>
      <c r="BD47" s="4">
        <f>AVERAGE(AE47:AE48)</f>
        <v>10.470387016859485</v>
      </c>
      <c r="BE47" s="4">
        <f>AVERAGE(AF47:AF48)</f>
        <v>0.8573495755844025</v>
      </c>
      <c r="BF47" s="4">
        <f>AVERAGE(AG47:AG48)</f>
        <v>0.33654054715947562</v>
      </c>
    </row>
    <row r="48" spans="1:58" x14ac:dyDescent="0.2">
      <c r="A48">
        <v>36</v>
      </c>
      <c r="B48">
        <v>13</v>
      </c>
      <c r="C48" t="s">
        <v>116</v>
      </c>
      <c r="D48" t="s">
        <v>27</v>
      </c>
      <c r="G48">
        <v>0.5</v>
      </c>
      <c r="H48">
        <v>0.5</v>
      </c>
      <c r="I48">
        <v>2371</v>
      </c>
      <c r="J48">
        <v>14108</v>
      </c>
      <c r="L48">
        <v>4133</v>
      </c>
      <c r="M48">
        <v>2.234</v>
      </c>
      <c r="N48">
        <v>12.23</v>
      </c>
      <c r="O48">
        <v>9.9960000000000004</v>
      </c>
      <c r="Q48">
        <v>0.316</v>
      </c>
      <c r="R48">
        <v>1</v>
      </c>
      <c r="S48">
        <v>0</v>
      </c>
      <c r="T48">
        <v>0</v>
      </c>
      <c r="V48">
        <v>0</v>
      </c>
      <c r="Y48" s="1">
        <v>44237</v>
      </c>
      <c r="Z48" s="2">
        <v>0.77634259259259253</v>
      </c>
      <c r="AB48">
        <v>1</v>
      </c>
      <c r="AD48" s="4">
        <f t="shared" si="0"/>
        <v>9.6535368705860769</v>
      </c>
      <c r="AE48" s="4">
        <f t="shared" si="1"/>
        <v>10.420112013637638</v>
      </c>
      <c r="AF48" s="4">
        <f t="shared" si="2"/>
        <v>0.76657514305156127</v>
      </c>
      <c r="AG48" s="4">
        <f t="shared" si="3"/>
        <v>0.33503598136591245</v>
      </c>
      <c r="BC48" s="4"/>
      <c r="BD48" s="4"/>
      <c r="BE48" s="4"/>
      <c r="BF48" s="4"/>
    </row>
    <row r="49" spans="1:58" x14ac:dyDescent="0.2">
      <c r="A49">
        <v>37</v>
      </c>
      <c r="B49">
        <v>14</v>
      </c>
      <c r="C49" t="s">
        <v>117</v>
      </c>
      <c r="D49" t="s">
        <v>27</v>
      </c>
      <c r="G49">
        <v>0.5</v>
      </c>
      <c r="H49">
        <v>0.5</v>
      </c>
      <c r="I49">
        <v>1541</v>
      </c>
      <c r="J49">
        <v>10329</v>
      </c>
      <c r="L49">
        <v>5237</v>
      </c>
      <c r="M49">
        <v>1.597</v>
      </c>
      <c r="N49">
        <v>9.0289999999999999</v>
      </c>
      <c r="O49">
        <v>7.4320000000000004</v>
      </c>
      <c r="Q49">
        <v>0.432</v>
      </c>
      <c r="R49">
        <v>1</v>
      </c>
      <c r="S49">
        <v>0</v>
      </c>
      <c r="T49">
        <v>0</v>
      </c>
      <c r="V49">
        <v>0</v>
      </c>
      <c r="Y49" s="1">
        <v>44237</v>
      </c>
      <c r="Z49" s="2">
        <v>0.7869560185185186</v>
      </c>
      <c r="AB49">
        <v>1</v>
      </c>
      <c r="AD49" s="4">
        <f t="shared" si="0"/>
        <v>6.1151656781517829</v>
      </c>
      <c r="AE49" s="4">
        <f t="shared" si="1"/>
        <v>7.6666448081976046</v>
      </c>
      <c r="AF49" s="4">
        <f t="shared" si="2"/>
        <v>1.5514791300458217</v>
      </c>
      <c r="AG49" s="4">
        <f t="shared" si="3"/>
        <v>0.41606235385828944</v>
      </c>
    </row>
    <row r="50" spans="1:58" x14ac:dyDescent="0.2">
      <c r="A50">
        <v>38</v>
      </c>
      <c r="B50">
        <v>14</v>
      </c>
      <c r="C50" t="s">
        <v>117</v>
      </c>
      <c r="D50" t="s">
        <v>27</v>
      </c>
      <c r="G50">
        <v>0.5</v>
      </c>
      <c r="H50">
        <v>0.5</v>
      </c>
      <c r="I50">
        <v>1242</v>
      </c>
      <c r="J50">
        <v>10319</v>
      </c>
      <c r="L50">
        <v>5292</v>
      </c>
      <c r="M50">
        <v>1.3680000000000001</v>
      </c>
      <c r="N50">
        <v>9.02</v>
      </c>
      <c r="O50">
        <v>7.6529999999999996</v>
      </c>
      <c r="Q50">
        <v>0.438</v>
      </c>
      <c r="R50">
        <v>1</v>
      </c>
      <c r="S50">
        <v>0</v>
      </c>
      <c r="T50">
        <v>0</v>
      </c>
      <c r="V50">
        <v>0</v>
      </c>
      <c r="Y50" s="1">
        <v>44237</v>
      </c>
      <c r="Z50" s="2">
        <v>0.79270833333333324</v>
      </c>
      <c r="AB50">
        <v>1</v>
      </c>
      <c r="AD50" s="4">
        <f t="shared" si="0"/>
        <v>4.8404994293109942</v>
      </c>
      <c r="AE50" s="4">
        <f t="shared" si="1"/>
        <v>7.6593585758466123</v>
      </c>
      <c r="AF50" s="4">
        <f t="shared" si="2"/>
        <v>2.8188591465356181</v>
      </c>
      <c r="AG50" s="4">
        <f t="shared" si="3"/>
        <v>0.42009899379223936</v>
      </c>
      <c r="AJ50">
        <f>ABS(100*(AD50-AD51)/(AVERAGE(AD50:AD51)))</f>
        <v>0.78951399674730494</v>
      </c>
      <c r="AO50">
        <f>ABS(100*(AE50-AE51)/(AVERAGE(AE50:AE51)))</f>
        <v>0.87902868229298881</v>
      </c>
      <c r="AT50">
        <f>ABS(100*(AF50-AF51)/(AVERAGE(AF50:AF51)))</f>
        <v>3.810382398525701</v>
      </c>
      <c r="AY50">
        <f>ABS(100*(AG50-AG51)/(AVERAGE(AG50:AG51)))</f>
        <v>0.33249160110685244</v>
      </c>
      <c r="BC50" s="4">
        <f>AVERAGE(AD50:AD51)</f>
        <v>4.8596833695109396</v>
      </c>
      <c r="BD50" s="4">
        <f>AVERAGE(AE50:AE51)</f>
        <v>7.6258419070320471</v>
      </c>
      <c r="BE50" s="4">
        <f>AVERAGE(AF50:AF51)</f>
        <v>2.766158537521108</v>
      </c>
      <c r="BF50" s="4">
        <f>AVERAGE(AG50:AG51)</f>
        <v>0.4194017559854662</v>
      </c>
    </row>
    <row r="51" spans="1:58" x14ac:dyDescent="0.2">
      <c r="A51">
        <v>39</v>
      </c>
      <c r="B51">
        <v>14</v>
      </c>
      <c r="C51" t="s">
        <v>117</v>
      </c>
      <c r="D51" t="s">
        <v>27</v>
      </c>
      <c r="G51">
        <v>0.5</v>
      </c>
      <c r="H51">
        <v>0.5</v>
      </c>
      <c r="I51">
        <v>1251</v>
      </c>
      <c r="J51">
        <v>10227</v>
      </c>
      <c r="L51">
        <v>5273</v>
      </c>
      <c r="M51">
        <v>1.3740000000000001</v>
      </c>
      <c r="N51">
        <v>8.9429999999999996</v>
      </c>
      <c r="O51">
        <v>7.569</v>
      </c>
      <c r="Q51">
        <v>0.435</v>
      </c>
      <c r="R51">
        <v>1</v>
      </c>
      <c r="S51">
        <v>0</v>
      </c>
      <c r="T51">
        <v>0</v>
      </c>
      <c r="V51">
        <v>0</v>
      </c>
      <c r="Y51" s="1">
        <v>44237</v>
      </c>
      <c r="Z51" s="2">
        <v>0.79885416666666664</v>
      </c>
      <c r="AB51">
        <v>1</v>
      </c>
      <c r="AD51" s="4">
        <f t="shared" si="0"/>
        <v>4.8788673097108841</v>
      </c>
      <c r="AE51" s="4">
        <f t="shared" si="1"/>
        <v>7.592325238217482</v>
      </c>
      <c r="AF51" s="4">
        <f t="shared" si="2"/>
        <v>2.7134579285065978</v>
      </c>
      <c r="AG51" s="4">
        <f t="shared" si="3"/>
        <v>0.41870451817869303</v>
      </c>
      <c r="BC51" s="4"/>
      <c r="BD51" s="4"/>
      <c r="BE51" s="4"/>
      <c r="BF51" s="4"/>
    </row>
    <row r="52" spans="1:58" x14ac:dyDescent="0.2">
      <c r="A52">
        <v>40</v>
      </c>
      <c r="B52">
        <v>15</v>
      </c>
      <c r="C52" t="s">
        <v>118</v>
      </c>
      <c r="D52" t="s">
        <v>27</v>
      </c>
      <c r="G52">
        <v>0.5</v>
      </c>
      <c r="H52">
        <v>0.5</v>
      </c>
      <c r="I52">
        <v>999</v>
      </c>
      <c r="J52">
        <v>6118</v>
      </c>
      <c r="L52">
        <v>2539</v>
      </c>
      <c r="M52">
        <v>1.181</v>
      </c>
      <c r="N52">
        <v>5.4619999999999997</v>
      </c>
      <c r="O52">
        <v>4.2809999999999997</v>
      </c>
      <c r="Q52">
        <v>0.15</v>
      </c>
      <c r="R52">
        <v>1</v>
      </c>
      <c r="S52">
        <v>0</v>
      </c>
      <c r="T52">
        <v>0</v>
      </c>
      <c r="V52">
        <v>0</v>
      </c>
      <c r="Y52" s="1">
        <v>44237</v>
      </c>
      <c r="Z52" s="2">
        <v>0.80913194444444436</v>
      </c>
      <c r="AB52">
        <v>1</v>
      </c>
      <c r="AD52" s="4">
        <f t="shared" si="0"/>
        <v>3.8045666585139659</v>
      </c>
      <c r="AE52" s="4">
        <f t="shared" si="1"/>
        <v>4.5984123651946991</v>
      </c>
      <c r="AF52" s="4">
        <f t="shared" si="2"/>
        <v>0.79384570668073318</v>
      </c>
      <c r="AG52" s="4">
        <f t="shared" si="3"/>
        <v>0.21804681673470874</v>
      </c>
    </row>
    <row r="53" spans="1:58" x14ac:dyDescent="0.2">
      <c r="A53">
        <v>41</v>
      </c>
      <c r="B53">
        <v>15</v>
      </c>
      <c r="C53" t="s">
        <v>118</v>
      </c>
      <c r="D53" t="s">
        <v>27</v>
      </c>
      <c r="G53">
        <v>0.5</v>
      </c>
      <c r="H53">
        <v>0.5</v>
      </c>
      <c r="I53">
        <v>924</v>
      </c>
      <c r="J53">
        <v>6067</v>
      </c>
      <c r="L53">
        <v>2465</v>
      </c>
      <c r="M53">
        <v>1.1240000000000001</v>
      </c>
      <c r="N53">
        <v>5.4189999999999996</v>
      </c>
      <c r="O53">
        <v>4.2949999999999999</v>
      </c>
      <c r="Q53">
        <v>0.14199999999999999</v>
      </c>
      <c r="R53">
        <v>1</v>
      </c>
      <c r="S53">
        <v>0</v>
      </c>
      <c r="T53">
        <v>0</v>
      </c>
      <c r="V53">
        <v>0</v>
      </c>
      <c r="Y53" s="1">
        <v>44237</v>
      </c>
      <c r="Z53" s="2">
        <v>0.81473379629629628</v>
      </c>
      <c r="AB53">
        <v>1</v>
      </c>
      <c r="AD53" s="4">
        <f t="shared" si="0"/>
        <v>3.4848343218482163</v>
      </c>
      <c r="AE53" s="4">
        <f t="shared" si="1"/>
        <v>4.5612525802046378</v>
      </c>
      <c r="AF53" s="4">
        <f t="shared" si="2"/>
        <v>1.0764182583564215</v>
      </c>
      <c r="AG53" s="4">
        <f t="shared" si="3"/>
        <v>0.21261570118721246</v>
      </c>
      <c r="AJ53">
        <f>ABS(100*(AD53-AD54)/(AVERAGE(AD53:AD54)))</f>
        <v>3.3676440468296516</v>
      </c>
      <c r="AO53">
        <f>ABS(100*(AE53-AE54)/(AVERAGE(AE53:AE54)))</f>
        <v>0.11188189531620976</v>
      </c>
      <c r="AT53">
        <f>ABS(100*(AF53-AF54)/(AVERAGE(AF53:AF54)))</f>
        <v>12.272626548630651</v>
      </c>
      <c r="AY53">
        <f>ABS(100*(AG53-AG54)/(AVERAGE(AG53:AG54)))</f>
        <v>2.4885543037177738</v>
      </c>
      <c r="BC53" s="4">
        <f>AVERAGE(AD53:AD54)</f>
        <v>3.5445176913591565</v>
      </c>
      <c r="BD53" s="4">
        <f>AVERAGE(AE53:AE54)</f>
        <v>4.5587023988817901</v>
      </c>
      <c r="BE53" s="4">
        <f>AVERAGE(AF53:AF54)</f>
        <v>1.014184707522634</v>
      </c>
      <c r="BF53" s="4">
        <f>AVERAGE(AG53:AG54)</f>
        <v>0.21529456223428833</v>
      </c>
    </row>
    <row r="54" spans="1:58" x14ac:dyDescent="0.2">
      <c r="A54">
        <v>42</v>
      </c>
      <c r="B54">
        <v>15</v>
      </c>
      <c r="C54" t="s">
        <v>118</v>
      </c>
      <c r="D54" t="s">
        <v>27</v>
      </c>
      <c r="G54">
        <v>0.5</v>
      </c>
      <c r="H54">
        <v>0.5</v>
      </c>
      <c r="I54">
        <v>952</v>
      </c>
      <c r="J54">
        <v>6060</v>
      </c>
      <c r="L54">
        <v>2538</v>
      </c>
      <c r="M54">
        <v>1.1459999999999999</v>
      </c>
      <c r="N54">
        <v>5.4130000000000003</v>
      </c>
      <c r="O54">
        <v>4.2670000000000003</v>
      </c>
      <c r="Q54">
        <v>0.14899999999999999</v>
      </c>
      <c r="R54">
        <v>1</v>
      </c>
      <c r="S54">
        <v>0</v>
      </c>
      <c r="T54">
        <v>0</v>
      </c>
      <c r="V54">
        <v>0</v>
      </c>
      <c r="Y54" s="1">
        <v>44237</v>
      </c>
      <c r="Z54" s="2">
        <v>0.82069444444444439</v>
      </c>
      <c r="AB54">
        <v>1</v>
      </c>
      <c r="AD54" s="4">
        <f t="shared" si="0"/>
        <v>3.6042010608700967</v>
      </c>
      <c r="AE54" s="4">
        <f t="shared" si="1"/>
        <v>4.5561522175589433</v>
      </c>
      <c r="AF54" s="4">
        <f t="shared" si="2"/>
        <v>0.95195115668884656</v>
      </c>
      <c r="AG54" s="4">
        <f t="shared" si="3"/>
        <v>0.21797342328136418</v>
      </c>
      <c r="BC54" s="4"/>
      <c r="BD54" s="4"/>
      <c r="BE54" s="4"/>
      <c r="BF54" s="4"/>
    </row>
    <row r="55" spans="1:58" x14ac:dyDescent="0.2">
      <c r="A55">
        <v>43</v>
      </c>
      <c r="B55">
        <v>16</v>
      </c>
      <c r="C55" t="s">
        <v>119</v>
      </c>
      <c r="D55" t="s">
        <v>27</v>
      </c>
      <c r="G55">
        <v>0.5</v>
      </c>
      <c r="H55">
        <v>0.5</v>
      </c>
      <c r="I55">
        <v>1147</v>
      </c>
      <c r="J55">
        <v>8011</v>
      </c>
      <c r="L55">
        <v>14690</v>
      </c>
      <c r="M55">
        <v>1.2949999999999999</v>
      </c>
      <c r="N55">
        <v>7.0650000000000004</v>
      </c>
      <c r="O55">
        <v>5.77</v>
      </c>
      <c r="Q55">
        <v>1.42</v>
      </c>
      <c r="R55">
        <v>1</v>
      </c>
      <c r="S55">
        <v>0</v>
      </c>
      <c r="T55">
        <v>0</v>
      </c>
      <c r="V55">
        <v>0</v>
      </c>
      <c r="Y55" s="1">
        <v>44237</v>
      </c>
      <c r="Z55" s="2">
        <v>0.83105324074074083</v>
      </c>
      <c r="AB55">
        <v>1</v>
      </c>
      <c r="AD55" s="4">
        <f t="shared" si="0"/>
        <v>4.4355051362010451</v>
      </c>
      <c r="AE55" s="4">
        <f t="shared" si="1"/>
        <v>5.9776961492375627</v>
      </c>
      <c r="AF55" s="4">
        <f t="shared" si="2"/>
        <v>1.5421910130365175</v>
      </c>
      <c r="AG55" s="4">
        <f t="shared" si="3"/>
        <v>1.1098506683242673</v>
      </c>
      <c r="BB55" s="5"/>
    </row>
    <row r="56" spans="1:58" x14ac:dyDescent="0.2">
      <c r="A56">
        <v>44</v>
      </c>
      <c r="B56">
        <v>16</v>
      </c>
      <c r="C56" t="s">
        <v>119</v>
      </c>
      <c r="D56" t="s">
        <v>27</v>
      </c>
      <c r="G56">
        <v>0.5</v>
      </c>
      <c r="H56">
        <v>0.5</v>
      </c>
      <c r="I56">
        <v>1249</v>
      </c>
      <c r="J56">
        <v>8653</v>
      </c>
      <c r="L56">
        <v>16815</v>
      </c>
      <c r="M56">
        <v>1.373</v>
      </c>
      <c r="N56">
        <v>7.609</v>
      </c>
      <c r="O56">
        <v>6.2370000000000001</v>
      </c>
      <c r="Q56">
        <v>1.643</v>
      </c>
      <c r="R56">
        <v>1</v>
      </c>
      <c r="S56">
        <v>0</v>
      </c>
      <c r="T56">
        <v>0</v>
      </c>
      <c r="V56">
        <v>0</v>
      </c>
      <c r="Y56" s="1">
        <v>44237</v>
      </c>
      <c r="Z56" s="2">
        <v>0.83660879629629636</v>
      </c>
      <c r="AB56">
        <v>1</v>
      </c>
      <c r="AD56" s="4">
        <f t="shared" si="0"/>
        <v>4.8703411140664636</v>
      </c>
      <c r="AE56" s="4">
        <f t="shared" si="1"/>
        <v>6.4454722661712758</v>
      </c>
      <c r="AF56" s="4">
        <f t="shared" si="2"/>
        <v>1.5751311521048121</v>
      </c>
      <c r="AG56" s="4">
        <f t="shared" si="3"/>
        <v>1.2658117566814242</v>
      </c>
      <c r="AJ56">
        <f>ABS(100*(AD56-AD57)/(AVERAGE(AD56:AD57)))</f>
        <v>0.26225110594332735</v>
      </c>
      <c r="AO56">
        <f>ABS(100*(AE56-AE57)/(AVERAGE(AE56:AE57)))</f>
        <v>0.51865479408247117</v>
      </c>
      <c r="AT56">
        <f>ABS(100*(AF56-AF57)/(AVERAGE(AF56:AF57)))</f>
        <v>1.3073126968250528</v>
      </c>
      <c r="AY56">
        <f>ABS(100*(AG56-AG57)/(AVERAGE(AG56:AG57)))</f>
        <v>0.56084179268483669</v>
      </c>
      <c r="BC56" s="4">
        <f>AVERAGE(AD56:AD57)</f>
        <v>4.8767357607997788</v>
      </c>
      <c r="BD56" s="4">
        <f>AVERAGE(AE56:AE57)</f>
        <v>6.4622306005785584</v>
      </c>
      <c r="BE56" s="4">
        <f>AVERAGE(AF56:AF57)</f>
        <v>1.5854948397787791</v>
      </c>
      <c r="BF56" s="4">
        <f>AVERAGE(AG56:AG57)</f>
        <v>1.2693713391686345</v>
      </c>
    </row>
    <row r="57" spans="1:58" x14ac:dyDescent="0.2">
      <c r="A57">
        <v>45</v>
      </c>
      <c r="B57">
        <v>16</v>
      </c>
      <c r="C57" t="s">
        <v>119</v>
      </c>
      <c r="D57" t="s">
        <v>27</v>
      </c>
      <c r="G57">
        <v>0.5</v>
      </c>
      <c r="H57">
        <v>0.5</v>
      </c>
      <c r="I57">
        <v>1252</v>
      </c>
      <c r="J57">
        <v>8699</v>
      </c>
      <c r="L57">
        <v>16912</v>
      </c>
      <c r="M57">
        <v>1.3759999999999999</v>
      </c>
      <c r="N57">
        <v>7.649</v>
      </c>
      <c r="O57">
        <v>6.2729999999999997</v>
      </c>
      <c r="Q57">
        <v>1.653</v>
      </c>
      <c r="R57">
        <v>1</v>
      </c>
      <c r="S57">
        <v>0</v>
      </c>
      <c r="T57">
        <v>0</v>
      </c>
      <c r="V57">
        <v>0</v>
      </c>
      <c r="Y57" s="1">
        <v>44237</v>
      </c>
      <c r="Z57" s="2">
        <v>0.84275462962962966</v>
      </c>
      <c r="AB57">
        <v>1</v>
      </c>
      <c r="AD57" s="4">
        <f t="shared" si="0"/>
        <v>4.8831304075330948</v>
      </c>
      <c r="AE57" s="4">
        <f t="shared" si="1"/>
        <v>6.4789889349858409</v>
      </c>
      <c r="AF57" s="4">
        <f t="shared" si="2"/>
        <v>1.5958585274527461</v>
      </c>
      <c r="AG57" s="4">
        <f t="shared" si="3"/>
        <v>1.2729309216558451</v>
      </c>
      <c r="BC57" s="4"/>
      <c r="BD57" s="4"/>
      <c r="BE57" s="4"/>
      <c r="BF57" s="4"/>
    </row>
    <row r="58" spans="1:58" x14ac:dyDescent="0.2">
      <c r="A58">
        <v>46</v>
      </c>
      <c r="B58">
        <v>17</v>
      </c>
      <c r="C58" t="s">
        <v>120</v>
      </c>
      <c r="D58" t="s">
        <v>27</v>
      </c>
      <c r="G58">
        <v>0.5</v>
      </c>
      <c r="H58">
        <v>0.5</v>
      </c>
      <c r="I58">
        <v>1145</v>
      </c>
      <c r="J58">
        <v>9082</v>
      </c>
      <c r="L58">
        <v>2012</v>
      </c>
      <c r="M58">
        <v>1.2929999999999999</v>
      </c>
      <c r="N58">
        <v>7.9720000000000004</v>
      </c>
      <c r="O58">
        <v>6.6790000000000003</v>
      </c>
      <c r="Q58">
        <v>9.4E-2</v>
      </c>
      <c r="R58">
        <v>1</v>
      </c>
      <c r="S58">
        <v>0</v>
      </c>
      <c r="T58">
        <v>0</v>
      </c>
      <c r="V58">
        <v>0</v>
      </c>
      <c r="Y58" s="1">
        <v>44237</v>
      </c>
      <c r="Z58" s="2">
        <v>0.85326388888888882</v>
      </c>
      <c r="AB58">
        <v>1</v>
      </c>
      <c r="AD58" s="4">
        <f t="shared" si="0"/>
        <v>4.4269789405566256</v>
      </c>
      <c r="AE58" s="4">
        <f t="shared" si="1"/>
        <v>6.7580516340288508</v>
      </c>
      <c r="AF58" s="4">
        <f t="shared" si="2"/>
        <v>2.3310726934722252</v>
      </c>
      <c r="AG58" s="4">
        <f t="shared" si="3"/>
        <v>0.17936846682213387</v>
      </c>
    </row>
    <row r="59" spans="1:58" x14ac:dyDescent="0.2">
      <c r="A59">
        <v>47</v>
      </c>
      <c r="B59">
        <v>17</v>
      </c>
      <c r="C59" t="s">
        <v>120</v>
      </c>
      <c r="D59" t="s">
        <v>27</v>
      </c>
      <c r="G59">
        <v>0.5</v>
      </c>
      <c r="H59">
        <v>0.5</v>
      </c>
      <c r="I59">
        <v>1100</v>
      </c>
      <c r="J59">
        <v>9029</v>
      </c>
      <c r="L59">
        <v>1931</v>
      </c>
      <c r="M59">
        <v>1.2589999999999999</v>
      </c>
      <c r="N59">
        <v>7.9269999999999996</v>
      </c>
      <c r="O59">
        <v>6.6689999999999996</v>
      </c>
      <c r="Q59">
        <v>8.5999999999999993E-2</v>
      </c>
      <c r="R59">
        <v>1</v>
      </c>
      <c r="S59">
        <v>0</v>
      </c>
      <c r="T59">
        <v>0</v>
      </c>
      <c r="V59">
        <v>0</v>
      </c>
      <c r="Y59" s="1">
        <v>44237</v>
      </c>
      <c r="Z59" s="2">
        <v>0.85893518518518519</v>
      </c>
      <c r="AB59">
        <v>1</v>
      </c>
      <c r="AD59" s="4">
        <f t="shared" si="0"/>
        <v>4.2351395385571751</v>
      </c>
      <c r="AE59" s="4">
        <f t="shared" si="1"/>
        <v>6.7194346025685903</v>
      </c>
      <c r="AF59" s="4">
        <f t="shared" si="2"/>
        <v>2.4842950640114152</v>
      </c>
      <c r="AG59" s="4">
        <f t="shared" si="3"/>
        <v>0.17342359710122576</v>
      </c>
      <c r="AJ59">
        <f>ABS(100*(AD59-AD60)/(AVERAGE(AD59:AD60)))</f>
        <v>1.0015606401333161</v>
      </c>
      <c r="AO59">
        <f>ABS(100*(AE59-AE60)/(AVERAGE(AE59:AE60)))</f>
        <v>1.2606946749093118</v>
      </c>
      <c r="AT59">
        <f>ABS(100*(AF59-AF60)/(AVERAGE(AF59:AF60)))</f>
        <v>1.7009048398545488</v>
      </c>
      <c r="AY59">
        <f>ABS(100*(AG59-AG60)/(AVERAGE(AG59:AG60)))</f>
        <v>0.63279656524396133</v>
      </c>
      <c r="BC59" s="4">
        <f>AVERAGE(AD59:AD60)</f>
        <v>4.2564550276682258</v>
      </c>
      <c r="BD59" s="4">
        <f>AVERAGE(AE59:AE60)</f>
        <v>6.7620590618218959</v>
      </c>
      <c r="BE59" s="4">
        <f>AVERAGE(AF59:AF60)</f>
        <v>2.5056040341536705</v>
      </c>
      <c r="BF59" s="4">
        <f>AVERAGE(AG59:AG60)</f>
        <v>0.17397404800130983</v>
      </c>
    </row>
    <row r="60" spans="1:58" x14ac:dyDescent="0.2">
      <c r="A60">
        <v>48</v>
      </c>
      <c r="B60">
        <v>17</v>
      </c>
      <c r="C60" t="s">
        <v>120</v>
      </c>
      <c r="D60" t="s">
        <v>27</v>
      </c>
      <c r="G60">
        <v>0.5</v>
      </c>
      <c r="H60">
        <v>0.5</v>
      </c>
      <c r="I60">
        <v>1110</v>
      </c>
      <c r="J60">
        <v>9146</v>
      </c>
      <c r="L60">
        <v>1946</v>
      </c>
      <c r="M60">
        <v>1.2669999999999999</v>
      </c>
      <c r="N60">
        <v>8.0269999999999992</v>
      </c>
      <c r="O60">
        <v>6.76</v>
      </c>
      <c r="Q60">
        <v>8.7999999999999995E-2</v>
      </c>
      <c r="R60">
        <v>1</v>
      </c>
      <c r="S60">
        <v>0</v>
      </c>
      <c r="T60">
        <v>0</v>
      </c>
      <c r="V60">
        <v>0</v>
      </c>
      <c r="Y60" s="1">
        <v>44237</v>
      </c>
      <c r="Z60" s="2">
        <v>0.86506944444444445</v>
      </c>
      <c r="AB60">
        <v>1</v>
      </c>
      <c r="AD60" s="4">
        <f t="shared" si="0"/>
        <v>4.2777705167792757</v>
      </c>
      <c r="AE60" s="4">
        <f t="shared" si="1"/>
        <v>6.8046835210752015</v>
      </c>
      <c r="AF60" s="4">
        <f t="shared" si="2"/>
        <v>2.5269130042959258</v>
      </c>
      <c r="AG60" s="4">
        <f t="shared" si="3"/>
        <v>0.17452449890139393</v>
      </c>
      <c r="BC60" s="4"/>
      <c r="BD60" s="4"/>
      <c r="BE60" s="4"/>
      <c r="BF60" s="4"/>
    </row>
    <row r="61" spans="1:58" x14ac:dyDescent="0.2">
      <c r="A61">
        <v>49</v>
      </c>
      <c r="B61">
        <v>18</v>
      </c>
      <c r="C61" t="s">
        <v>121</v>
      </c>
      <c r="D61" t="s">
        <v>27</v>
      </c>
      <c r="G61">
        <v>0.5</v>
      </c>
      <c r="H61">
        <v>0.5</v>
      </c>
      <c r="I61">
        <v>1034</v>
      </c>
      <c r="J61">
        <v>8536</v>
      </c>
      <c r="L61">
        <v>1596</v>
      </c>
      <c r="M61">
        <v>1.208</v>
      </c>
      <c r="N61">
        <v>7.51</v>
      </c>
      <c r="O61">
        <v>6.3019999999999996</v>
      </c>
      <c r="Q61">
        <v>5.0999999999999997E-2</v>
      </c>
      <c r="R61">
        <v>1</v>
      </c>
      <c r="S61">
        <v>0</v>
      </c>
      <c r="T61">
        <v>0</v>
      </c>
      <c r="V61">
        <v>0</v>
      </c>
      <c r="Y61" s="1">
        <v>44237</v>
      </c>
      <c r="Z61" s="2">
        <v>0.87556712962962957</v>
      </c>
      <c r="AB61">
        <v>1</v>
      </c>
      <c r="AD61" s="4">
        <f t="shared" si="0"/>
        <v>3.9537750822913158</v>
      </c>
      <c r="AE61" s="4">
        <f t="shared" si="1"/>
        <v>6.3602233476646646</v>
      </c>
      <c r="AF61" s="4">
        <f t="shared" si="2"/>
        <v>2.4064482653733488</v>
      </c>
      <c r="AG61" s="4">
        <f t="shared" si="3"/>
        <v>0.1488367902308034</v>
      </c>
    </row>
    <row r="62" spans="1:58" x14ac:dyDescent="0.2">
      <c r="A62">
        <v>50</v>
      </c>
      <c r="B62">
        <v>18</v>
      </c>
      <c r="C62" t="s">
        <v>121</v>
      </c>
      <c r="D62" t="s">
        <v>27</v>
      </c>
      <c r="G62">
        <v>0.5</v>
      </c>
      <c r="H62">
        <v>0.5</v>
      </c>
      <c r="I62">
        <v>939</v>
      </c>
      <c r="J62">
        <v>9121</v>
      </c>
      <c r="L62">
        <v>1706</v>
      </c>
      <c r="M62">
        <v>1.135</v>
      </c>
      <c r="N62">
        <v>8.0060000000000002</v>
      </c>
      <c r="O62">
        <v>6.8710000000000004</v>
      </c>
      <c r="Q62">
        <v>6.2E-2</v>
      </c>
      <c r="R62">
        <v>1</v>
      </c>
      <c r="S62">
        <v>0</v>
      </c>
      <c r="T62">
        <v>0</v>
      </c>
      <c r="V62">
        <v>0</v>
      </c>
      <c r="Y62" s="1">
        <v>44237</v>
      </c>
      <c r="Z62" s="2">
        <v>0.88124999999999998</v>
      </c>
      <c r="AB62">
        <v>1</v>
      </c>
      <c r="AD62" s="4">
        <f t="shared" si="0"/>
        <v>3.5487807891813667</v>
      </c>
      <c r="AE62" s="4">
        <f t="shared" si="1"/>
        <v>6.7864679401977206</v>
      </c>
      <c r="AF62" s="4">
        <f t="shared" si="2"/>
        <v>3.2376871510163538</v>
      </c>
      <c r="AG62" s="4">
        <f t="shared" si="3"/>
        <v>0.15691007009870328</v>
      </c>
      <c r="AJ62">
        <f>ABS(100*(AD62-AD63)/(AVERAGE(AD62:AD63)))</f>
        <v>2.9587836992431442</v>
      </c>
      <c r="AO62">
        <f>ABS(100*(AE62-AE63)/(AVERAGE(AE62:AE63)))</f>
        <v>0.98180980259432094</v>
      </c>
      <c r="AT62">
        <f>ABS(100*(AF62-AF63)/(AVERAGE(AF62:AF63)))</f>
        <v>5.4861523363083631</v>
      </c>
      <c r="AY62">
        <f>ABS(100*(AG62-AG63)/(AVERAGE(AG62:AG63)))</f>
        <v>1.0816250407048229</v>
      </c>
      <c r="BC62" s="4">
        <f>AVERAGE(AD62:AD63)</f>
        <v>3.6020695119589918</v>
      </c>
      <c r="BD62" s="4">
        <f>AVERAGE(AE62:AE63)</f>
        <v>6.7533155830007052</v>
      </c>
      <c r="BE62" s="4">
        <f>AVERAGE(AF62:AF63)</f>
        <v>3.1512460710417134</v>
      </c>
      <c r="BF62" s="4">
        <f>AVERAGE(AG62:AG63)</f>
        <v>0.15606604538524102</v>
      </c>
    </row>
    <row r="63" spans="1:58" x14ac:dyDescent="0.2">
      <c r="A63">
        <v>51</v>
      </c>
      <c r="B63">
        <v>18</v>
      </c>
      <c r="C63" t="s">
        <v>121</v>
      </c>
      <c r="D63" t="s">
        <v>27</v>
      </c>
      <c r="G63">
        <v>0.5</v>
      </c>
      <c r="H63">
        <v>0.5</v>
      </c>
      <c r="I63">
        <v>964</v>
      </c>
      <c r="J63">
        <v>9030</v>
      </c>
      <c r="L63">
        <v>1683</v>
      </c>
      <c r="M63">
        <v>1.1539999999999999</v>
      </c>
      <c r="N63">
        <v>7.9279999999999999</v>
      </c>
      <c r="O63">
        <v>6.774</v>
      </c>
      <c r="Q63">
        <v>0.06</v>
      </c>
      <c r="R63">
        <v>1</v>
      </c>
      <c r="S63">
        <v>0</v>
      </c>
      <c r="T63">
        <v>0</v>
      </c>
      <c r="V63">
        <v>0</v>
      </c>
      <c r="Y63" s="1">
        <v>44237</v>
      </c>
      <c r="Z63" s="2">
        <v>0.88737268518518519</v>
      </c>
      <c r="AB63">
        <v>1</v>
      </c>
      <c r="AD63" s="4">
        <f t="shared" si="0"/>
        <v>3.6553582347366165</v>
      </c>
      <c r="AE63" s="4">
        <f t="shared" si="1"/>
        <v>6.7201632258036899</v>
      </c>
      <c r="AF63" s="4">
        <f t="shared" si="2"/>
        <v>3.0648049910670734</v>
      </c>
      <c r="AG63" s="4">
        <f t="shared" si="3"/>
        <v>0.15522202067177876</v>
      </c>
      <c r="BC63" s="4"/>
      <c r="BD63" s="4"/>
      <c r="BE63" s="4"/>
      <c r="BF63" s="4"/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2511</v>
      </c>
      <c r="J64">
        <v>19314</v>
      </c>
      <c r="L64">
        <v>7318</v>
      </c>
      <c r="M64">
        <v>2.3420000000000001</v>
      </c>
      <c r="N64">
        <v>16.640999999999998</v>
      </c>
      <c r="O64">
        <v>14.3</v>
      </c>
      <c r="Q64">
        <v>0.64900000000000002</v>
      </c>
      <c r="R64">
        <v>1</v>
      </c>
      <c r="S64">
        <v>0</v>
      </c>
      <c r="T64">
        <v>0</v>
      </c>
      <c r="V64">
        <v>0</v>
      </c>
      <c r="Y64" s="1">
        <v>44237</v>
      </c>
      <c r="Z64" s="2">
        <v>0.89847222222222223</v>
      </c>
      <c r="AB64">
        <v>1</v>
      </c>
      <c r="AD64" s="4">
        <f t="shared" si="0"/>
        <v>10.250370565695475</v>
      </c>
      <c r="AE64" s="4">
        <f t="shared" si="1"/>
        <v>14.213324575564288</v>
      </c>
      <c r="AF64" s="4">
        <f t="shared" si="2"/>
        <v>3.9629540098688132</v>
      </c>
      <c r="AG64" s="4">
        <f t="shared" si="3"/>
        <v>0.56879413026828629</v>
      </c>
      <c r="BC64" s="4"/>
      <c r="BD64" s="4"/>
      <c r="BE64" s="4"/>
      <c r="BF64" s="4"/>
    </row>
    <row r="65" spans="1:58" x14ac:dyDescent="0.2">
      <c r="A65">
        <v>53</v>
      </c>
      <c r="B65">
        <v>19</v>
      </c>
      <c r="C65" t="s">
        <v>66</v>
      </c>
      <c r="D65" t="s">
        <v>27</v>
      </c>
      <c r="G65">
        <v>0.5</v>
      </c>
      <c r="H65">
        <v>0.5</v>
      </c>
      <c r="I65">
        <v>3070</v>
      </c>
      <c r="J65">
        <v>19194</v>
      </c>
      <c r="L65">
        <v>7245</v>
      </c>
      <c r="M65">
        <v>2.77</v>
      </c>
      <c r="N65">
        <v>16.54</v>
      </c>
      <c r="O65">
        <v>13.769</v>
      </c>
      <c r="Q65">
        <v>0.64200000000000002</v>
      </c>
      <c r="R65">
        <v>1</v>
      </c>
      <c r="S65">
        <v>0</v>
      </c>
      <c r="T65">
        <v>0</v>
      </c>
      <c r="V65">
        <v>0</v>
      </c>
      <c r="Y65" s="1">
        <v>44237</v>
      </c>
      <c r="Z65" s="2">
        <v>0.90461805555555552</v>
      </c>
      <c r="AB65">
        <v>1</v>
      </c>
      <c r="AD65" s="4">
        <f t="shared" si="0"/>
        <v>12.63344224831086</v>
      </c>
      <c r="AE65" s="4">
        <f t="shared" si="1"/>
        <v>14.12588978735238</v>
      </c>
      <c r="AF65" s="4">
        <f t="shared" si="2"/>
        <v>1.4924475390415193</v>
      </c>
      <c r="AG65" s="4">
        <f t="shared" si="3"/>
        <v>0.56343640817413454</v>
      </c>
      <c r="AJ65">
        <f>ABS(100*(AD65-AD66)/(AVERAGE(AD65:AD66)))</f>
        <v>1.706289501593796</v>
      </c>
      <c r="AL65">
        <f>100*((AVERAGE(AD65:AD66)*50)-(AVERAGE(AD47:AD48)*50))/(1000*0.15)</f>
        <v>104.30379338340444</v>
      </c>
      <c r="AO65">
        <f>ABS(100*(AE65-AE66)/(AVERAGE(AE65:AE66)))</f>
        <v>0.2884353254098086</v>
      </c>
      <c r="AQ65">
        <f>100*((AVERAGE(AE65:AE66)*50)-(AVERAGE(AE47:AE48)*50))/(1000*0.3)</f>
        <v>61.265070351261215</v>
      </c>
      <c r="AT65">
        <f>ABS(100*(AF65-AF66)/(AVERAGE(AF65:AF66)))</f>
        <v>12.578168015738861</v>
      </c>
      <c r="AV65">
        <f>100*((AVERAGE(AF65:AF66)*50)-(AVERAGE(AF47:AF48)*50))/(1000*0.15)</f>
        <v>18.226347319118002</v>
      </c>
      <c r="AY65">
        <f>ABS(100*(AG65-AG66)/(AVERAGE(AG65:AG66)))</f>
        <v>0.51968771561085481</v>
      </c>
      <c r="BA65">
        <f>100*((AVERAGE(AG65:AG66)*50)-(AVERAGE(AG47:AG48)*50))/(100*0.15)</f>
        <v>76.121243360516644</v>
      </c>
      <c r="BC65" s="4">
        <f>AVERAGE(AD65:AD66)</f>
        <v>12.742151242777215</v>
      </c>
      <c r="BD65" s="4">
        <f>AVERAGE(AE65:AE66)</f>
        <v>14.146291237935159</v>
      </c>
      <c r="BE65" s="4">
        <f>AVERAGE(AF65:AF66)</f>
        <v>1.4041399951579425</v>
      </c>
      <c r="BF65" s="4">
        <f>AVERAGE(AG65:AG66)</f>
        <v>0.56490427724102554</v>
      </c>
    </row>
    <row r="66" spans="1:58" x14ac:dyDescent="0.2">
      <c r="A66">
        <v>54</v>
      </c>
      <c r="B66">
        <v>19</v>
      </c>
      <c r="C66" t="s">
        <v>66</v>
      </c>
      <c r="D66" t="s">
        <v>27</v>
      </c>
      <c r="G66">
        <v>0.5</v>
      </c>
      <c r="H66">
        <v>0.5</v>
      </c>
      <c r="I66">
        <v>3121</v>
      </c>
      <c r="J66">
        <v>19250</v>
      </c>
      <c r="L66">
        <v>7285</v>
      </c>
      <c r="M66">
        <v>2.8090000000000002</v>
      </c>
      <c r="N66">
        <v>16.587</v>
      </c>
      <c r="O66">
        <v>13.778</v>
      </c>
      <c r="Q66">
        <v>0.64600000000000002</v>
      </c>
      <c r="R66">
        <v>1</v>
      </c>
      <c r="S66">
        <v>0</v>
      </c>
      <c r="T66">
        <v>0</v>
      </c>
      <c r="V66">
        <v>0</v>
      </c>
      <c r="Y66" s="1">
        <v>44237</v>
      </c>
      <c r="Z66" s="2">
        <v>0.91113425925925917</v>
      </c>
      <c r="AB66">
        <v>1</v>
      </c>
      <c r="AD66" s="4">
        <f t="shared" si="0"/>
        <v>12.850860237243571</v>
      </c>
      <c r="AE66" s="4">
        <f t="shared" si="1"/>
        <v>14.166692688517937</v>
      </c>
      <c r="AF66" s="4">
        <f t="shared" si="2"/>
        <v>1.3158324512743658</v>
      </c>
      <c r="AG66" s="4">
        <f t="shared" si="3"/>
        <v>0.56637214630791644</v>
      </c>
      <c r="BC66" s="4"/>
      <c r="BD66" s="4"/>
      <c r="BE66" s="4"/>
      <c r="BF66" s="4"/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1555</v>
      </c>
      <c r="J67">
        <v>9183</v>
      </c>
      <c r="L67">
        <v>1782</v>
      </c>
      <c r="M67">
        <v>1.6080000000000001</v>
      </c>
      <c r="N67">
        <v>8.0579999999999998</v>
      </c>
      <c r="O67">
        <v>6.45</v>
      </c>
      <c r="Q67">
        <v>7.0000000000000007E-2</v>
      </c>
      <c r="R67">
        <v>1</v>
      </c>
      <c r="S67">
        <v>0</v>
      </c>
      <c r="T67">
        <v>0</v>
      </c>
      <c r="V67">
        <v>0</v>
      </c>
      <c r="Y67" s="1">
        <v>44237</v>
      </c>
      <c r="Z67" s="2">
        <v>0.92181712962962958</v>
      </c>
      <c r="AB67">
        <v>1</v>
      </c>
      <c r="AD67" s="4">
        <f t="shared" si="0"/>
        <v>6.1748490476627227</v>
      </c>
      <c r="AE67" s="4">
        <f t="shared" si="1"/>
        <v>6.8316425807738739</v>
      </c>
      <c r="AF67" s="4">
        <f t="shared" si="2"/>
        <v>0.65679353311115118</v>
      </c>
      <c r="AG67" s="4">
        <f t="shared" si="3"/>
        <v>0.16248797255288866</v>
      </c>
      <c r="BC67" s="4"/>
      <c r="BD67" s="4"/>
      <c r="BE67" s="4"/>
      <c r="BF67" s="4"/>
    </row>
    <row r="68" spans="1:58" x14ac:dyDescent="0.2">
      <c r="A68">
        <v>56</v>
      </c>
      <c r="B68">
        <v>20</v>
      </c>
      <c r="C68" t="s">
        <v>67</v>
      </c>
      <c r="D68" t="s">
        <v>27</v>
      </c>
      <c r="G68">
        <v>0.5</v>
      </c>
      <c r="H68">
        <v>0.5</v>
      </c>
      <c r="I68">
        <v>1030</v>
      </c>
      <c r="J68">
        <v>9142</v>
      </c>
      <c r="L68">
        <v>1758</v>
      </c>
      <c r="M68">
        <v>1.2050000000000001</v>
      </c>
      <c r="N68">
        <v>8.0229999999999997</v>
      </c>
      <c r="O68">
        <v>6.8179999999999996</v>
      </c>
      <c r="Q68">
        <v>6.8000000000000005E-2</v>
      </c>
      <c r="R68">
        <v>1</v>
      </c>
      <c r="S68">
        <v>0</v>
      </c>
      <c r="T68">
        <v>0</v>
      </c>
      <c r="V68">
        <v>0</v>
      </c>
      <c r="Y68" s="1">
        <v>44237</v>
      </c>
      <c r="Z68" s="2">
        <v>0.92748842592592595</v>
      </c>
      <c r="AB68">
        <v>1</v>
      </c>
      <c r="AD68" s="4">
        <f t="shared" si="0"/>
        <v>3.9367226910024757</v>
      </c>
      <c r="AE68" s="4">
        <f t="shared" si="1"/>
        <v>6.8017690281348049</v>
      </c>
      <c r="AF68" s="4">
        <f t="shared" si="2"/>
        <v>2.8650463371323291</v>
      </c>
      <c r="AG68" s="4">
        <f t="shared" si="3"/>
        <v>0.16072652967261961</v>
      </c>
      <c r="AJ68">
        <f>ABS(100*(AD68-AD69)/(AVERAGE(AD68:AD69)))</f>
        <v>2.8557564292312172</v>
      </c>
      <c r="AK68">
        <f>ABS(100*((AVERAGE(AD68:AD69)-AVERAGE(AD62:AD63))/(AVERAGE(AD62:AD63,AD68:AD69))))</f>
        <v>7.4627563595456277</v>
      </c>
      <c r="AO68">
        <f>ABS(100*(AE68-AE69)/(AVERAGE(AE68:AE69)))</f>
        <v>6.3096728048277217</v>
      </c>
      <c r="AP68">
        <f>ABS(100*((AVERAGE(AE68:AE69)-AVERAGE(AE62:AE63))/(AVERAGE(AE62:AE63,AE68:AE69))))</f>
        <v>2.3910652454723595</v>
      </c>
      <c r="AT68">
        <f>ABS(100*(AF68-AF69)/(AVERAGE(AF68:AF69)))</f>
        <v>11.251964939770719</v>
      </c>
      <c r="AU68">
        <f>ABS(100*((AVERAGE(AF68:AF69)-AVERAGE(AF62:AF63))/(AVERAGE(AF62:AF63,AF68:AF69))))</f>
        <v>14.966730505789968</v>
      </c>
      <c r="AY68">
        <f>ABS(100*(AG68-AG69)/(AVERAGE(AG68:AG69)))</f>
        <v>4.9603869585386109</v>
      </c>
      <c r="AZ68">
        <f>ABS(100*((AVERAGE(AG68:AG69)-AVERAGE(AG62:AG63))/(AVERAGE(AG62:AG63,AG68:AG69))))</f>
        <v>0.49256922734110087</v>
      </c>
      <c r="BC68" s="4">
        <f>AVERAGE(AD68:AD69)</f>
        <v>3.8813024193137462</v>
      </c>
      <c r="BD68" s="4">
        <f>AVERAGE(AE68:AE69)</f>
        <v>6.5937470945139722</v>
      </c>
      <c r="BE68" s="4">
        <f>AVERAGE(AF68:AF69)</f>
        <v>2.7124446752002256</v>
      </c>
      <c r="BF68" s="4">
        <f>AVERAGE(AG68:AG69)</f>
        <v>0.15683667664535872</v>
      </c>
    </row>
    <row r="69" spans="1:58" x14ac:dyDescent="0.2">
      <c r="A69">
        <v>57</v>
      </c>
      <c r="B69">
        <v>20</v>
      </c>
      <c r="C69" t="s">
        <v>67</v>
      </c>
      <c r="D69" t="s">
        <v>27</v>
      </c>
      <c r="G69">
        <v>0.5</v>
      </c>
      <c r="H69">
        <v>0.5</v>
      </c>
      <c r="I69">
        <v>1004</v>
      </c>
      <c r="J69">
        <v>8571</v>
      </c>
      <c r="L69">
        <v>1652</v>
      </c>
      <c r="M69">
        <v>1.1850000000000001</v>
      </c>
      <c r="N69">
        <v>7.54</v>
      </c>
      <c r="O69">
        <v>6.3540000000000001</v>
      </c>
      <c r="Q69">
        <v>5.7000000000000002E-2</v>
      </c>
      <c r="R69">
        <v>1</v>
      </c>
      <c r="S69">
        <v>0</v>
      </c>
      <c r="T69">
        <v>0</v>
      </c>
      <c r="V69">
        <v>0</v>
      </c>
      <c r="Y69" s="1">
        <v>44237</v>
      </c>
      <c r="Z69" s="2">
        <v>0.93353009259259256</v>
      </c>
      <c r="AB69">
        <v>1</v>
      </c>
      <c r="AD69" s="4">
        <f t="shared" si="0"/>
        <v>3.8258821476250167</v>
      </c>
      <c r="AE69" s="4">
        <f t="shared" si="1"/>
        <v>6.3857251608931387</v>
      </c>
      <c r="AF69" s="4">
        <f t="shared" si="2"/>
        <v>2.559843013268122</v>
      </c>
      <c r="AG69" s="4">
        <f t="shared" si="3"/>
        <v>0.15294682361809786</v>
      </c>
      <c r="BC69" s="4"/>
      <c r="BD69" s="4"/>
      <c r="BE69" s="4"/>
      <c r="BF69" s="4"/>
    </row>
    <row r="70" spans="1:58" x14ac:dyDescent="0.2">
      <c r="A70">
        <v>58</v>
      </c>
      <c r="B70">
        <v>2</v>
      </c>
      <c r="D70" t="s">
        <v>28</v>
      </c>
      <c r="Y70" s="1">
        <v>44237</v>
      </c>
      <c r="Z70" s="2">
        <v>0.93776620370370367</v>
      </c>
      <c r="AB70">
        <v>1</v>
      </c>
      <c r="AD70" s="4" t="e">
        <f t="shared" si="0"/>
        <v>#DIV/0!</v>
      </c>
      <c r="AE70" s="4" t="e">
        <f t="shared" si="1"/>
        <v>#DIV/0!</v>
      </c>
      <c r="AF70" s="4" t="e">
        <f t="shared" si="2"/>
        <v>#DIV/0!</v>
      </c>
      <c r="AG70" s="4" t="e">
        <f t="shared" si="3"/>
        <v>#DIV/0!</v>
      </c>
      <c r="BC70" s="4"/>
      <c r="BD70" s="4"/>
      <c r="BE70" s="4"/>
      <c r="BF70" s="4"/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65</v>
      </c>
      <c r="J71">
        <v>216</v>
      </c>
      <c r="L71">
        <v>116</v>
      </c>
      <c r="M71">
        <v>0.46500000000000002</v>
      </c>
      <c r="N71">
        <v>0.46200000000000002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44237</v>
      </c>
      <c r="Z71" s="2">
        <v>0.94736111111111121</v>
      </c>
      <c r="AB71">
        <v>1</v>
      </c>
      <c r="AD71" s="4">
        <f t="shared" si="0"/>
        <v>-0.17716670743016716</v>
      </c>
      <c r="AE71" s="4">
        <f t="shared" si="1"/>
        <v>0.29807803163897567</v>
      </c>
      <c r="AF71" s="4">
        <f t="shared" si="2"/>
        <v>0.47524473906914283</v>
      </c>
      <c r="AG71" s="4">
        <f t="shared" si="3"/>
        <v>4.0214479280877742E-2</v>
      </c>
    </row>
    <row r="72" spans="1:58" x14ac:dyDescent="0.2">
      <c r="A72">
        <v>60</v>
      </c>
      <c r="B72">
        <v>3</v>
      </c>
      <c r="C72" t="s">
        <v>29</v>
      </c>
      <c r="D72" t="s">
        <v>27</v>
      </c>
      <c r="G72">
        <v>0.5</v>
      </c>
      <c r="H72">
        <v>0.5</v>
      </c>
      <c r="I72">
        <v>41</v>
      </c>
      <c r="J72">
        <v>195</v>
      </c>
      <c r="L72">
        <v>80</v>
      </c>
      <c r="M72">
        <v>0.44700000000000001</v>
      </c>
      <c r="N72">
        <v>0.44400000000000001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44237</v>
      </c>
      <c r="Z72" s="2">
        <v>0.95229166666666665</v>
      </c>
      <c r="AB72">
        <v>1</v>
      </c>
      <c r="AD72" s="4">
        <f t="shared" si="0"/>
        <v>-0.27948105516320693</v>
      </c>
      <c r="AE72" s="4">
        <f t="shared" si="1"/>
        <v>0.2827769437018916</v>
      </c>
      <c r="AF72" s="4">
        <f t="shared" si="2"/>
        <v>0.56225799886509853</v>
      </c>
      <c r="AG72" s="4">
        <f t="shared" si="3"/>
        <v>3.7572314960474147E-2</v>
      </c>
      <c r="AJ72">
        <f>ABS(100*(AD72-AD73)/(AVERAGE(AD72:AD73)))</f>
        <v>30.944500287606203</v>
      </c>
      <c r="AO72">
        <f>ABS(100*(AE72-AE73)/(AVERAGE(AE72:AE73)))</f>
        <v>10.010886964340621</v>
      </c>
      <c r="AT72">
        <f>ABS(100*(AF72-AF73)/(AVERAGE(AF72:AF73)))</f>
        <v>12.560561941667125</v>
      </c>
      <c r="AY72">
        <f>ABS(100*(AG72-AG73)/(AVERAGE(AG72:AG73)))</f>
        <v>9.4082986056732629</v>
      </c>
      <c r="BC72" s="4">
        <f>AVERAGE(AD72:AD73)</f>
        <v>-0.33063822902972684</v>
      </c>
      <c r="BD72" s="4">
        <f>AVERAGE(AE72:AE73)</f>
        <v>0.26929741385255568</v>
      </c>
      <c r="BE72" s="4">
        <f>AVERAGE(AF72:AF73)</f>
        <v>0.59993564288228252</v>
      </c>
      <c r="BF72" s="4">
        <f>AVERAGE(AG72:AG73)</f>
        <v>3.5884265533549627E-2</v>
      </c>
    </row>
    <row r="73" spans="1:58" x14ac:dyDescent="0.2">
      <c r="A73">
        <v>61</v>
      </c>
      <c r="B73">
        <v>3</v>
      </c>
      <c r="C73" t="s">
        <v>29</v>
      </c>
      <c r="D73" t="s">
        <v>27</v>
      </c>
      <c r="G73">
        <v>0.5</v>
      </c>
      <c r="H73">
        <v>0.5</v>
      </c>
      <c r="I73">
        <v>17</v>
      </c>
      <c r="J73">
        <v>158</v>
      </c>
      <c r="L73">
        <v>34</v>
      </c>
      <c r="M73">
        <v>0.42799999999999999</v>
      </c>
      <c r="N73">
        <v>0.41199999999999998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44237</v>
      </c>
      <c r="Z73" s="2">
        <v>0.95768518518518519</v>
      </c>
      <c r="AB73">
        <v>1</v>
      </c>
      <c r="AD73" s="4">
        <f t="shared" si="0"/>
        <v>-0.3817954028962468</v>
      </c>
      <c r="AE73" s="4">
        <f t="shared" si="1"/>
        <v>0.2558178840032197</v>
      </c>
      <c r="AF73" s="4">
        <f t="shared" si="2"/>
        <v>0.6376132868994665</v>
      </c>
      <c r="AG73" s="4">
        <f t="shared" si="3"/>
        <v>3.4196216106625106E-2</v>
      </c>
      <c r="BC73" s="4"/>
      <c r="BD73" s="4"/>
      <c r="BE73" s="4"/>
      <c r="BF73" s="4"/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1978</v>
      </c>
      <c r="J74">
        <v>12690</v>
      </c>
      <c r="L74">
        <v>10474</v>
      </c>
      <c r="M74">
        <v>1.9319999999999999</v>
      </c>
      <c r="N74">
        <v>11.03</v>
      </c>
      <c r="O74">
        <v>9.0969999999999995</v>
      </c>
      <c r="Q74">
        <v>0.97899999999999998</v>
      </c>
      <c r="R74">
        <v>1</v>
      </c>
      <c r="S74">
        <v>0</v>
      </c>
      <c r="T74">
        <v>0</v>
      </c>
      <c r="V74">
        <v>0</v>
      </c>
      <c r="Y74" s="1">
        <v>44237</v>
      </c>
      <c r="Z74" s="2">
        <v>0.96836805555555561</v>
      </c>
      <c r="AB74">
        <v>1</v>
      </c>
      <c r="AD74" s="4">
        <f t="shared" si="0"/>
        <v>7.9781394264575489</v>
      </c>
      <c r="AE74" s="4">
        <f t="shared" si="1"/>
        <v>9.3869242662669148</v>
      </c>
      <c r="AF74" s="4">
        <f t="shared" si="2"/>
        <v>1.4087848398093659</v>
      </c>
      <c r="AG74" s="4">
        <f t="shared" si="3"/>
        <v>0.80042386902366836</v>
      </c>
    </row>
    <row r="75" spans="1:58" x14ac:dyDescent="0.2">
      <c r="A75">
        <v>63</v>
      </c>
      <c r="B75">
        <v>1</v>
      </c>
      <c r="C75" t="s">
        <v>30</v>
      </c>
      <c r="D75" t="s">
        <v>27</v>
      </c>
      <c r="G75">
        <v>0.5</v>
      </c>
      <c r="H75">
        <v>0.5</v>
      </c>
      <c r="I75">
        <v>2885</v>
      </c>
      <c r="J75">
        <v>12598</v>
      </c>
      <c r="L75">
        <v>10464</v>
      </c>
      <c r="M75">
        <v>2.629</v>
      </c>
      <c r="N75">
        <v>10.951000000000001</v>
      </c>
      <c r="O75">
        <v>8.3230000000000004</v>
      </c>
      <c r="Q75">
        <v>0.97799999999999998</v>
      </c>
      <c r="R75">
        <v>1</v>
      </c>
      <c r="S75">
        <v>0</v>
      </c>
      <c r="T75">
        <v>0</v>
      </c>
      <c r="V75">
        <v>0</v>
      </c>
      <c r="Y75" s="1">
        <v>44237</v>
      </c>
      <c r="Z75" s="2">
        <v>0.97420138888888896</v>
      </c>
      <c r="AB75">
        <v>1</v>
      </c>
      <c r="AD75" s="4">
        <f t="shared" si="0"/>
        <v>11.844769151202014</v>
      </c>
      <c r="AE75" s="4">
        <f t="shared" si="1"/>
        <v>9.3198909286377845</v>
      </c>
      <c r="AF75" s="4">
        <f t="shared" si="2"/>
        <v>-2.5248782225642294</v>
      </c>
      <c r="AG75" s="4">
        <f t="shared" si="3"/>
        <v>0.79968993449022274</v>
      </c>
      <c r="AJ75">
        <f>ABS(100*(AD75-AD76)/(AVERAGE(AD75:AD76)))</f>
        <v>5.2909278122202315</v>
      </c>
      <c r="AO75">
        <f>ABS(100*(AE75-AE76)/(AVERAGE(AE75:AE76)))</f>
        <v>1.7666872415257404</v>
      </c>
      <c r="AT75">
        <f>ABS(100*(AF75-AF76)/(AVERAGE(AF75:AF76)))</f>
        <v>27.556130640427163</v>
      </c>
      <c r="AY75">
        <f>ABS(100*(AG75-AG76)/(AVERAGE(AG75:AG76)))</f>
        <v>0.78316255351141562</v>
      </c>
      <c r="BC75" s="4">
        <f>AVERAGE(AD75:AD76)</f>
        <v>12.166633036778869</v>
      </c>
      <c r="BD75" s="4">
        <f>AVERAGE(AE75:AE76)</f>
        <v>9.2382851263066694</v>
      </c>
      <c r="BE75" s="4">
        <f>AVERAGE(AF75:AF76)</f>
        <v>-2.9283479104721986</v>
      </c>
      <c r="BF75" s="4">
        <f>AVERAGE(AG75:AG76)</f>
        <v>0.79657071272307967</v>
      </c>
    </row>
    <row r="76" spans="1:58" x14ac:dyDescent="0.2">
      <c r="A76">
        <v>64</v>
      </c>
      <c r="B76">
        <v>1</v>
      </c>
      <c r="C76" t="s">
        <v>30</v>
      </c>
      <c r="D76" t="s">
        <v>27</v>
      </c>
      <c r="G76">
        <v>0.5</v>
      </c>
      <c r="H76">
        <v>0.5</v>
      </c>
      <c r="I76">
        <v>3036</v>
      </c>
      <c r="J76">
        <v>12374</v>
      </c>
      <c r="L76">
        <v>10379</v>
      </c>
      <c r="M76">
        <v>2.7440000000000002</v>
      </c>
      <c r="N76">
        <v>10.762</v>
      </c>
      <c r="O76">
        <v>8.0180000000000007</v>
      </c>
      <c r="Q76">
        <v>0.96899999999999997</v>
      </c>
      <c r="R76">
        <v>1</v>
      </c>
      <c r="S76">
        <v>0</v>
      </c>
      <c r="T76">
        <v>0</v>
      </c>
      <c r="V76">
        <v>0</v>
      </c>
      <c r="Y76" s="1">
        <v>44237</v>
      </c>
      <c r="Z76" s="2">
        <v>0.98040509259259256</v>
      </c>
      <c r="AB76">
        <v>1</v>
      </c>
      <c r="AD76" s="4">
        <f t="shared" si="0"/>
        <v>12.488496922355722</v>
      </c>
      <c r="AE76" s="4">
        <f t="shared" si="1"/>
        <v>9.1566793239755544</v>
      </c>
      <c r="AF76" s="4">
        <f t="shared" si="2"/>
        <v>-3.3318175983801677</v>
      </c>
      <c r="AG76" s="4">
        <f t="shared" si="3"/>
        <v>0.79345149095593659</v>
      </c>
      <c r="BC76" s="4"/>
      <c r="BD76" s="4"/>
      <c r="BE76" s="4"/>
      <c r="BF76" s="4"/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1616</v>
      </c>
      <c r="J77">
        <v>7476</v>
      </c>
      <c r="L77">
        <v>3380</v>
      </c>
      <c r="M77">
        <v>1.6539999999999999</v>
      </c>
      <c r="N77">
        <v>6.6120000000000001</v>
      </c>
      <c r="O77">
        <v>4.9569999999999999</v>
      </c>
      <c r="Q77">
        <v>0.23699999999999999</v>
      </c>
      <c r="R77">
        <v>1</v>
      </c>
      <c r="S77">
        <v>0</v>
      </c>
      <c r="T77">
        <v>0</v>
      </c>
      <c r="V77">
        <v>0</v>
      </c>
      <c r="Y77" s="1">
        <v>44237</v>
      </c>
      <c r="Z77" s="2">
        <v>0.99108796296296298</v>
      </c>
      <c r="AB77">
        <v>1</v>
      </c>
      <c r="AD77" s="4">
        <f t="shared" ref="AD77:AD126" si="8">((I77*$E$9)+$E$10)*1000/G77</f>
        <v>6.4348980148175317</v>
      </c>
      <c r="AE77" s="4">
        <f t="shared" si="1"/>
        <v>5.5878827184594684</v>
      </c>
      <c r="AF77" s="4">
        <f t="shared" si="2"/>
        <v>-0.84701529635806327</v>
      </c>
      <c r="AG77" s="4">
        <f t="shared" si="3"/>
        <v>0.27977071099747058</v>
      </c>
    </row>
    <row r="78" spans="1:58" x14ac:dyDescent="0.2">
      <c r="A78">
        <v>66</v>
      </c>
      <c r="B78">
        <v>4</v>
      </c>
      <c r="C78" t="s">
        <v>65</v>
      </c>
      <c r="D78" t="s">
        <v>27</v>
      </c>
      <c r="G78">
        <v>0.5</v>
      </c>
      <c r="H78">
        <v>0.5</v>
      </c>
      <c r="I78">
        <v>997</v>
      </c>
      <c r="J78">
        <v>7524</v>
      </c>
      <c r="L78">
        <v>3390</v>
      </c>
      <c r="M78">
        <v>1.18</v>
      </c>
      <c r="N78">
        <v>6.6529999999999996</v>
      </c>
      <c r="O78">
        <v>5.4720000000000004</v>
      </c>
      <c r="Q78">
        <v>0.23899999999999999</v>
      </c>
      <c r="R78">
        <v>1</v>
      </c>
      <c r="S78">
        <v>0</v>
      </c>
      <c r="T78">
        <v>0</v>
      </c>
      <c r="V78">
        <v>0</v>
      </c>
      <c r="Y78" s="1">
        <v>44237</v>
      </c>
      <c r="Z78" s="2">
        <v>0.99675925925925923</v>
      </c>
      <c r="AB78">
        <v>1</v>
      </c>
      <c r="AD78" s="4">
        <f t="shared" si="8"/>
        <v>3.7960404628695463</v>
      </c>
      <c r="AE78" s="4">
        <f t="shared" ref="AE78:AE126" si="9">((J78*$G$9)+$G$10)*1000/H78</f>
        <v>5.6228566337442327</v>
      </c>
      <c r="AF78" s="4">
        <f t="shared" ref="AF78:AF126" si="10">AE78-AD78</f>
        <v>1.8268161708746864</v>
      </c>
      <c r="AG78" s="4">
        <f t="shared" ref="AG78:AG126" si="11">((L78*$I$9)+$I$10)*1000/H78</f>
        <v>0.28050464553091597</v>
      </c>
      <c r="AI78">
        <f>ABS(100*(AD78-3)/3)</f>
        <v>26.534682095651544</v>
      </c>
      <c r="AJ78">
        <f>ABS(100*(AD78-AD79)/(AVERAGE(AD78:AD79)))</f>
        <v>7.3346064437700722</v>
      </c>
      <c r="AN78">
        <f t="shared" ref="AN78" si="12">ABS(100*(AE78-6)/6)</f>
        <v>6.2857227709294543</v>
      </c>
      <c r="AO78">
        <f>ABS(100*(AE78-AE79)/(AVERAGE(AE78:AE79)))</f>
        <v>7.4600808850063567</v>
      </c>
      <c r="AS78">
        <f>ABS(100*(AF78-3)/3)</f>
        <v>39.106127637510454</v>
      </c>
      <c r="AT78">
        <f>ABS(100*(AF78-AF79)/(AVERAGE(AF78:AF79)))</f>
        <v>7.721297312561056</v>
      </c>
      <c r="AX78">
        <f t="shared" ref="AX78" si="13">ABS(100*(AG78-0.3)/0.3)</f>
        <v>6.4984514896946717</v>
      </c>
      <c r="AY78">
        <f>ABS(100*(AG78-AG79)/(AVERAGE(AG78:AG79)))</f>
        <v>8.7385612169894369</v>
      </c>
      <c r="BC78" s="4">
        <f>AVERAGE(AD78:AD79)</f>
        <v>3.6617528814699316</v>
      </c>
      <c r="BD78" s="4">
        <f>AVERAGE(AE78:AE79)</f>
        <v>5.4206636860041932</v>
      </c>
      <c r="BE78" s="4">
        <f>AVERAGE(AF78:AF79)</f>
        <v>1.7589108045342614</v>
      </c>
      <c r="BF78" s="4">
        <f>AVERAGE(AG78:AG79)</f>
        <v>0.26876169299578889</v>
      </c>
    </row>
    <row r="79" spans="1:58" x14ac:dyDescent="0.2">
      <c r="A79">
        <v>67</v>
      </c>
      <c r="B79">
        <v>4</v>
      </c>
      <c r="C79" t="s">
        <v>65</v>
      </c>
      <c r="D79" t="s">
        <v>27</v>
      </c>
      <c r="G79">
        <v>0.5</v>
      </c>
      <c r="H79">
        <v>0.5</v>
      </c>
      <c r="I79">
        <v>934</v>
      </c>
      <c r="J79">
        <v>6969</v>
      </c>
      <c r="L79">
        <v>3070</v>
      </c>
      <c r="M79">
        <v>1.131</v>
      </c>
      <c r="N79">
        <v>6.1829999999999998</v>
      </c>
      <c r="O79">
        <v>5.0510000000000002</v>
      </c>
      <c r="Q79">
        <v>0.20499999999999999</v>
      </c>
      <c r="R79">
        <v>1</v>
      </c>
      <c r="S79">
        <v>0</v>
      </c>
      <c r="T79">
        <v>0</v>
      </c>
      <c r="V79">
        <v>0</v>
      </c>
      <c r="Y79" s="1">
        <v>44238</v>
      </c>
      <c r="Z79" s="2">
        <v>2.8240740740740739E-3</v>
      </c>
      <c r="AB79">
        <v>1</v>
      </c>
      <c r="AD79" s="4">
        <f t="shared" si="8"/>
        <v>3.5274653000703164</v>
      </c>
      <c r="AE79" s="4">
        <f t="shared" si="9"/>
        <v>5.2184707382641529</v>
      </c>
      <c r="AF79" s="4">
        <f t="shared" si="10"/>
        <v>1.6910054381938364</v>
      </c>
      <c r="AG79" s="4">
        <f t="shared" si="11"/>
        <v>0.25701874046066175</v>
      </c>
    </row>
    <row r="80" spans="1:58" x14ac:dyDescent="0.2">
      <c r="A80">
        <v>68</v>
      </c>
      <c r="B80">
        <v>2</v>
      </c>
      <c r="D80" t="s">
        <v>28</v>
      </c>
      <c r="Y80" s="1">
        <v>44238</v>
      </c>
      <c r="Z80" s="2">
        <v>7.0717592592592594E-3</v>
      </c>
      <c r="AB80">
        <v>1</v>
      </c>
      <c r="AD80" s="4" t="e">
        <f t="shared" si="8"/>
        <v>#DIV/0!</v>
      </c>
      <c r="AE80" s="4" t="e">
        <f t="shared" si="9"/>
        <v>#DIV/0!</v>
      </c>
      <c r="AF80" s="4" t="e">
        <f t="shared" si="10"/>
        <v>#DIV/0!</v>
      </c>
      <c r="AG80" s="4" t="e">
        <f t="shared" si="11"/>
        <v>#DIV/0!</v>
      </c>
      <c r="BC80" s="4"/>
      <c r="BD80" s="4"/>
      <c r="BE80" s="4"/>
      <c r="BF80" s="4"/>
    </row>
    <row r="81" spans="1:58" x14ac:dyDescent="0.2">
      <c r="A81">
        <v>69</v>
      </c>
      <c r="B81">
        <v>21</v>
      </c>
      <c r="C81" t="s">
        <v>122</v>
      </c>
      <c r="D81" t="s">
        <v>27</v>
      </c>
      <c r="G81">
        <v>0.5</v>
      </c>
      <c r="H81">
        <v>0.5</v>
      </c>
      <c r="I81">
        <v>1090</v>
      </c>
      <c r="J81">
        <v>7952</v>
      </c>
      <c r="L81">
        <v>2226</v>
      </c>
      <c r="M81">
        <v>1.2509999999999999</v>
      </c>
      <c r="N81">
        <v>7.016</v>
      </c>
      <c r="O81">
        <v>5.7640000000000002</v>
      </c>
      <c r="Q81">
        <v>0.11700000000000001</v>
      </c>
      <c r="R81">
        <v>1</v>
      </c>
      <c r="S81">
        <v>0</v>
      </c>
      <c r="T81">
        <v>0</v>
      </c>
      <c r="V81">
        <v>0</v>
      </c>
      <c r="Y81" s="1">
        <v>44238</v>
      </c>
      <c r="Z81" s="2">
        <v>1.7349537037037038E-2</v>
      </c>
      <c r="AB81">
        <v>1</v>
      </c>
      <c r="AD81" s="4">
        <f t="shared" si="8"/>
        <v>4.1925085603350754</v>
      </c>
      <c r="AE81" s="4">
        <f t="shared" si="9"/>
        <v>5.9347073783667081</v>
      </c>
      <c r="AF81" s="4">
        <f t="shared" si="10"/>
        <v>1.7421988180316328</v>
      </c>
      <c r="AG81" s="4">
        <f t="shared" si="11"/>
        <v>0.19507466583786637</v>
      </c>
    </row>
    <row r="82" spans="1:58" x14ac:dyDescent="0.2">
      <c r="A82">
        <v>70</v>
      </c>
      <c r="B82">
        <v>21</v>
      </c>
      <c r="C82" t="s">
        <v>122</v>
      </c>
      <c r="D82" t="s">
        <v>27</v>
      </c>
      <c r="G82">
        <v>0.5</v>
      </c>
      <c r="H82">
        <v>0.5</v>
      </c>
      <c r="I82">
        <v>1382</v>
      </c>
      <c r="J82">
        <v>8034</v>
      </c>
      <c r="L82">
        <v>2212</v>
      </c>
      <c r="M82">
        <v>1.4750000000000001</v>
      </c>
      <c r="N82">
        <v>7.085</v>
      </c>
      <c r="O82">
        <v>5.61</v>
      </c>
      <c r="Q82">
        <v>0.115</v>
      </c>
      <c r="R82">
        <v>1</v>
      </c>
      <c r="S82">
        <v>0</v>
      </c>
      <c r="T82">
        <v>0</v>
      </c>
      <c r="V82">
        <v>0</v>
      </c>
      <c r="Y82" s="1">
        <v>44238</v>
      </c>
      <c r="Z82" s="2">
        <v>2.297453703703704E-2</v>
      </c>
      <c r="AB82">
        <v>1</v>
      </c>
      <c r="AD82" s="4">
        <f t="shared" si="8"/>
        <v>5.4373331244203928</v>
      </c>
      <c r="AE82" s="4">
        <f t="shared" si="9"/>
        <v>5.9944544836448452</v>
      </c>
      <c r="AF82" s="4">
        <f t="shared" si="10"/>
        <v>0.55712135922445238</v>
      </c>
      <c r="AG82" s="4">
        <f t="shared" si="11"/>
        <v>0.19404715749104273</v>
      </c>
      <c r="AJ82">
        <f>ABS(100*(AD82-AD83)/(AVERAGE(AD82:AD83)))</f>
        <v>0.70315697624525664</v>
      </c>
      <c r="AO82">
        <f>ABS(100*(AE82-AE83)/(AVERAGE(AE82:AE83)))</f>
        <v>0.62183006726905643</v>
      </c>
      <c r="AT82">
        <f>ABS(100*(AF82-AF83)/(AVERAGE(AF82:AF83)))</f>
        <v>14.542518695098867</v>
      </c>
      <c r="AY82">
        <f>ABS(100*(AG82-AG83)/(AVERAGE(AG82:AG83)))</f>
        <v>0.56895118245882448</v>
      </c>
      <c r="BC82" s="4">
        <f>AVERAGE(AD82:AD83)</f>
        <v>5.4565170646203383</v>
      </c>
      <c r="BD82" s="4">
        <f>AVERAGE(AE82:AE83)</f>
        <v>5.9758745911498146</v>
      </c>
      <c r="BE82" s="4">
        <f>AVERAGE(AF82:AF83)</f>
        <v>0.51935752652947631</v>
      </c>
      <c r="BF82" s="4">
        <f>AVERAGE(AG82:AG83)</f>
        <v>0.19349670659095866</v>
      </c>
    </row>
    <row r="83" spans="1:58" x14ac:dyDescent="0.2">
      <c r="A83">
        <v>71</v>
      </c>
      <c r="B83">
        <v>21</v>
      </c>
      <c r="C83" t="s">
        <v>122</v>
      </c>
      <c r="D83" t="s">
        <v>27</v>
      </c>
      <c r="G83">
        <v>0.5</v>
      </c>
      <c r="H83">
        <v>0.5</v>
      </c>
      <c r="I83">
        <v>1391</v>
      </c>
      <c r="J83">
        <v>7983</v>
      </c>
      <c r="L83">
        <v>2197</v>
      </c>
      <c r="M83">
        <v>1.482</v>
      </c>
      <c r="N83">
        <v>7.0419999999999998</v>
      </c>
      <c r="O83">
        <v>5.56</v>
      </c>
      <c r="Q83">
        <v>0.114</v>
      </c>
      <c r="R83">
        <v>1</v>
      </c>
      <c r="S83">
        <v>0</v>
      </c>
      <c r="T83">
        <v>0</v>
      </c>
      <c r="V83">
        <v>0</v>
      </c>
      <c r="Y83" s="1">
        <v>44238</v>
      </c>
      <c r="Z83" s="2">
        <v>2.9039351851851854E-2</v>
      </c>
      <c r="AB83">
        <v>1</v>
      </c>
      <c r="AD83" s="4">
        <f t="shared" si="8"/>
        <v>5.4757010048202837</v>
      </c>
      <c r="AE83" s="4">
        <f t="shared" si="9"/>
        <v>5.9572946986547839</v>
      </c>
      <c r="AF83" s="4">
        <f t="shared" si="10"/>
        <v>0.48159369383450024</v>
      </c>
      <c r="AG83" s="4">
        <f t="shared" si="11"/>
        <v>0.19294625569087459</v>
      </c>
      <c r="BC83" s="4"/>
      <c r="BD83" s="4"/>
      <c r="BE83" s="4"/>
      <c r="BF83" s="4"/>
    </row>
    <row r="84" spans="1:58" x14ac:dyDescent="0.2">
      <c r="A84">
        <v>72</v>
      </c>
      <c r="B84">
        <v>22</v>
      </c>
      <c r="C84" t="s">
        <v>123</v>
      </c>
      <c r="D84" t="s">
        <v>27</v>
      </c>
      <c r="G84">
        <v>0.5</v>
      </c>
      <c r="H84">
        <v>0.5</v>
      </c>
      <c r="I84">
        <v>1097</v>
      </c>
      <c r="J84">
        <v>5860</v>
      </c>
      <c r="L84">
        <v>2528</v>
      </c>
      <c r="M84">
        <v>1.256</v>
      </c>
      <c r="N84">
        <v>5.2430000000000003</v>
      </c>
      <c r="O84">
        <v>3.9860000000000002</v>
      </c>
      <c r="Q84">
        <v>0.14799999999999999</v>
      </c>
      <c r="R84">
        <v>1</v>
      </c>
      <c r="S84">
        <v>0</v>
      </c>
      <c r="T84">
        <v>0</v>
      </c>
      <c r="V84">
        <v>0</v>
      </c>
      <c r="Y84" s="1">
        <v>44238</v>
      </c>
      <c r="Z84" s="2">
        <v>3.9328703703703706E-2</v>
      </c>
      <c r="AB84">
        <v>1</v>
      </c>
      <c r="AD84" s="4">
        <f t="shared" si="8"/>
        <v>4.2223502450905457</v>
      </c>
      <c r="AE84" s="4">
        <f t="shared" si="9"/>
        <v>4.4104275705390945</v>
      </c>
      <c r="AF84" s="4">
        <f t="shared" si="10"/>
        <v>0.18807732544854883</v>
      </c>
      <c r="AG84" s="4">
        <f t="shared" si="11"/>
        <v>0.21723948874791874</v>
      </c>
    </row>
    <row r="85" spans="1:58" x14ac:dyDescent="0.2">
      <c r="A85">
        <v>73</v>
      </c>
      <c r="B85">
        <v>22</v>
      </c>
      <c r="C85" t="s">
        <v>123</v>
      </c>
      <c r="D85" t="s">
        <v>27</v>
      </c>
      <c r="G85">
        <v>0.5</v>
      </c>
      <c r="H85">
        <v>0.5</v>
      </c>
      <c r="I85">
        <v>979</v>
      </c>
      <c r="J85">
        <v>5871</v>
      </c>
      <c r="L85">
        <v>2481</v>
      </c>
      <c r="M85">
        <v>1.1659999999999999</v>
      </c>
      <c r="N85">
        <v>5.2530000000000001</v>
      </c>
      <c r="O85">
        <v>4.0869999999999997</v>
      </c>
      <c r="Q85">
        <v>0.14299999999999999</v>
      </c>
      <c r="R85">
        <v>1</v>
      </c>
      <c r="S85">
        <v>0</v>
      </c>
      <c r="T85">
        <v>0</v>
      </c>
      <c r="V85">
        <v>0</v>
      </c>
      <c r="Y85" s="1">
        <v>44238</v>
      </c>
      <c r="Z85" s="2">
        <v>4.4861111111111109E-2</v>
      </c>
      <c r="AB85">
        <v>1</v>
      </c>
      <c r="AD85" s="4">
        <f t="shared" si="8"/>
        <v>3.7193047020697665</v>
      </c>
      <c r="AE85" s="4">
        <f t="shared" si="9"/>
        <v>4.4184424261251865</v>
      </c>
      <c r="AF85" s="4">
        <f t="shared" si="10"/>
        <v>0.69913772405541996</v>
      </c>
      <c r="AG85" s="4">
        <f t="shared" si="11"/>
        <v>0.21378999644072516</v>
      </c>
      <c r="AJ85">
        <f>ABS(100*(AD85-AD86)/(AVERAGE(AD85:AD86)))</f>
        <v>1.3849747456067152</v>
      </c>
      <c r="AO85">
        <f>ABS(100*(AE85-AE86)/(AVERAGE(AE85:AE86)))</f>
        <v>0.1318370352698412</v>
      </c>
      <c r="AT85">
        <f>ABS(100*(AF85-AF86)/(AVERAGE(AF85:AF86)))</f>
        <v>7.8317409652806802</v>
      </c>
      <c r="AY85">
        <f>ABS(100*(AG85-AG86)/(AVERAGE(AG85:AG86)))</f>
        <v>3.6070292520830591</v>
      </c>
      <c r="BC85" s="4">
        <f>AVERAGE(AD85:AD86)</f>
        <v>3.6937261151365064</v>
      </c>
      <c r="BD85" s="4">
        <f>AVERAGE(AE85:AE86)</f>
        <v>4.4213569190655839</v>
      </c>
      <c r="BE85" s="4">
        <f>AVERAGE(AF85:AF86)</f>
        <v>0.72763080392907731</v>
      </c>
      <c r="BF85" s="4">
        <f>AVERAGE(AG85:AG86)</f>
        <v>0.2177165461946583</v>
      </c>
    </row>
    <row r="86" spans="1:58" x14ac:dyDescent="0.2">
      <c r="A86">
        <v>74</v>
      </c>
      <c r="B86">
        <v>22</v>
      </c>
      <c r="C86" t="s">
        <v>123</v>
      </c>
      <c r="D86" t="s">
        <v>27</v>
      </c>
      <c r="G86">
        <v>0.5</v>
      </c>
      <c r="H86">
        <v>0.5</v>
      </c>
      <c r="I86">
        <v>967</v>
      </c>
      <c r="J86">
        <v>5879</v>
      </c>
      <c r="L86">
        <v>2588</v>
      </c>
      <c r="M86">
        <v>1.157</v>
      </c>
      <c r="N86">
        <v>5.2590000000000003</v>
      </c>
      <c r="O86">
        <v>4.1020000000000003</v>
      </c>
      <c r="Q86">
        <v>0.155</v>
      </c>
      <c r="R86">
        <v>1</v>
      </c>
      <c r="S86">
        <v>0</v>
      </c>
      <c r="T86">
        <v>0</v>
      </c>
      <c r="V86">
        <v>0</v>
      </c>
      <c r="Y86" s="1">
        <v>44238</v>
      </c>
      <c r="Z86" s="2">
        <v>5.078703703703704E-2</v>
      </c>
      <c r="AB86">
        <v>1</v>
      </c>
      <c r="AD86" s="4">
        <f t="shared" si="8"/>
        <v>3.6681475282032459</v>
      </c>
      <c r="AE86" s="4">
        <f t="shared" si="9"/>
        <v>4.4242714120059805</v>
      </c>
      <c r="AF86" s="4">
        <f t="shared" si="10"/>
        <v>0.75612388380273465</v>
      </c>
      <c r="AG86" s="4">
        <f t="shared" si="11"/>
        <v>0.22164309594859141</v>
      </c>
      <c r="BC86" s="4"/>
      <c r="BD86" s="4"/>
      <c r="BE86" s="4"/>
      <c r="BF86" s="4"/>
    </row>
    <row r="87" spans="1:58" x14ac:dyDescent="0.2">
      <c r="A87">
        <v>75</v>
      </c>
      <c r="B87">
        <v>23</v>
      </c>
      <c r="C87" t="s">
        <v>124</v>
      </c>
      <c r="D87" t="s">
        <v>27</v>
      </c>
      <c r="G87">
        <v>0.5</v>
      </c>
      <c r="H87">
        <v>0.5</v>
      </c>
      <c r="I87">
        <v>1351</v>
      </c>
      <c r="J87">
        <v>8999</v>
      </c>
      <c r="L87">
        <v>21822</v>
      </c>
      <c r="M87">
        <v>1.4510000000000001</v>
      </c>
      <c r="N87">
        <v>7.9029999999999996</v>
      </c>
      <c r="O87">
        <v>6.4509999999999996</v>
      </c>
      <c r="Q87">
        <v>2.1659999999999999</v>
      </c>
      <c r="R87">
        <v>1</v>
      </c>
      <c r="S87">
        <v>0</v>
      </c>
      <c r="T87">
        <v>0</v>
      </c>
      <c r="V87">
        <v>0</v>
      </c>
      <c r="Y87" s="1">
        <v>44238</v>
      </c>
      <c r="Z87" s="2">
        <v>6.1122685185185183E-2</v>
      </c>
      <c r="AB87">
        <v>1</v>
      </c>
      <c r="AD87" s="4">
        <f t="shared" si="8"/>
        <v>5.305177091931883</v>
      </c>
      <c r="AE87" s="4">
        <f t="shared" si="9"/>
        <v>6.6975759055156141</v>
      </c>
      <c r="AF87" s="4">
        <f t="shared" si="10"/>
        <v>1.3923988135837311</v>
      </c>
      <c r="AG87" s="4">
        <f t="shared" si="11"/>
        <v>1.6332927775775579</v>
      </c>
    </row>
    <row r="88" spans="1:58" x14ac:dyDescent="0.2">
      <c r="A88">
        <v>76</v>
      </c>
      <c r="B88">
        <v>23</v>
      </c>
      <c r="C88" t="s">
        <v>124</v>
      </c>
      <c r="D88" t="s">
        <v>27</v>
      </c>
      <c r="G88">
        <v>0.5</v>
      </c>
      <c r="H88">
        <v>0.5</v>
      </c>
      <c r="I88">
        <v>1488</v>
      </c>
      <c r="J88">
        <v>8992</v>
      </c>
      <c r="L88">
        <v>22047</v>
      </c>
      <c r="M88">
        <v>1.556</v>
      </c>
      <c r="N88">
        <v>7.8959999999999999</v>
      </c>
      <c r="O88">
        <v>6.34</v>
      </c>
      <c r="Q88">
        <v>2.19</v>
      </c>
      <c r="R88">
        <v>1</v>
      </c>
      <c r="S88">
        <v>0</v>
      </c>
      <c r="T88">
        <v>0</v>
      </c>
      <c r="V88">
        <v>0</v>
      </c>
      <c r="Y88" s="1">
        <v>44238</v>
      </c>
      <c r="Z88" s="2">
        <v>6.6782407407407415E-2</v>
      </c>
      <c r="AB88">
        <v>1</v>
      </c>
      <c r="AD88" s="4">
        <f t="shared" si="8"/>
        <v>5.8892214935746523</v>
      </c>
      <c r="AE88" s="4">
        <f t="shared" si="9"/>
        <v>6.6924755428699187</v>
      </c>
      <c r="AF88" s="4">
        <f t="shared" si="10"/>
        <v>0.80325404929526645</v>
      </c>
      <c r="AG88" s="4">
        <f t="shared" si="11"/>
        <v>1.6498063045800804</v>
      </c>
      <c r="AJ88">
        <f>ABS(100*(AD88-AD89)/(AVERAGE(AD88:AD89)))</f>
        <v>7.2414348384013782E-2</v>
      </c>
      <c r="AO88">
        <f>ABS(100*(AE88-AE89)/(AVERAGE(AE88:AE89)))</f>
        <v>0.52395468304117365</v>
      </c>
      <c r="AT88">
        <f>ABS(100*(AF88-AF89)/(AVERAGE(AF88:AF89)))</f>
        <v>3.8978132314800424</v>
      </c>
      <c r="AY88">
        <f>ABS(100*(AG88-AG89)/(AVERAGE(AG88:AG89)))</f>
        <v>0.53683699933364881</v>
      </c>
      <c r="BC88" s="4">
        <f>AVERAGE(AD88:AD89)</f>
        <v>5.8870899446635478</v>
      </c>
      <c r="BD88" s="4">
        <f>AVERAGE(AE88:AE89)</f>
        <v>6.6749885852275366</v>
      </c>
      <c r="BE88" s="4">
        <f>AVERAGE(AF88:AF89)</f>
        <v>0.78789864056398917</v>
      </c>
      <c r="BF88" s="4">
        <f>AVERAGE(AG88:AG89)</f>
        <v>1.6542466085074254</v>
      </c>
    </row>
    <row r="89" spans="1:58" x14ac:dyDescent="0.2">
      <c r="A89">
        <v>77</v>
      </c>
      <c r="B89">
        <v>23</v>
      </c>
      <c r="C89" t="s">
        <v>124</v>
      </c>
      <c r="D89" t="s">
        <v>27</v>
      </c>
      <c r="G89">
        <v>0.5</v>
      </c>
      <c r="H89">
        <v>0.5</v>
      </c>
      <c r="I89">
        <v>1487</v>
      </c>
      <c r="J89">
        <v>8944</v>
      </c>
      <c r="L89">
        <v>22168</v>
      </c>
      <c r="M89">
        <v>1.556</v>
      </c>
      <c r="N89">
        <v>7.8559999999999999</v>
      </c>
      <c r="O89">
        <v>6.3</v>
      </c>
      <c r="Q89">
        <v>2.2029999999999998</v>
      </c>
      <c r="R89">
        <v>1</v>
      </c>
      <c r="S89">
        <v>0</v>
      </c>
      <c r="T89">
        <v>0</v>
      </c>
      <c r="V89">
        <v>0</v>
      </c>
      <c r="Y89" s="1">
        <v>44238</v>
      </c>
      <c r="Z89" s="2">
        <v>7.2824074074074083E-2</v>
      </c>
      <c r="AB89">
        <v>1</v>
      </c>
      <c r="AD89" s="4">
        <f t="shared" si="8"/>
        <v>5.8849583957524434</v>
      </c>
      <c r="AE89" s="4">
        <f t="shared" si="9"/>
        <v>6.6575016275851553</v>
      </c>
      <c r="AF89" s="4">
        <f t="shared" si="10"/>
        <v>0.7725432318327119</v>
      </c>
      <c r="AG89" s="4">
        <f t="shared" si="11"/>
        <v>1.6586869124347703</v>
      </c>
      <c r="BC89" s="4"/>
      <c r="BD89" s="4"/>
      <c r="BE89" s="4"/>
      <c r="BF89" s="4"/>
    </row>
    <row r="90" spans="1:58" x14ac:dyDescent="0.2">
      <c r="A90">
        <v>78</v>
      </c>
      <c r="B90">
        <v>24</v>
      </c>
      <c r="C90" t="s">
        <v>125</v>
      </c>
      <c r="D90" t="s">
        <v>27</v>
      </c>
      <c r="G90">
        <v>0.5</v>
      </c>
      <c r="H90">
        <v>0.5</v>
      </c>
      <c r="I90">
        <v>1552</v>
      </c>
      <c r="J90">
        <v>8082</v>
      </c>
      <c r="L90">
        <v>5850</v>
      </c>
      <c r="M90">
        <v>1.605</v>
      </c>
      <c r="N90">
        <v>7.1260000000000003</v>
      </c>
      <c r="O90">
        <v>5.52</v>
      </c>
      <c r="Q90">
        <v>0.496</v>
      </c>
      <c r="R90">
        <v>1</v>
      </c>
      <c r="S90">
        <v>0</v>
      </c>
      <c r="T90">
        <v>0</v>
      </c>
      <c r="V90">
        <v>0</v>
      </c>
      <c r="Y90" s="1">
        <v>44238</v>
      </c>
      <c r="Z90" s="2">
        <v>8.3148148148148152E-2</v>
      </c>
      <c r="AB90">
        <v>1</v>
      </c>
      <c r="AD90" s="4">
        <f t="shared" si="8"/>
        <v>6.1620597541960915</v>
      </c>
      <c r="AE90" s="4">
        <f t="shared" si="9"/>
        <v>6.0294283989296087</v>
      </c>
      <c r="AF90" s="4">
        <f t="shared" si="10"/>
        <v>-0.13263135526648284</v>
      </c>
      <c r="AG90" s="4">
        <f t="shared" si="11"/>
        <v>0.46105254075849517</v>
      </c>
    </row>
    <row r="91" spans="1:58" x14ac:dyDescent="0.2">
      <c r="A91">
        <v>79</v>
      </c>
      <c r="B91">
        <v>24</v>
      </c>
      <c r="C91" t="s">
        <v>125</v>
      </c>
      <c r="D91" t="s">
        <v>27</v>
      </c>
      <c r="G91">
        <v>0.5</v>
      </c>
      <c r="H91">
        <v>0.5</v>
      </c>
      <c r="I91">
        <v>1611</v>
      </c>
      <c r="J91">
        <v>7409</v>
      </c>
      <c r="L91">
        <v>5116</v>
      </c>
      <c r="M91">
        <v>1.651</v>
      </c>
      <c r="N91">
        <v>6.5549999999999997</v>
      </c>
      <c r="O91">
        <v>4.9039999999999999</v>
      </c>
      <c r="Q91">
        <v>0.41899999999999998</v>
      </c>
      <c r="R91">
        <v>1</v>
      </c>
      <c r="S91">
        <v>0</v>
      </c>
      <c r="T91">
        <v>0</v>
      </c>
      <c r="V91">
        <v>0</v>
      </c>
      <c r="Y91" s="1">
        <v>44238</v>
      </c>
      <c r="Z91" s="2">
        <v>8.8877314814814812E-2</v>
      </c>
      <c r="AB91">
        <v>1</v>
      </c>
      <c r="AD91" s="4">
        <f t="shared" si="8"/>
        <v>6.4135825257064818</v>
      </c>
      <c r="AE91" s="4">
        <f t="shared" si="9"/>
        <v>5.5390649617078189</v>
      </c>
      <c r="AF91" s="4">
        <f t="shared" si="10"/>
        <v>-0.87451756399866287</v>
      </c>
      <c r="AG91" s="4">
        <f t="shared" si="11"/>
        <v>0.40718174600359958</v>
      </c>
      <c r="AJ91">
        <f>ABS(100*(AD91-AD92)/(AVERAGE(AD91:AD92)))</f>
        <v>1.5826522410453336</v>
      </c>
      <c r="AO91">
        <f>ABS(100*(AE91-AE92)/(AVERAGE(AE91:AE92)))</f>
        <v>0.22337273428381171</v>
      </c>
      <c r="AT91">
        <f>ABS(100*(AF91-AF92)/(AVERAGE(AF91:AF92)))</f>
        <v>9.7802683978562932</v>
      </c>
      <c r="AY91">
        <f>ABS(100*(AG91-AG92)/(AVERAGE(AG91:AG92)))</f>
        <v>5.4059605539052834E-2</v>
      </c>
      <c r="BC91" s="4">
        <f>AVERAGE(AD91:AD92)</f>
        <v>6.464739699573002</v>
      </c>
      <c r="BD91" s="4">
        <f>AVERAGE(AE91:AE92)</f>
        <v>5.5452582592061628</v>
      </c>
      <c r="BE91" s="4">
        <f>AVERAGE(AF91:AF92)</f>
        <v>-0.91948144036683876</v>
      </c>
      <c r="BF91" s="4">
        <f>AVERAGE(AG91:AG92)</f>
        <v>0.40729183618361642</v>
      </c>
    </row>
    <row r="92" spans="1:58" x14ac:dyDescent="0.2">
      <c r="A92">
        <v>80</v>
      </c>
      <c r="B92">
        <v>24</v>
      </c>
      <c r="C92" t="s">
        <v>125</v>
      </c>
      <c r="D92" t="s">
        <v>27</v>
      </c>
      <c r="G92">
        <v>0.5</v>
      </c>
      <c r="H92">
        <v>0.5</v>
      </c>
      <c r="I92">
        <v>1635</v>
      </c>
      <c r="J92">
        <v>7426</v>
      </c>
      <c r="L92">
        <v>5119</v>
      </c>
      <c r="M92">
        <v>1.669</v>
      </c>
      <c r="N92">
        <v>6.57</v>
      </c>
      <c r="O92">
        <v>4.9009999999999998</v>
      </c>
      <c r="Q92">
        <v>0.41899999999999998</v>
      </c>
      <c r="R92">
        <v>1</v>
      </c>
      <c r="S92">
        <v>0</v>
      </c>
      <c r="T92">
        <v>0</v>
      </c>
      <c r="V92">
        <v>0</v>
      </c>
      <c r="Y92" s="1">
        <v>44238</v>
      </c>
      <c r="Z92" s="2">
        <v>9.4849537037037038E-2</v>
      </c>
      <c r="AB92">
        <v>1</v>
      </c>
      <c r="AD92" s="4">
        <f t="shared" si="8"/>
        <v>6.5158968734395213</v>
      </c>
      <c r="AE92" s="4">
        <f t="shared" si="9"/>
        <v>5.5514515567045066</v>
      </c>
      <c r="AF92" s="4">
        <f t="shared" si="10"/>
        <v>-0.96444531673501466</v>
      </c>
      <c r="AG92" s="4">
        <f t="shared" si="11"/>
        <v>0.4074019263636332</v>
      </c>
      <c r="BC92" s="4"/>
      <c r="BD92" s="4"/>
      <c r="BE92" s="4"/>
      <c r="BF92" s="4"/>
    </row>
    <row r="93" spans="1:58" x14ac:dyDescent="0.2">
      <c r="A93">
        <v>81</v>
      </c>
      <c r="B93">
        <v>25</v>
      </c>
      <c r="C93" t="s">
        <v>126</v>
      </c>
      <c r="D93" t="s">
        <v>27</v>
      </c>
      <c r="G93">
        <v>0.5</v>
      </c>
      <c r="H93">
        <v>0.5</v>
      </c>
      <c r="I93">
        <v>1076</v>
      </c>
      <c r="J93">
        <v>5843</v>
      </c>
      <c r="L93">
        <v>2170</v>
      </c>
      <c r="M93">
        <v>1.24</v>
      </c>
      <c r="N93">
        <v>5.2290000000000001</v>
      </c>
      <c r="O93">
        <v>3.9889999999999999</v>
      </c>
      <c r="Q93">
        <v>0.111</v>
      </c>
      <c r="R93">
        <v>1</v>
      </c>
      <c r="S93">
        <v>0</v>
      </c>
      <c r="T93">
        <v>0</v>
      </c>
      <c r="V93">
        <v>0</v>
      </c>
      <c r="Y93" s="1">
        <v>44238</v>
      </c>
      <c r="Z93" s="2">
        <v>0.10506944444444444</v>
      </c>
      <c r="AB93">
        <v>1</v>
      </c>
      <c r="AD93" s="4">
        <f t="shared" si="8"/>
        <v>4.1328251908241356</v>
      </c>
      <c r="AE93" s="4">
        <f t="shared" si="9"/>
        <v>4.3980409755424068</v>
      </c>
      <c r="AF93" s="4">
        <f t="shared" si="10"/>
        <v>0.26521578471827123</v>
      </c>
      <c r="AG93" s="4">
        <f t="shared" si="11"/>
        <v>0.19096463245057188</v>
      </c>
    </row>
    <row r="94" spans="1:58" x14ac:dyDescent="0.2">
      <c r="A94">
        <v>82</v>
      </c>
      <c r="B94">
        <v>25</v>
      </c>
      <c r="C94" t="s">
        <v>126</v>
      </c>
      <c r="D94" t="s">
        <v>27</v>
      </c>
      <c r="G94">
        <v>0.5</v>
      </c>
      <c r="H94">
        <v>0.5</v>
      </c>
      <c r="I94">
        <v>874</v>
      </c>
      <c r="J94">
        <v>5854</v>
      </c>
      <c r="L94">
        <v>2168</v>
      </c>
      <c r="M94">
        <v>1.085</v>
      </c>
      <c r="N94">
        <v>5.2380000000000004</v>
      </c>
      <c r="O94">
        <v>4.1520000000000001</v>
      </c>
      <c r="Q94">
        <v>0.111</v>
      </c>
      <c r="R94">
        <v>1</v>
      </c>
      <c r="S94">
        <v>0</v>
      </c>
      <c r="T94">
        <v>0</v>
      </c>
      <c r="V94">
        <v>0</v>
      </c>
      <c r="Y94" s="1">
        <v>44238</v>
      </c>
      <c r="Z94" s="2">
        <v>0.11055555555555556</v>
      </c>
      <c r="AB94">
        <v>1</v>
      </c>
      <c r="AD94" s="4">
        <f t="shared" si="8"/>
        <v>3.2716794307377173</v>
      </c>
      <c r="AE94" s="4">
        <f t="shared" si="9"/>
        <v>4.4060558311284996</v>
      </c>
      <c r="AF94" s="4">
        <f t="shared" si="10"/>
        <v>1.1343764003907824</v>
      </c>
      <c r="AG94" s="4">
        <f t="shared" si="11"/>
        <v>0.19081784554388279</v>
      </c>
      <c r="AJ94">
        <f>ABS(100*(AD94-AD95)/(AVERAGE(AD94:AD95)))</f>
        <v>6.595402297925979</v>
      </c>
      <c r="AO94">
        <f>ABS(100*(AE94-AE95)/(AVERAGE(AE94:AE95)))</f>
        <v>0.43088464316768654</v>
      </c>
      <c r="AT94">
        <f>ABS(100*(AF94-AF95)/(AVERAGE(AF94:AF95)))</f>
        <v>15.451056171916026</v>
      </c>
      <c r="AY94">
        <f>ABS(100*(AG94-AG95)/(AVERAGE(AG94:AG95)))</f>
        <v>0.57527909305004243</v>
      </c>
      <c r="BC94" s="4">
        <f>AVERAGE(AD94:AD95)</f>
        <v>3.1672335340935724</v>
      </c>
      <c r="BD94" s="4">
        <f>AVERAGE(AE94:AE95)</f>
        <v>4.3965837290722085</v>
      </c>
      <c r="BE94" s="4">
        <f>AVERAGE(AF94:AF95)</f>
        <v>1.2293501949786365</v>
      </c>
      <c r="BF94" s="4">
        <f>AVERAGE(AG94:AG95)</f>
        <v>0.19136829644396686</v>
      </c>
    </row>
    <row r="95" spans="1:58" x14ac:dyDescent="0.2">
      <c r="A95">
        <v>83</v>
      </c>
      <c r="B95">
        <v>25</v>
      </c>
      <c r="C95" t="s">
        <v>126</v>
      </c>
      <c r="D95" t="s">
        <v>27</v>
      </c>
      <c r="G95">
        <v>0.5</v>
      </c>
      <c r="H95">
        <v>0.5</v>
      </c>
      <c r="I95">
        <v>825</v>
      </c>
      <c r="J95">
        <v>5828</v>
      </c>
      <c r="L95">
        <v>2183</v>
      </c>
      <c r="M95">
        <v>1.048</v>
      </c>
      <c r="N95">
        <v>5.2160000000000002</v>
      </c>
      <c r="O95">
        <v>4.1669999999999998</v>
      </c>
      <c r="Q95">
        <v>0.112</v>
      </c>
      <c r="R95">
        <v>1</v>
      </c>
      <c r="S95">
        <v>0</v>
      </c>
      <c r="T95">
        <v>0</v>
      </c>
      <c r="V95">
        <v>0</v>
      </c>
      <c r="Y95" s="1">
        <v>44238</v>
      </c>
      <c r="Z95" s="2">
        <v>0.11652777777777779</v>
      </c>
      <c r="AB95">
        <v>1</v>
      </c>
      <c r="AD95" s="4">
        <f t="shared" si="8"/>
        <v>3.0627876374494276</v>
      </c>
      <c r="AE95" s="4">
        <f t="shared" si="9"/>
        <v>4.3871116270159183</v>
      </c>
      <c r="AF95" s="4">
        <f t="shared" si="10"/>
        <v>1.3243239895664907</v>
      </c>
      <c r="AG95" s="4">
        <f t="shared" si="11"/>
        <v>0.19191874734405096</v>
      </c>
      <c r="BC95" s="4"/>
      <c r="BD95" s="4"/>
      <c r="BE95" s="4"/>
      <c r="BF95" s="4"/>
    </row>
    <row r="96" spans="1:58" x14ac:dyDescent="0.2">
      <c r="A96">
        <v>84</v>
      </c>
      <c r="B96">
        <v>26</v>
      </c>
      <c r="C96" t="s">
        <v>127</v>
      </c>
      <c r="D96" t="s">
        <v>27</v>
      </c>
      <c r="G96">
        <v>0.5</v>
      </c>
      <c r="H96">
        <v>0.5</v>
      </c>
      <c r="I96">
        <v>1613</v>
      </c>
      <c r="J96">
        <v>9001</v>
      </c>
      <c r="L96">
        <v>12814</v>
      </c>
      <c r="M96">
        <v>1.6519999999999999</v>
      </c>
      <c r="N96">
        <v>7.9039999999999999</v>
      </c>
      <c r="O96">
        <v>6.2519999999999998</v>
      </c>
      <c r="Q96">
        <v>1.224</v>
      </c>
      <c r="R96">
        <v>1</v>
      </c>
      <c r="S96">
        <v>0</v>
      </c>
      <c r="T96">
        <v>0</v>
      </c>
      <c r="V96">
        <v>0</v>
      </c>
      <c r="Y96" s="1">
        <v>44238</v>
      </c>
      <c r="Z96" s="2">
        <v>0.12692129629629631</v>
      </c>
      <c r="AB96">
        <v>1</v>
      </c>
      <c r="AD96" s="4">
        <f t="shared" si="8"/>
        <v>6.4221087213509023</v>
      </c>
      <c r="AE96" s="4">
        <f t="shared" si="9"/>
        <v>6.6990331519858124</v>
      </c>
      <c r="AF96" s="4">
        <f t="shared" si="10"/>
        <v>0.27692443063491012</v>
      </c>
      <c r="AG96" s="4">
        <f t="shared" si="11"/>
        <v>0.97216454984990208</v>
      </c>
    </row>
    <row r="97" spans="1:58" x14ac:dyDescent="0.2">
      <c r="A97">
        <v>85</v>
      </c>
      <c r="B97">
        <v>26</v>
      </c>
      <c r="C97" t="s">
        <v>127</v>
      </c>
      <c r="D97" t="s">
        <v>27</v>
      </c>
      <c r="G97">
        <v>0.5</v>
      </c>
      <c r="H97">
        <v>0.5</v>
      </c>
      <c r="I97">
        <v>1909</v>
      </c>
      <c r="J97">
        <v>9011</v>
      </c>
      <c r="L97">
        <v>12860</v>
      </c>
      <c r="M97">
        <v>1.879</v>
      </c>
      <c r="N97">
        <v>7.9130000000000003</v>
      </c>
      <c r="O97">
        <v>6.0339999999999998</v>
      </c>
      <c r="Q97">
        <v>1.2290000000000001</v>
      </c>
      <c r="R97">
        <v>1</v>
      </c>
      <c r="S97">
        <v>0</v>
      </c>
      <c r="T97">
        <v>0</v>
      </c>
      <c r="V97">
        <v>0</v>
      </c>
      <c r="Y97" s="1">
        <v>44238</v>
      </c>
      <c r="Z97" s="2">
        <v>0.13260416666666666</v>
      </c>
      <c r="AB97">
        <v>1</v>
      </c>
      <c r="AD97" s="4">
        <f t="shared" si="8"/>
        <v>7.6839856767250598</v>
      </c>
      <c r="AE97" s="4">
        <f t="shared" si="9"/>
        <v>6.7063193843368039</v>
      </c>
      <c r="AF97" s="4">
        <f t="shared" si="10"/>
        <v>-0.97766629238825598</v>
      </c>
      <c r="AG97" s="4">
        <f t="shared" si="11"/>
        <v>0.97554064870375112</v>
      </c>
      <c r="AJ97">
        <f>ABS(100*(AD97-AD98)/(AVERAGE(AD97:AD98)))</f>
        <v>1.7348074875479493</v>
      </c>
      <c r="AO97">
        <f>ABS(100*(AE97-AE98)/(AVERAGE(AE97:AE98)))</f>
        <v>9.7830365754836349E-2</v>
      </c>
      <c r="AT97">
        <f>ABS(100*(AF97-AF98)/(AVERAGE(AF97:AF98)))</f>
        <v>13.728597959416085</v>
      </c>
      <c r="AY97">
        <f>ABS(100*(AG97-AG98)/(AVERAGE(AG97:AG98)))</f>
        <v>1.3822030461758805</v>
      </c>
      <c r="BC97" s="4">
        <f>AVERAGE(AD97:AD98)</f>
        <v>7.6179076604808049</v>
      </c>
      <c r="BD97" s="4">
        <f>AVERAGE(AE97:AE98)</f>
        <v>6.7030405797788575</v>
      </c>
      <c r="BE97" s="4">
        <f>AVERAGE(AF97:AF98)</f>
        <v>-0.91486708070194744</v>
      </c>
      <c r="BF97" s="4">
        <f>AVERAGE(AG97:AG98)</f>
        <v>0.98232954313812149</v>
      </c>
    </row>
    <row r="98" spans="1:58" x14ac:dyDescent="0.2">
      <c r="A98">
        <v>86</v>
      </c>
      <c r="B98">
        <v>26</v>
      </c>
      <c r="C98" t="s">
        <v>127</v>
      </c>
      <c r="D98" t="s">
        <v>27</v>
      </c>
      <c r="G98">
        <v>0.5</v>
      </c>
      <c r="H98">
        <v>0.5</v>
      </c>
      <c r="I98">
        <v>1878</v>
      </c>
      <c r="J98">
        <v>9002</v>
      </c>
      <c r="L98">
        <v>13045</v>
      </c>
      <c r="M98">
        <v>1.855</v>
      </c>
      <c r="N98">
        <v>7.9050000000000002</v>
      </c>
      <c r="O98">
        <v>6.05</v>
      </c>
      <c r="Q98">
        <v>1.248</v>
      </c>
      <c r="R98">
        <v>1</v>
      </c>
      <c r="S98">
        <v>0</v>
      </c>
      <c r="T98">
        <v>0</v>
      </c>
      <c r="V98">
        <v>0</v>
      </c>
      <c r="Y98" s="1">
        <v>44238</v>
      </c>
      <c r="Z98" s="2">
        <v>0.13869212962962962</v>
      </c>
      <c r="AB98">
        <v>1</v>
      </c>
      <c r="AD98" s="4">
        <f t="shared" si="8"/>
        <v>7.55182964423655</v>
      </c>
      <c r="AE98" s="4">
        <f t="shared" si="9"/>
        <v>6.6997617752209111</v>
      </c>
      <c r="AF98" s="4">
        <f t="shared" si="10"/>
        <v>-0.85206786901563891</v>
      </c>
      <c r="AG98" s="4">
        <f t="shared" si="11"/>
        <v>0.98911843757249185</v>
      </c>
      <c r="BC98" s="4"/>
      <c r="BD98" s="4"/>
      <c r="BE98" s="4"/>
      <c r="BF98" s="4"/>
    </row>
    <row r="99" spans="1:58" x14ac:dyDescent="0.2">
      <c r="A99">
        <v>87</v>
      </c>
      <c r="B99">
        <v>27</v>
      </c>
      <c r="C99" t="s">
        <v>128</v>
      </c>
      <c r="D99" t="s">
        <v>27</v>
      </c>
      <c r="G99">
        <v>0.5</v>
      </c>
      <c r="H99">
        <v>0.5</v>
      </c>
      <c r="I99">
        <v>1722</v>
      </c>
      <c r="J99">
        <v>8488</v>
      </c>
      <c r="L99">
        <v>6550</v>
      </c>
      <c r="M99">
        <v>1.736</v>
      </c>
      <c r="N99">
        <v>7.47</v>
      </c>
      <c r="O99">
        <v>5.734</v>
      </c>
      <c r="Q99">
        <v>0.56899999999999995</v>
      </c>
      <c r="R99">
        <v>1</v>
      </c>
      <c r="S99">
        <v>0</v>
      </c>
      <c r="T99">
        <v>0</v>
      </c>
      <c r="V99">
        <v>0</v>
      </c>
      <c r="Y99" s="1">
        <v>44238</v>
      </c>
      <c r="Z99" s="2">
        <v>0.14907407407407405</v>
      </c>
      <c r="AB99">
        <v>1</v>
      </c>
      <c r="AD99" s="4">
        <f t="shared" si="8"/>
        <v>6.8867863839717911</v>
      </c>
      <c r="AE99" s="4">
        <f t="shared" si="9"/>
        <v>6.3252494323799011</v>
      </c>
      <c r="AF99" s="4">
        <f t="shared" si="10"/>
        <v>-0.56153695159188999</v>
      </c>
      <c r="AG99" s="4">
        <f t="shared" si="11"/>
        <v>0.51242795809967623</v>
      </c>
    </row>
    <row r="100" spans="1:58" x14ac:dyDescent="0.2">
      <c r="A100">
        <v>88</v>
      </c>
      <c r="B100">
        <v>27</v>
      </c>
      <c r="C100" t="s">
        <v>128</v>
      </c>
      <c r="D100" t="s">
        <v>27</v>
      </c>
      <c r="G100">
        <v>0.5</v>
      </c>
      <c r="H100">
        <v>0.5</v>
      </c>
      <c r="I100">
        <v>1682</v>
      </c>
      <c r="J100">
        <v>8380</v>
      </c>
      <c r="L100">
        <v>6522</v>
      </c>
      <c r="M100">
        <v>1.706</v>
      </c>
      <c r="N100">
        <v>7.3780000000000001</v>
      </c>
      <c r="O100">
        <v>5.673</v>
      </c>
      <c r="Q100">
        <v>0.56599999999999995</v>
      </c>
      <c r="R100">
        <v>1</v>
      </c>
      <c r="S100">
        <v>0</v>
      </c>
      <c r="T100">
        <v>0</v>
      </c>
      <c r="V100">
        <v>0</v>
      </c>
      <c r="Y100" s="1">
        <v>44238</v>
      </c>
      <c r="Z100" s="2">
        <v>0.15467592592592591</v>
      </c>
      <c r="AB100">
        <v>1</v>
      </c>
      <c r="AD100" s="4">
        <f t="shared" si="8"/>
        <v>6.7162624710833914</v>
      </c>
      <c r="AE100" s="4">
        <f t="shared" si="9"/>
        <v>6.2465581229891836</v>
      </c>
      <c r="AF100" s="4">
        <f t="shared" si="10"/>
        <v>-0.4697043480942078</v>
      </c>
      <c r="AG100" s="4">
        <f t="shared" si="11"/>
        <v>0.51037294140602896</v>
      </c>
      <c r="AJ100">
        <f>ABS(100*(AD100-AD101)/(AVERAGE(AD100:AD101)))</f>
        <v>2.0729401145628259</v>
      </c>
      <c r="AO100">
        <f>ABS(100*(AE100-AE101)/(AVERAGE(AE100:AE101)))</f>
        <v>8.0950554957869265</v>
      </c>
      <c r="AT100">
        <f>ABS(100*(AF100-AF101)/(AVERAGE(AF100:AF101)))</f>
        <v>80.030761734751948</v>
      </c>
      <c r="AY100">
        <f>ABS(100*(AG100-AG101)/(AVERAGE(AG100:AG101)))</f>
        <v>10.615695080443816</v>
      </c>
      <c r="BC100" s="4">
        <f>AVERAGE(AD100:AD101)</f>
        <v>6.786603585149857</v>
      </c>
      <c r="BD100" s="4">
        <f>AVERAGE(AE100:AE101)</f>
        <v>6.0035622740835866</v>
      </c>
      <c r="BE100" s="4">
        <f>AVERAGE(AF100:AF101)</f>
        <v>-0.78304131106626995</v>
      </c>
      <c r="BF100" s="4">
        <f>AVERAGE(AG100:AG101)</f>
        <v>0.48464853600876617</v>
      </c>
    </row>
    <row r="101" spans="1:58" x14ac:dyDescent="0.2">
      <c r="A101">
        <v>89</v>
      </c>
      <c r="B101">
        <v>27</v>
      </c>
      <c r="C101" t="s">
        <v>128</v>
      </c>
      <c r="D101" t="s">
        <v>27</v>
      </c>
      <c r="G101">
        <v>0.5</v>
      </c>
      <c r="H101">
        <v>0.5</v>
      </c>
      <c r="I101">
        <v>1715</v>
      </c>
      <c r="J101">
        <v>7713</v>
      </c>
      <c r="L101">
        <v>5821</v>
      </c>
      <c r="M101">
        <v>1.7310000000000001</v>
      </c>
      <c r="N101">
        <v>6.8129999999999997</v>
      </c>
      <c r="O101">
        <v>5.0819999999999999</v>
      </c>
      <c r="Q101">
        <v>0.49299999999999999</v>
      </c>
      <c r="R101">
        <v>1</v>
      </c>
      <c r="S101">
        <v>0</v>
      </c>
      <c r="T101">
        <v>0</v>
      </c>
      <c r="V101">
        <v>0</v>
      </c>
      <c r="Y101" s="1">
        <v>44238</v>
      </c>
      <c r="Z101" s="2">
        <v>0.1607638888888889</v>
      </c>
      <c r="AB101">
        <v>1</v>
      </c>
      <c r="AD101" s="4">
        <f t="shared" si="8"/>
        <v>6.8569446992163217</v>
      </c>
      <c r="AE101" s="4">
        <f t="shared" si="9"/>
        <v>5.7605664251779896</v>
      </c>
      <c r="AF101" s="4">
        <f t="shared" si="10"/>
        <v>-1.0963782740383321</v>
      </c>
      <c r="AG101" s="4">
        <f t="shared" si="11"/>
        <v>0.45892413061150339</v>
      </c>
      <c r="BC101" s="4"/>
      <c r="BD101" s="4"/>
      <c r="BE101" s="4"/>
      <c r="BF101" s="4"/>
    </row>
    <row r="102" spans="1:58" x14ac:dyDescent="0.2">
      <c r="A102">
        <v>90</v>
      </c>
      <c r="B102">
        <v>28</v>
      </c>
      <c r="C102" t="s">
        <v>129</v>
      </c>
      <c r="D102" t="s">
        <v>27</v>
      </c>
      <c r="G102">
        <v>0.5</v>
      </c>
      <c r="H102">
        <v>0.5</v>
      </c>
      <c r="I102">
        <v>2286</v>
      </c>
      <c r="J102">
        <v>16681</v>
      </c>
      <c r="L102">
        <v>4273</v>
      </c>
      <c r="M102">
        <v>2.169</v>
      </c>
      <c r="N102">
        <v>14.411</v>
      </c>
      <c r="O102">
        <v>12.242000000000001</v>
      </c>
      <c r="Q102">
        <v>0.33100000000000002</v>
      </c>
      <c r="R102">
        <v>1</v>
      </c>
      <c r="S102">
        <v>0</v>
      </c>
      <c r="T102">
        <v>0</v>
      </c>
      <c r="V102">
        <v>0</v>
      </c>
      <c r="Y102" s="1">
        <v>44238</v>
      </c>
      <c r="Z102" s="2">
        <v>0.17152777777777775</v>
      </c>
      <c r="AB102">
        <v>1</v>
      </c>
      <c r="AD102" s="4">
        <f t="shared" si="8"/>
        <v>9.2911735556982276</v>
      </c>
      <c r="AE102" s="4">
        <f t="shared" si="9"/>
        <v>12.294859597547987</v>
      </c>
      <c r="AF102" s="4">
        <f t="shared" si="10"/>
        <v>3.0036860418497593</v>
      </c>
      <c r="AG102" s="4">
        <f t="shared" si="11"/>
        <v>0.3453110648341487</v>
      </c>
      <c r="BB102" s="5"/>
    </row>
    <row r="103" spans="1:58" x14ac:dyDescent="0.2">
      <c r="A103">
        <v>91</v>
      </c>
      <c r="B103">
        <v>28</v>
      </c>
      <c r="C103" t="s">
        <v>129</v>
      </c>
      <c r="D103" t="s">
        <v>27</v>
      </c>
      <c r="G103">
        <v>0.5</v>
      </c>
      <c r="H103">
        <v>0.5</v>
      </c>
      <c r="I103">
        <v>2497</v>
      </c>
      <c r="J103">
        <v>16419</v>
      </c>
      <c r="L103">
        <v>4247</v>
      </c>
      <c r="M103">
        <v>2.331</v>
      </c>
      <c r="N103">
        <v>14.188000000000001</v>
      </c>
      <c r="O103">
        <v>11.858000000000001</v>
      </c>
      <c r="Q103">
        <v>0.32800000000000001</v>
      </c>
      <c r="R103">
        <v>1</v>
      </c>
      <c r="S103">
        <v>0</v>
      </c>
      <c r="T103">
        <v>0</v>
      </c>
      <c r="V103">
        <v>0</v>
      </c>
      <c r="Y103" s="1">
        <v>44238</v>
      </c>
      <c r="Z103" s="2">
        <v>0.17747685185185183</v>
      </c>
      <c r="AB103">
        <v>1</v>
      </c>
      <c r="AD103" s="4">
        <f t="shared" si="8"/>
        <v>10.190687196184534</v>
      </c>
      <c r="AE103" s="4">
        <f t="shared" si="9"/>
        <v>12.103960309951985</v>
      </c>
      <c r="AF103" s="4">
        <f t="shared" si="10"/>
        <v>1.9132731137674508</v>
      </c>
      <c r="AG103" s="4">
        <f t="shared" si="11"/>
        <v>0.34340283504719049</v>
      </c>
      <c r="AJ103">
        <f>ABS(100*(AD103-AD104)/(AVERAGE(AD103:AD104)))</f>
        <v>2.4380751720191203</v>
      </c>
      <c r="AO103">
        <f>ABS(100*(AE103-AE104)/(AVERAGE(AE103:AE104)))</f>
        <v>0.42049371966359372</v>
      </c>
      <c r="AT103">
        <f>ABS(100*(AF103-AF104)/(AVERAGE(AF103:AF104)))</f>
        <v>11.059991582645234</v>
      </c>
      <c r="AY103">
        <f>ABS(100*(AG103-AG104)/(AVERAGE(AG103:AG104)))</f>
        <v>3.0596102831113479</v>
      </c>
      <c r="BC103" s="4">
        <f>AVERAGE(AD103:AD104)</f>
        <v>10.31644858193973</v>
      </c>
      <c r="BD103" s="4">
        <f>AVERAGE(AE103:AE104)</f>
        <v>12.12946212318046</v>
      </c>
      <c r="BE103" s="4">
        <f>AVERAGE(AF103:AF104)</f>
        <v>1.8130135412407293</v>
      </c>
      <c r="BF103" s="4">
        <f>AVERAGE(AG103:AG104)</f>
        <v>0.33822859658640014</v>
      </c>
    </row>
    <row r="104" spans="1:58" x14ac:dyDescent="0.2">
      <c r="A104">
        <v>92</v>
      </c>
      <c r="B104">
        <v>28</v>
      </c>
      <c r="C104" t="s">
        <v>129</v>
      </c>
      <c r="D104" t="s">
        <v>27</v>
      </c>
      <c r="G104">
        <v>0.5</v>
      </c>
      <c r="H104">
        <v>0.5</v>
      </c>
      <c r="I104">
        <v>2556</v>
      </c>
      <c r="J104">
        <v>16489</v>
      </c>
      <c r="L104">
        <v>4106</v>
      </c>
      <c r="M104">
        <v>2.3759999999999999</v>
      </c>
      <c r="N104">
        <v>14.247999999999999</v>
      </c>
      <c r="O104">
        <v>11.872</v>
      </c>
      <c r="Q104">
        <v>0.313</v>
      </c>
      <c r="R104">
        <v>1</v>
      </c>
      <c r="S104">
        <v>0</v>
      </c>
      <c r="T104">
        <v>0</v>
      </c>
      <c r="V104">
        <v>0</v>
      </c>
      <c r="Y104" s="1">
        <v>44238</v>
      </c>
      <c r="Z104" s="2">
        <v>0.18376157407407409</v>
      </c>
      <c r="AB104">
        <v>1</v>
      </c>
      <c r="AD104" s="4">
        <f t="shared" si="8"/>
        <v>10.442209967694925</v>
      </c>
      <c r="AE104" s="4">
        <f t="shared" si="9"/>
        <v>12.154963936408933</v>
      </c>
      <c r="AF104" s="4">
        <f t="shared" si="10"/>
        <v>1.7127539687140079</v>
      </c>
      <c r="AG104" s="4">
        <f t="shared" si="11"/>
        <v>0.3330543581256098</v>
      </c>
      <c r="BC104" s="4"/>
      <c r="BD104" s="4"/>
      <c r="BE104" s="4"/>
      <c r="BF104" s="4"/>
    </row>
    <row r="105" spans="1:58" x14ac:dyDescent="0.2">
      <c r="A105">
        <v>93</v>
      </c>
      <c r="B105">
        <v>29</v>
      </c>
      <c r="C105" t="s">
        <v>130</v>
      </c>
      <c r="D105" t="s">
        <v>27</v>
      </c>
      <c r="G105">
        <v>0.5</v>
      </c>
      <c r="H105">
        <v>0.5</v>
      </c>
      <c r="I105">
        <v>1432</v>
      </c>
      <c r="J105">
        <v>6780</v>
      </c>
      <c r="L105">
        <v>2637</v>
      </c>
      <c r="M105">
        <v>1.514</v>
      </c>
      <c r="N105">
        <v>6.0229999999999997</v>
      </c>
      <c r="O105">
        <v>4.5090000000000003</v>
      </c>
      <c r="Q105">
        <v>0.16</v>
      </c>
      <c r="R105">
        <v>1</v>
      </c>
      <c r="S105">
        <v>0</v>
      </c>
      <c r="T105">
        <v>0</v>
      </c>
      <c r="V105">
        <v>0</v>
      </c>
      <c r="Y105" s="1">
        <v>44238</v>
      </c>
      <c r="Z105" s="2">
        <v>0.1939814814814815</v>
      </c>
      <c r="AB105">
        <v>1</v>
      </c>
      <c r="AD105" s="4">
        <f t="shared" si="8"/>
        <v>5.6504880155308932</v>
      </c>
      <c r="AE105" s="4">
        <f t="shared" si="9"/>
        <v>5.080760946830396</v>
      </c>
      <c r="AF105" s="4">
        <f t="shared" si="10"/>
        <v>-0.56972706870049716</v>
      </c>
      <c r="AG105" s="4">
        <f t="shared" si="11"/>
        <v>0.22523937516247411</v>
      </c>
    </row>
    <row r="106" spans="1:58" x14ac:dyDescent="0.2">
      <c r="A106">
        <v>94</v>
      </c>
      <c r="B106">
        <v>29</v>
      </c>
      <c r="C106" t="s">
        <v>130</v>
      </c>
      <c r="D106" t="s">
        <v>27</v>
      </c>
      <c r="G106">
        <v>0.5</v>
      </c>
      <c r="H106">
        <v>0.5</v>
      </c>
      <c r="I106">
        <v>1001</v>
      </c>
      <c r="J106">
        <v>6256</v>
      </c>
      <c r="L106">
        <v>2422</v>
      </c>
      <c r="M106">
        <v>1.1830000000000001</v>
      </c>
      <c r="N106">
        <v>5.5780000000000003</v>
      </c>
      <c r="O106">
        <v>4.3959999999999999</v>
      </c>
      <c r="Q106">
        <v>0.13700000000000001</v>
      </c>
      <c r="R106">
        <v>1</v>
      </c>
      <c r="S106">
        <v>0</v>
      </c>
      <c r="T106">
        <v>0</v>
      </c>
      <c r="V106">
        <v>0</v>
      </c>
      <c r="Y106" s="1">
        <v>44238</v>
      </c>
      <c r="Z106" s="2">
        <v>0.19950231481481481</v>
      </c>
      <c r="AB106">
        <v>1</v>
      </c>
      <c r="AD106" s="4">
        <f t="shared" si="8"/>
        <v>3.8130928541583859</v>
      </c>
      <c r="AE106" s="4">
        <f t="shared" si="9"/>
        <v>4.6989623716383937</v>
      </c>
      <c r="AF106" s="4">
        <f t="shared" si="10"/>
        <v>0.88586951748000775</v>
      </c>
      <c r="AG106" s="4">
        <f t="shared" si="11"/>
        <v>0.20945978269339705</v>
      </c>
      <c r="AJ106">
        <f>ABS(100*(AD106-AD107)/(AVERAGE(AD106:AD107)))</f>
        <v>2.032883490406284</v>
      </c>
      <c r="AO106">
        <f>ABS(100*(AE106-AE107)/(AVERAGE(AE106:AE107)))</f>
        <v>6.8003798897951269</v>
      </c>
      <c r="AT106">
        <f>ABS(100*(AF106-AF107)/(AVERAGE(AF106:AF107)))</f>
        <v>37.400666949496873</v>
      </c>
      <c r="AY106">
        <f>ABS(100*(AG106-AG107)/(AVERAGE(AG106:AG107)))</f>
        <v>7.260005999049552</v>
      </c>
      <c r="BC106" s="4">
        <f>AVERAGE(AD106:AD107)</f>
        <v>3.774724973758496</v>
      </c>
      <c r="BD106" s="4">
        <f>AVERAGE(AE106:AE107)</f>
        <v>4.8643598460059216</v>
      </c>
      <c r="BE106" s="4">
        <f>AVERAGE(AF106:AF107)</f>
        <v>1.0896348722474254</v>
      </c>
      <c r="BF106" s="4">
        <f>AVERAGE(AG106:AG107)</f>
        <v>0.21734957892793558</v>
      </c>
    </row>
    <row r="107" spans="1:58" x14ac:dyDescent="0.2">
      <c r="A107">
        <v>95</v>
      </c>
      <c r="B107">
        <v>29</v>
      </c>
      <c r="C107" t="s">
        <v>130</v>
      </c>
      <c r="D107" t="s">
        <v>27</v>
      </c>
      <c r="G107">
        <v>0.5</v>
      </c>
      <c r="H107">
        <v>0.5</v>
      </c>
      <c r="I107">
        <v>983</v>
      </c>
      <c r="J107">
        <v>6710</v>
      </c>
      <c r="L107">
        <v>2637</v>
      </c>
      <c r="M107">
        <v>1.169</v>
      </c>
      <c r="N107">
        <v>5.9630000000000001</v>
      </c>
      <c r="O107">
        <v>4.7939999999999996</v>
      </c>
      <c r="Q107">
        <v>0.16</v>
      </c>
      <c r="R107">
        <v>1</v>
      </c>
      <c r="S107">
        <v>0</v>
      </c>
      <c r="T107">
        <v>0</v>
      </c>
      <c r="V107">
        <v>0</v>
      </c>
      <c r="Y107" s="1">
        <v>44238</v>
      </c>
      <c r="Z107" s="2">
        <v>0.2054398148148148</v>
      </c>
      <c r="AB107">
        <v>1</v>
      </c>
      <c r="AD107" s="4">
        <f t="shared" si="8"/>
        <v>3.7363570933586066</v>
      </c>
      <c r="AE107" s="4">
        <f t="shared" si="9"/>
        <v>5.0297573203734496</v>
      </c>
      <c r="AF107" s="4">
        <f t="shared" si="10"/>
        <v>1.293400227014843</v>
      </c>
      <c r="AG107" s="4">
        <f t="shared" si="11"/>
        <v>0.22523937516247411</v>
      </c>
      <c r="BC107" s="4"/>
      <c r="BD107" s="4"/>
      <c r="BE107" s="4"/>
      <c r="BF107" s="4"/>
    </row>
    <row r="108" spans="1:58" x14ac:dyDescent="0.2">
      <c r="A108">
        <v>96</v>
      </c>
      <c r="B108">
        <v>30</v>
      </c>
      <c r="C108" t="s">
        <v>131</v>
      </c>
      <c r="D108" t="s">
        <v>27</v>
      </c>
      <c r="G108">
        <v>0.5</v>
      </c>
      <c r="H108">
        <v>0.5</v>
      </c>
      <c r="I108">
        <v>625</v>
      </c>
      <c r="J108">
        <v>3690</v>
      </c>
      <c r="L108">
        <v>1000</v>
      </c>
      <c r="M108">
        <v>0.89500000000000002</v>
      </c>
      <c r="N108">
        <v>3.4049999999999998</v>
      </c>
      <c r="O108">
        <v>2.5099999999999998</v>
      </c>
      <c r="Q108">
        <v>0</v>
      </c>
      <c r="R108">
        <v>1</v>
      </c>
      <c r="S108">
        <v>0</v>
      </c>
      <c r="T108">
        <v>0</v>
      </c>
      <c r="V108">
        <v>0</v>
      </c>
      <c r="Y108" s="1">
        <v>44238</v>
      </c>
      <c r="Z108" s="2">
        <v>0.21554398148148149</v>
      </c>
      <c r="AB108">
        <v>1</v>
      </c>
      <c r="AD108" s="4">
        <f t="shared" si="8"/>
        <v>2.2101680730074289</v>
      </c>
      <c r="AE108" s="4">
        <f t="shared" si="9"/>
        <v>2.8293151503737404</v>
      </c>
      <c r="AF108" s="4">
        <f t="shared" si="10"/>
        <v>0.61914707736631147</v>
      </c>
      <c r="AG108" s="4">
        <f t="shared" si="11"/>
        <v>0.10509429203745496</v>
      </c>
    </row>
    <row r="109" spans="1:58" x14ac:dyDescent="0.2">
      <c r="A109">
        <v>97</v>
      </c>
      <c r="B109">
        <v>30</v>
      </c>
      <c r="C109" t="s">
        <v>131</v>
      </c>
      <c r="D109" t="s">
        <v>27</v>
      </c>
      <c r="G109">
        <v>0.5</v>
      </c>
      <c r="H109">
        <v>0.5</v>
      </c>
      <c r="I109">
        <v>491</v>
      </c>
      <c r="J109">
        <v>3670</v>
      </c>
      <c r="L109">
        <v>975</v>
      </c>
      <c r="M109">
        <v>0.79100000000000004</v>
      </c>
      <c r="N109">
        <v>3.3879999999999999</v>
      </c>
      <c r="O109">
        <v>2.597</v>
      </c>
      <c r="Q109">
        <v>0</v>
      </c>
      <c r="R109">
        <v>1</v>
      </c>
      <c r="S109">
        <v>0</v>
      </c>
      <c r="T109">
        <v>0</v>
      </c>
      <c r="V109">
        <v>0</v>
      </c>
      <c r="Y109" s="1">
        <v>44238</v>
      </c>
      <c r="Z109" s="2">
        <v>0.2210185185185185</v>
      </c>
      <c r="AB109">
        <v>1</v>
      </c>
      <c r="AD109" s="4">
        <f t="shared" si="8"/>
        <v>1.6389129648312897</v>
      </c>
      <c r="AE109" s="4">
        <f t="shared" si="9"/>
        <v>2.8147426856717557</v>
      </c>
      <c r="AF109" s="4">
        <f t="shared" si="10"/>
        <v>1.175829720840466</v>
      </c>
      <c r="AG109" s="4">
        <f t="shared" si="11"/>
        <v>0.10325945570384136</v>
      </c>
      <c r="AJ109">
        <f>ABS(100*(AD109-AD110)/(AVERAGE(AD109:AD110)))</f>
        <v>2.8209338508997082</v>
      </c>
      <c r="AO109">
        <f>ABS(100*(AE109-AE110)/(AVERAGE(AE109:AE110)))</f>
        <v>0.54508677181506049</v>
      </c>
      <c r="AT109">
        <f>ABS(100*(AF109-AF110)/(AVERAGE(AF109:AF110)))</f>
        <v>5.433163084238064</v>
      </c>
      <c r="AY109">
        <f>ABS(100*(AG109-AG110)/(AVERAGE(AG109:AG110)))</f>
        <v>1.0000499597730723</v>
      </c>
      <c r="BC109" s="4">
        <f>AVERAGE(AD109:AD110)</f>
        <v>1.6623600028534447</v>
      </c>
      <c r="BD109" s="4">
        <f>AVERAGE(AE109:AE110)</f>
        <v>2.8070921417032135</v>
      </c>
      <c r="BE109" s="4">
        <f>AVERAGE(AF109:AF110)</f>
        <v>1.1447321388497689</v>
      </c>
      <c r="BF109" s="4">
        <f>AVERAGE(AG109:AG110)</f>
        <v>0.10274570153042956</v>
      </c>
    </row>
    <row r="110" spans="1:58" x14ac:dyDescent="0.2">
      <c r="A110">
        <v>98</v>
      </c>
      <c r="B110">
        <v>30</v>
      </c>
      <c r="C110" t="s">
        <v>131</v>
      </c>
      <c r="D110" t="s">
        <v>27</v>
      </c>
      <c r="G110">
        <v>0.5</v>
      </c>
      <c r="H110">
        <v>0.5</v>
      </c>
      <c r="I110">
        <v>502</v>
      </c>
      <c r="J110">
        <v>3649</v>
      </c>
      <c r="L110">
        <v>961</v>
      </c>
      <c r="M110">
        <v>0.8</v>
      </c>
      <c r="N110">
        <v>3.37</v>
      </c>
      <c r="O110">
        <v>2.57</v>
      </c>
      <c r="Q110">
        <v>0</v>
      </c>
      <c r="R110">
        <v>1</v>
      </c>
      <c r="S110">
        <v>0</v>
      </c>
      <c r="T110">
        <v>0</v>
      </c>
      <c r="V110">
        <v>0</v>
      </c>
      <c r="Y110" s="1">
        <v>44238</v>
      </c>
      <c r="Z110" s="2">
        <v>0.2268287037037037</v>
      </c>
      <c r="AB110">
        <v>1</v>
      </c>
      <c r="AD110" s="4">
        <f t="shared" si="8"/>
        <v>1.6858070408755998</v>
      </c>
      <c r="AE110" s="4">
        <f t="shared" si="9"/>
        <v>2.7994415977346714</v>
      </c>
      <c r="AF110" s="4">
        <f t="shared" si="10"/>
        <v>1.1136345568590715</v>
      </c>
      <c r="AG110" s="4">
        <f t="shared" si="11"/>
        <v>0.10223194735701774</v>
      </c>
      <c r="BC110" s="4"/>
      <c r="BD110" s="4"/>
      <c r="BE110" s="4"/>
      <c r="BF110" s="4"/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1301</v>
      </c>
      <c r="J111">
        <v>12335</v>
      </c>
      <c r="L111">
        <v>6536</v>
      </c>
      <c r="M111">
        <v>1.413</v>
      </c>
      <c r="N111">
        <v>10.728</v>
      </c>
      <c r="O111">
        <v>9.3149999999999995</v>
      </c>
      <c r="Q111">
        <v>0.56799999999999995</v>
      </c>
      <c r="R111">
        <v>1</v>
      </c>
      <c r="S111">
        <v>0</v>
      </c>
      <c r="T111">
        <v>0</v>
      </c>
      <c r="V111">
        <v>0</v>
      </c>
      <c r="Y111" s="1">
        <v>44238</v>
      </c>
      <c r="Z111" s="2">
        <v>0.23754629629629631</v>
      </c>
      <c r="AB111">
        <v>1</v>
      </c>
      <c r="AD111" s="4">
        <f t="shared" si="8"/>
        <v>5.0920222008213836</v>
      </c>
      <c r="AE111" s="4">
        <f t="shared" si="9"/>
        <v>9.1282630178066828</v>
      </c>
      <c r="AF111" s="4">
        <f t="shared" si="10"/>
        <v>4.0362408169852992</v>
      </c>
      <c r="AG111" s="4">
        <f t="shared" si="11"/>
        <v>0.51140044975285259</v>
      </c>
    </row>
    <row r="112" spans="1:58" x14ac:dyDescent="0.2">
      <c r="A112">
        <v>100</v>
      </c>
      <c r="B112">
        <v>31</v>
      </c>
      <c r="C112" t="s">
        <v>66</v>
      </c>
      <c r="D112" t="s">
        <v>27</v>
      </c>
      <c r="G112">
        <v>0.5</v>
      </c>
      <c r="H112">
        <v>0.5</v>
      </c>
      <c r="I112">
        <v>1587</v>
      </c>
      <c r="J112">
        <v>11507</v>
      </c>
      <c r="L112">
        <v>5967</v>
      </c>
      <c r="M112">
        <v>1.6319999999999999</v>
      </c>
      <c r="N112">
        <v>10.026999999999999</v>
      </c>
      <c r="O112">
        <v>8.3949999999999996</v>
      </c>
      <c r="Q112">
        <v>0.50800000000000001</v>
      </c>
      <c r="R112">
        <v>1</v>
      </c>
      <c r="S112">
        <v>0</v>
      </c>
      <c r="T112">
        <v>0</v>
      </c>
      <c r="V112">
        <v>0</v>
      </c>
      <c r="Y112" s="1">
        <v>44238</v>
      </c>
      <c r="Z112" s="2">
        <v>0.24334490740740741</v>
      </c>
      <c r="AB112">
        <v>1</v>
      </c>
      <c r="AD112" s="4">
        <f t="shared" si="8"/>
        <v>6.3112681779734414</v>
      </c>
      <c r="AE112" s="4">
        <f t="shared" si="9"/>
        <v>8.5249629791445116</v>
      </c>
      <c r="AF112" s="4">
        <f t="shared" si="10"/>
        <v>2.2136948011710702</v>
      </c>
      <c r="AG112" s="4">
        <f t="shared" si="11"/>
        <v>0.46963957479980684</v>
      </c>
      <c r="AJ112">
        <f>ABS(100*(AD112-AD113)/(AVERAGE(AD112:AD113)))</f>
        <v>5.3896245291145073</v>
      </c>
      <c r="AL112">
        <f>100*((AVERAGE(AD112:AD113)*50)-(AVERAGE(AD94:AD95)*50))/(1000*0.15)</f>
        <v>110.62738848634932</v>
      </c>
      <c r="AO112">
        <f>ABS(100*(AE112-AE113)/(AVERAGE(AE112:AE113)))</f>
        <v>1.134595946390127</v>
      </c>
      <c r="AQ112">
        <f>100*((AVERAGE(AE112:AE113)*50)-(AVERAGE(AE94:AE95)*50))/(2000*0.15)</f>
        <v>68.004835275929224</v>
      </c>
      <c r="AT112">
        <f>ABS(100*(AF112-AF113)/(AVERAGE(AF112:AF113)))</f>
        <v>22.39040140092872</v>
      </c>
      <c r="AV112">
        <f>100*((AVERAGE(AF112:AF113)*50)-(AVERAGE(AF94:AF95)*50))/(1000*0.15)</f>
        <v>25.382282065509131</v>
      </c>
      <c r="AY112">
        <f>ABS(100*(AG112-AG113)/(AVERAGE(AG112:AG113)))</f>
        <v>0.34439951273743846</v>
      </c>
      <c r="BA112">
        <f>100*((AVERAGE(AG112:AG113)*50)-(AVERAGE(AG94:AG95)*50))/(100*0.15)</f>
        <v>92.487983456350008</v>
      </c>
      <c r="BC112" s="4">
        <f>AVERAGE(AD112:AD113)</f>
        <v>6.4860551886840518</v>
      </c>
      <c r="BD112" s="4">
        <f>AVERAGE(AE112:AE113)</f>
        <v>8.4768738456279618</v>
      </c>
      <c r="BE112" s="4">
        <f>AVERAGE(AF112:AF113)</f>
        <v>1.9908186569439104</v>
      </c>
      <c r="BF112" s="4">
        <f>AVERAGE(AG112:AG113)</f>
        <v>0.46883224681301683</v>
      </c>
    </row>
    <row r="113" spans="1:58" x14ac:dyDescent="0.2">
      <c r="A113">
        <v>101</v>
      </c>
      <c r="B113">
        <v>31</v>
      </c>
      <c r="C113" t="s">
        <v>66</v>
      </c>
      <c r="D113" t="s">
        <v>27</v>
      </c>
      <c r="G113">
        <v>0.5</v>
      </c>
      <c r="H113">
        <v>0.5</v>
      </c>
      <c r="I113">
        <v>1669</v>
      </c>
      <c r="J113">
        <v>11375</v>
      </c>
      <c r="L113">
        <v>5945</v>
      </c>
      <c r="M113">
        <v>1.6950000000000001</v>
      </c>
      <c r="N113">
        <v>9.9149999999999991</v>
      </c>
      <c r="O113">
        <v>8.2200000000000006</v>
      </c>
      <c r="Q113">
        <v>0.50600000000000001</v>
      </c>
      <c r="R113">
        <v>1</v>
      </c>
      <c r="S113">
        <v>0</v>
      </c>
      <c r="T113">
        <v>0</v>
      </c>
      <c r="V113">
        <v>0</v>
      </c>
      <c r="Y113" s="1">
        <v>44238</v>
      </c>
      <c r="Z113" s="2">
        <v>0.2495138888888889</v>
      </c>
      <c r="AB113">
        <v>1</v>
      </c>
      <c r="AD113" s="4">
        <f t="shared" si="8"/>
        <v>6.6608421993946614</v>
      </c>
      <c r="AE113" s="4">
        <f t="shared" si="9"/>
        <v>8.4287847121114119</v>
      </c>
      <c r="AF113" s="4">
        <f t="shared" si="10"/>
        <v>1.7679425127167505</v>
      </c>
      <c r="AG113" s="4">
        <f t="shared" si="11"/>
        <v>0.46802491882622682</v>
      </c>
      <c r="BC113" s="4"/>
      <c r="BD113" s="4"/>
      <c r="BE113" s="4"/>
      <c r="BF113" s="4"/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825</v>
      </c>
      <c r="J114">
        <v>4071</v>
      </c>
      <c r="L114">
        <v>1046</v>
      </c>
      <c r="M114">
        <v>1.048</v>
      </c>
      <c r="N114">
        <v>3.7280000000000002</v>
      </c>
      <c r="O114">
        <v>2.68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44238</v>
      </c>
      <c r="Z114" s="2">
        <v>0.2596296296296296</v>
      </c>
      <c r="AB114">
        <v>1</v>
      </c>
      <c r="AD114" s="4">
        <f t="shared" si="8"/>
        <v>3.0627876374494276</v>
      </c>
      <c r="AE114" s="4">
        <f t="shared" si="9"/>
        <v>3.1069206029465515</v>
      </c>
      <c r="AF114" s="4">
        <f t="shared" si="10"/>
        <v>4.4132965497123866E-2</v>
      </c>
      <c r="AG114" s="4">
        <f t="shared" si="11"/>
        <v>0.108470390891304</v>
      </c>
      <c r="BC114" s="4"/>
      <c r="BD114" s="4"/>
      <c r="BE114" s="4"/>
      <c r="BF114" s="4"/>
    </row>
    <row r="115" spans="1:58" x14ac:dyDescent="0.2">
      <c r="A115">
        <v>103</v>
      </c>
      <c r="B115">
        <v>32</v>
      </c>
      <c r="C115" t="s">
        <v>67</v>
      </c>
      <c r="D115" t="s">
        <v>27</v>
      </c>
      <c r="G115">
        <v>0.5</v>
      </c>
      <c r="H115">
        <v>0.5</v>
      </c>
      <c r="I115">
        <v>522</v>
      </c>
      <c r="J115">
        <v>4051</v>
      </c>
      <c r="L115">
        <v>1007</v>
      </c>
      <c r="M115">
        <v>0.81499999999999995</v>
      </c>
      <c r="N115">
        <v>3.71</v>
      </c>
      <c r="O115">
        <v>2.895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44238</v>
      </c>
      <c r="Z115" s="2">
        <v>0.26511574074074074</v>
      </c>
      <c r="AB115">
        <v>1</v>
      </c>
      <c r="AD115" s="4">
        <f t="shared" si="8"/>
        <v>1.7710689973197995</v>
      </c>
      <c r="AE115" s="4">
        <f t="shared" si="9"/>
        <v>3.0923481382445668</v>
      </c>
      <c r="AF115" s="4">
        <f t="shared" si="10"/>
        <v>1.3212791409247673</v>
      </c>
      <c r="AG115" s="4">
        <f t="shared" si="11"/>
        <v>0.10560804621086677</v>
      </c>
      <c r="AJ115">
        <f>ABS(100*(AD115-AD116)/(AVERAGE(AD115:AD116)))</f>
        <v>0.24041825563789776</v>
      </c>
      <c r="AK115">
        <f>ABS(100*((AVERAGE(AD115:AD116)-AVERAGE(AD109:AD110))/(AVERAGE(AD109:AD110,AD115:AD116))))</f>
        <v>6.4525448929724938</v>
      </c>
      <c r="AO115">
        <f>ABS(100*(AE115-AE116)/(AVERAGE(AE115:AE116)))</f>
        <v>0.94694781216536794</v>
      </c>
      <c r="AP115">
        <f>ABS(100*((AVERAGE(AE115:AE116)-AVERAGE(AE109:AE110))/(AVERAGE(AE109:AE110,AE115:AE116))))</f>
        <v>9.199307115721945</v>
      </c>
      <c r="AT115">
        <f>ABS(100*(AF115-AF116)/(AVERAGE(AF115:AF116)))</f>
        <v>2.5608358251489083</v>
      </c>
      <c r="AU115">
        <f>ABS(100*((AVERAGE(AF115:AF116)-AVERAGE(AF109:AF110))/(AVERAGE(AF109:AF110,AF115:AF116))))</f>
        <v>13.052097682494074</v>
      </c>
      <c r="AY115">
        <f>ABS(100*(AG115-AG116)/(AVERAGE(AG115:AG116)))</f>
        <v>1.8589535391120275</v>
      </c>
      <c r="AZ115">
        <f>ABS(100*((AVERAGE(AG115:AG116)-AVERAGE(AG109:AG110))/(AVERAGE(AG109:AG110,AG115:AG116))))</f>
        <v>3.6811621112501198</v>
      </c>
      <c r="BC115" s="4">
        <f>AVERAGE(AD115:AD116)</f>
        <v>1.7732005462309046</v>
      </c>
      <c r="BD115" s="4">
        <f>AVERAGE(AE115:AE116)</f>
        <v>3.0777756735425821</v>
      </c>
      <c r="BE115" s="4">
        <f>AVERAGE(AF115:AF116)</f>
        <v>1.3045751273116775</v>
      </c>
      <c r="BF115" s="4">
        <f>AVERAGE(AG115:AG116)</f>
        <v>0.10659885783101812</v>
      </c>
    </row>
    <row r="116" spans="1:58" x14ac:dyDescent="0.2">
      <c r="A116">
        <v>104</v>
      </c>
      <c r="B116">
        <v>32</v>
      </c>
      <c r="C116" t="s">
        <v>67</v>
      </c>
      <c r="D116" t="s">
        <v>27</v>
      </c>
      <c r="G116">
        <v>0.5</v>
      </c>
      <c r="H116">
        <v>0.5</v>
      </c>
      <c r="I116">
        <v>523</v>
      </c>
      <c r="J116">
        <v>4011</v>
      </c>
      <c r="L116">
        <v>1034</v>
      </c>
      <c r="M116">
        <v>0.81599999999999995</v>
      </c>
      <c r="N116">
        <v>3.677</v>
      </c>
      <c r="O116">
        <v>2.86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44238</v>
      </c>
      <c r="Z116" s="2">
        <v>0.27092592592592596</v>
      </c>
      <c r="AB116">
        <v>1</v>
      </c>
      <c r="AD116" s="4">
        <f t="shared" si="8"/>
        <v>1.7753320951420095</v>
      </c>
      <c r="AE116" s="4">
        <f t="shared" si="9"/>
        <v>3.0632032088405974</v>
      </c>
      <c r="AF116" s="4">
        <f t="shared" si="10"/>
        <v>1.2878711136985879</v>
      </c>
      <c r="AG116" s="4">
        <f t="shared" si="11"/>
        <v>0.10758966945116948</v>
      </c>
      <c r="BC116" s="4"/>
      <c r="BD116" s="4"/>
      <c r="BE116" s="4"/>
      <c r="BF116" s="4"/>
    </row>
    <row r="117" spans="1:58" x14ac:dyDescent="0.2">
      <c r="A117">
        <v>105</v>
      </c>
      <c r="B117">
        <v>2</v>
      </c>
      <c r="D117" t="s">
        <v>28</v>
      </c>
      <c r="Y117" s="1">
        <v>44238</v>
      </c>
      <c r="Z117" s="2">
        <v>0.27501157407407406</v>
      </c>
      <c r="AB117">
        <v>1</v>
      </c>
      <c r="AD117" s="4" t="e">
        <f t="shared" si="8"/>
        <v>#DIV/0!</v>
      </c>
      <c r="AE117" s="4" t="e">
        <f t="shared" si="9"/>
        <v>#DIV/0!</v>
      </c>
      <c r="AF117" s="4" t="e">
        <f t="shared" si="10"/>
        <v>#DIV/0!</v>
      </c>
      <c r="AG117" s="4" t="e">
        <f t="shared" si="11"/>
        <v>#DIV/0!</v>
      </c>
      <c r="BC117" s="4"/>
      <c r="BD117" s="4"/>
      <c r="BE117" s="4"/>
      <c r="BF117" s="4"/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46</v>
      </c>
      <c r="J118">
        <v>180</v>
      </c>
      <c r="L118">
        <v>79</v>
      </c>
      <c r="M118">
        <v>0.45</v>
      </c>
      <c r="N118">
        <v>0.43099999999999999</v>
      </c>
      <c r="O118">
        <v>0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44238</v>
      </c>
      <c r="Z118" s="2">
        <v>0.2845138888888889</v>
      </c>
      <c r="AB118">
        <v>1</v>
      </c>
      <c r="AD118" s="4">
        <f t="shared" si="8"/>
        <v>-0.25816556605215701</v>
      </c>
      <c r="AE118" s="4">
        <f t="shared" si="9"/>
        <v>0.27184759517540297</v>
      </c>
      <c r="AF118" s="4">
        <f t="shared" si="10"/>
        <v>0.53001316122756004</v>
      </c>
      <c r="AG118" s="4">
        <f t="shared" si="11"/>
        <v>3.74989215071296E-2</v>
      </c>
    </row>
    <row r="119" spans="1:58" x14ac:dyDescent="0.2">
      <c r="A119">
        <v>107</v>
      </c>
      <c r="B119">
        <v>3</v>
      </c>
      <c r="C119" t="s">
        <v>29</v>
      </c>
      <c r="D119" t="s">
        <v>27</v>
      </c>
      <c r="G119">
        <v>0.5</v>
      </c>
      <c r="H119">
        <v>0.5</v>
      </c>
      <c r="I119">
        <v>22</v>
      </c>
      <c r="J119">
        <v>152</v>
      </c>
      <c r="L119">
        <v>42</v>
      </c>
      <c r="M119">
        <v>0.43099999999999999</v>
      </c>
      <c r="N119">
        <v>0.40699999999999997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44238</v>
      </c>
      <c r="Z119" s="2">
        <v>0.28944444444444445</v>
      </c>
      <c r="AB119">
        <v>1</v>
      </c>
      <c r="AD119" s="4">
        <f t="shared" si="8"/>
        <v>-0.36047991378519684</v>
      </c>
      <c r="AE119" s="4">
        <f t="shared" si="9"/>
        <v>0.25144614459262421</v>
      </c>
      <c r="AF119" s="4">
        <f t="shared" si="10"/>
        <v>0.61192605837782099</v>
      </c>
      <c r="AG119" s="4">
        <f t="shared" si="11"/>
        <v>3.4783363733381464E-2</v>
      </c>
      <c r="AJ119">
        <f>ABS(100*(AD119-AD120)/(AVERAGE(AD119:AD120)))</f>
        <v>4.6211677403385858</v>
      </c>
      <c r="AO119">
        <f>ABS(100*(AE119-AE120)/(AVERAGE(AE119:AE120)))</f>
        <v>0.28935384418314669</v>
      </c>
      <c r="AT119">
        <f>ABS(100*(AF119-AF120)/(AVERAGE(AF119:AF120)))</f>
        <v>2.8641333862627767</v>
      </c>
      <c r="AY119">
        <f>ABS(100*(AG119-AG120)/(AVERAGE(AG119:AG120)))</f>
        <v>7.1220714527306033</v>
      </c>
      <c r="BC119" s="4">
        <f>AVERAGE(AD119:AD120)</f>
        <v>-0.36900610942961681</v>
      </c>
      <c r="BD119" s="4">
        <f>AVERAGE(AE119:AE120)</f>
        <v>0.25181045621017384</v>
      </c>
      <c r="BE119" s="4">
        <f>AVERAGE(AF119:AF120)</f>
        <v>0.6208165656397906</v>
      </c>
      <c r="BF119" s="4">
        <f>AVERAGE(AG119:AG120)</f>
        <v>3.6067749166910988E-2</v>
      </c>
    </row>
    <row r="120" spans="1:58" x14ac:dyDescent="0.2">
      <c r="A120">
        <v>108</v>
      </c>
      <c r="B120">
        <v>3</v>
      </c>
      <c r="C120" t="s">
        <v>29</v>
      </c>
      <c r="D120" t="s">
        <v>27</v>
      </c>
      <c r="G120">
        <v>0.5</v>
      </c>
      <c r="H120">
        <v>0.5</v>
      </c>
      <c r="I120">
        <v>18</v>
      </c>
      <c r="J120">
        <v>153</v>
      </c>
      <c r="L120">
        <v>77</v>
      </c>
      <c r="M120">
        <v>0.42899999999999999</v>
      </c>
      <c r="N120">
        <v>0.40799999999999997</v>
      </c>
      <c r="O120">
        <v>0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44238</v>
      </c>
      <c r="Z120" s="2">
        <v>0.29487268518518517</v>
      </c>
      <c r="AB120">
        <v>1</v>
      </c>
      <c r="AD120" s="4">
        <f t="shared" si="8"/>
        <v>-0.37753230507403679</v>
      </c>
      <c r="AE120" s="4">
        <f t="shared" si="9"/>
        <v>0.25217476782772347</v>
      </c>
      <c r="AF120" s="4">
        <f t="shared" si="10"/>
        <v>0.6297070729017602</v>
      </c>
      <c r="AG120" s="4">
        <f t="shared" si="11"/>
        <v>3.7352134600440512E-2</v>
      </c>
      <c r="BC120" s="4"/>
      <c r="BD120" s="4"/>
      <c r="BE120" s="4"/>
      <c r="BF120" s="4"/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2150</v>
      </c>
      <c r="J121">
        <v>12334</v>
      </c>
      <c r="L121">
        <v>10006</v>
      </c>
      <c r="M121">
        <v>2.0640000000000001</v>
      </c>
      <c r="N121">
        <v>10.728</v>
      </c>
      <c r="O121">
        <v>8.6639999999999997</v>
      </c>
      <c r="Q121">
        <v>0.93</v>
      </c>
      <c r="R121">
        <v>1</v>
      </c>
      <c r="S121">
        <v>0</v>
      </c>
      <c r="T121">
        <v>0</v>
      </c>
      <c r="V121">
        <v>0</v>
      </c>
      <c r="Y121" s="1">
        <v>44238</v>
      </c>
      <c r="Z121" s="2">
        <v>0.30535879629629631</v>
      </c>
      <c r="AB121">
        <v>1</v>
      </c>
      <c r="AD121" s="4">
        <f t="shared" si="8"/>
        <v>8.7113922518776672</v>
      </c>
      <c r="AE121" s="4">
        <f t="shared" si="9"/>
        <v>9.1275343945715832</v>
      </c>
      <c r="AF121" s="4">
        <f t="shared" si="10"/>
        <v>0.41614214269391603</v>
      </c>
      <c r="AG121" s="4">
        <f t="shared" si="11"/>
        <v>0.76607573285842145</v>
      </c>
    </row>
    <row r="122" spans="1:58" x14ac:dyDescent="0.2">
      <c r="A122">
        <v>110</v>
      </c>
      <c r="B122">
        <v>1</v>
      </c>
      <c r="C122" t="s">
        <v>30</v>
      </c>
      <c r="D122" t="s">
        <v>27</v>
      </c>
      <c r="G122">
        <v>0.5</v>
      </c>
      <c r="H122">
        <v>0.5</v>
      </c>
      <c r="I122">
        <v>3160</v>
      </c>
      <c r="J122">
        <v>12135</v>
      </c>
      <c r="L122">
        <v>9970</v>
      </c>
      <c r="M122">
        <v>2.84</v>
      </c>
      <c r="N122">
        <v>10.56</v>
      </c>
      <c r="O122">
        <v>7.72</v>
      </c>
      <c r="Q122">
        <v>0.92700000000000005</v>
      </c>
      <c r="R122">
        <v>1</v>
      </c>
      <c r="S122">
        <v>0</v>
      </c>
      <c r="T122">
        <v>0</v>
      </c>
      <c r="V122">
        <v>0</v>
      </c>
      <c r="Y122" s="1">
        <v>44238</v>
      </c>
      <c r="Z122" s="2">
        <v>0.31119212962962967</v>
      </c>
      <c r="AB122">
        <v>1</v>
      </c>
      <c r="AD122" s="4">
        <f t="shared" si="8"/>
        <v>13.01712105230976</v>
      </c>
      <c r="AE122" s="4">
        <f t="shared" si="9"/>
        <v>8.9825383707868358</v>
      </c>
      <c r="AF122" s="4">
        <f t="shared" si="10"/>
        <v>-4.0345826815229238</v>
      </c>
      <c r="AG122" s="4">
        <f t="shared" si="11"/>
        <v>0.76343356853801791</v>
      </c>
      <c r="AJ122">
        <f>ABS(100*(AD122-AD123)/(AVERAGE(AD122:AD123)))</f>
        <v>5.1994585811181189</v>
      </c>
      <c r="AO122">
        <f>ABS(100*(AE122-AE123)/(AVERAGE(AE122:AE123)))</f>
        <v>9.3571441412883303</v>
      </c>
      <c r="AT122">
        <f>ABS(100*(AF122-AF123)/(AVERAGE(AF122:AF123)))</f>
        <v>31.312403644181966</v>
      </c>
      <c r="AY122">
        <f>ABS(100*(AG122-AG123)/(AVERAGE(AG122:AG123)))</f>
        <v>4.5222489468090687</v>
      </c>
      <c r="BC122" s="4">
        <f>AVERAGE(AD122:AD123)</f>
        <v>13.364563524819875</v>
      </c>
      <c r="BD122" s="4">
        <f>AVERAGE(AE122:AE123)</f>
        <v>8.5810669682471534</v>
      </c>
      <c r="BE122" s="4">
        <f>AVERAGE(AF122:AF123)</f>
        <v>-4.7834965565727217</v>
      </c>
      <c r="BF122" s="4">
        <f>AVERAGE(AG122:AG123)</f>
        <v>0.74655307426877271</v>
      </c>
    </row>
    <row r="123" spans="1:58" x14ac:dyDescent="0.2">
      <c r="A123">
        <v>111</v>
      </c>
      <c r="B123">
        <v>1</v>
      </c>
      <c r="C123" t="s">
        <v>30</v>
      </c>
      <c r="D123" t="s">
        <v>27</v>
      </c>
      <c r="G123">
        <v>0.5</v>
      </c>
      <c r="H123">
        <v>0.5</v>
      </c>
      <c r="I123">
        <v>3323</v>
      </c>
      <c r="J123">
        <v>11033</v>
      </c>
      <c r="L123">
        <v>9510</v>
      </c>
      <c r="M123">
        <v>2.964</v>
      </c>
      <c r="N123">
        <v>9.6259999999999994</v>
      </c>
      <c r="O123">
        <v>6.6619999999999999</v>
      </c>
      <c r="Q123">
        <v>0.879</v>
      </c>
      <c r="R123">
        <v>1</v>
      </c>
      <c r="S123">
        <v>0</v>
      </c>
      <c r="T123">
        <v>0</v>
      </c>
      <c r="V123">
        <v>0</v>
      </c>
      <c r="Y123" s="1">
        <v>44238</v>
      </c>
      <c r="Z123" s="2">
        <v>0.31736111111111115</v>
      </c>
      <c r="AB123">
        <v>1</v>
      </c>
      <c r="AD123" s="4">
        <f t="shared" si="8"/>
        <v>13.712005997329989</v>
      </c>
      <c r="AE123" s="4">
        <f t="shared" si="9"/>
        <v>8.1795955657074693</v>
      </c>
      <c r="AF123" s="4">
        <f t="shared" si="10"/>
        <v>-5.5324104316225196</v>
      </c>
      <c r="AG123" s="4">
        <f t="shared" si="11"/>
        <v>0.72967257999952762</v>
      </c>
      <c r="BC123" s="4"/>
      <c r="BD123" s="4"/>
      <c r="BE123" s="4"/>
      <c r="BF123" s="4"/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1726</v>
      </c>
      <c r="J124">
        <v>7260</v>
      </c>
      <c r="L124">
        <v>3292</v>
      </c>
      <c r="M124">
        <v>1.7390000000000001</v>
      </c>
      <c r="N124">
        <v>6.4290000000000003</v>
      </c>
      <c r="O124">
        <v>4.6900000000000004</v>
      </c>
      <c r="Q124">
        <v>0.22800000000000001</v>
      </c>
      <c r="R124">
        <v>1</v>
      </c>
      <c r="S124">
        <v>0</v>
      </c>
      <c r="T124">
        <v>0</v>
      </c>
      <c r="V124">
        <v>0</v>
      </c>
      <c r="Y124" s="1">
        <v>44238</v>
      </c>
      <c r="Z124" s="2">
        <v>0.32802083333333337</v>
      </c>
      <c r="AB124">
        <v>1</v>
      </c>
      <c r="AD124" s="4">
        <f t="shared" si="8"/>
        <v>6.9038387752606303</v>
      </c>
      <c r="AE124" s="4">
        <f t="shared" si="9"/>
        <v>5.4305000996780324</v>
      </c>
      <c r="AF124" s="4">
        <f t="shared" si="10"/>
        <v>-1.4733386755825979</v>
      </c>
      <c r="AG124" s="4">
        <f t="shared" si="11"/>
        <v>0.27331208710315064</v>
      </c>
    </row>
    <row r="125" spans="1:58" x14ac:dyDescent="0.2">
      <c r="A125">
        <v>113</v>
      </c>
      <c r="B125">
        <v>4</v>
      </c>
      <c r="C125" t="s">
        <v>65</v>
      </c>
      <c r="D125" t="s">
        <v>27</v>
      </c>
      <c r="G125">
        <v>0.5</v>
      </c>
      <c r="H125">
        <v>0.5</v>
      </c>
      <c r="I125">
        <v>1066</v>
      </c>
      <c r="J125">
        <v>7348</v>
      </c>
      <c r="L125">
        <v>3314</v>
      </c>
      <c r="M125">
        <v>1.2330000000000001</v>
      </c>
      <c r="N125">
        <v>6.5039999999999996</v>
      </c>
      <c r="O125">
        <v>5.2709999999999999</v>
      </c>
      <c r="Q125">
        <v>0.23100000000000001</v>
      </c>
      <c r="R125">
        <v>1</v>
      </c>
      <c r="S125">
        <v>0</v>
      </c>
      <c r="T125">
        <v>0</v>
      </c>
      <c r="V125">
        <v>0</v>
      </c>
      <c r="Y125" s="1">
        <v>44238</v>
      </c>
      <c r="Z125" s="2">
        <v>0.33370370370370367</v>
      </c>
      <c r="AB125">
        <v>1</v>
      </c>
      <c r="AD125" s="4">
        <f t="shared" si="8"/>
        <v>4.0901942126020359</v>
      </c>
      <c r="AE125" s="4">
        <f t="shared" si="9"/>
        <v>5.4946189443667661</v>
      </c>
      <c r="AF125" s="4">
        <f t="shared" si="10"/>
        <v>1.4044247317647303</v>
      </c>
      <c r="AG125" s="4">
        <f t="shared" si="11"/>
        <v>0.2749267430767306</v>
      </c>
      <c r="AI125">
        <f>ABS(100*(AD125-3)/3)</f>
        <v>36.339807086734531</v>
      </c>
      <c r="AJ125">
        <f>ABS(100*(AD125-AD126)/(AVERAGE(AD125:AD126)))</f>
        <v>4.3666178631919514</v>
      </c>
      <c r="AN125">
        <f t="shared" ref="AN125" si="14">ABS(100*(AE125-6)/6)</f>
        <v>8.4230175938872307</v>
      </c>
      <c r="AO125">
        <f>ABS(100*(AE125-AE126)/(AVERAGE(AE125:AE126)))</f>
        <v>1.1469575931653895</v>
      </c>
      <c r="AS125">
        <f>ABS(100*(AF125-3)/3)</f>
        <v>53.185842274508992</v>
      </c>
      <c r="AT125">
        <f>ABS(100*(AF125-AF126)/(AVERAGE(AF125:AF126)))</f>
        <v>7.6772596308526033</v>
      </c>
      <c r="AX125">
        <f t="shared" ref="AX125" si="15">ABS(100*(AG125-0.3)/0.3)</f>
        <v>8.3577523077564653</v>
      </c>
      <c r="AY125">
        <f>ABS(100*(AG125-AG126)/(AVERAGE(AG125:AG126)))</f>
        <v>0.85792493389575353</v>
      </c>
      <c r="BC125" s="4">
        <f>AVERAGE(AD125:AD126)</f>
        <v>4.0028007072467311</v>
      </c>
      <c r="BD125" s="4">
        <f>AVERAGE(AE125:AE126)</f>
        <v>5.4632881452574988</v>
      </c>
      <c r="BE125" s="4">
        <f>AVERAGE(AF125:AF126)</f>
        <v>1.4604874380107673</v>
      </c>
      <c r="BF125" s="4">
        <f>AVERAGE(AG125:AG126)</f>
        <v>0.27375244782321795</v>
      </c>
    </row>
    <row r="126" spans="1:58" x14ac:dyDescent="0.2">
      <c r="A126">
        <v>114</v>
      </c>
      <c r="B126">
        <v>4</v>
      </c>
      <c r="C126" t="s">
        <v>65</v>
      </c>
      <c r="D126" t="s">
        <v>27</v>
      </c>
      <c r="G126">
        <v>0.5</v>
      </c>
      <c r="H126">
        <v>0.5</v>
      </c>
      <c r="I126">
        <v>1025</v>
      </c>
      <c r="J126">
        <v>7262</v>
      </c>
      <c r="L126">
        <v>3282</v>
      </c>
      <c r="M126">
        <v>1.2010000000000001</v>
      </c>
      <c r="N126">
        <v>6.43</v>
      </c>
      <c r="O126">
        <v>5.2290000000000001</v>
      </c>
      <c r="Q126">
        <v>0.22700000000000001</v>
      </c>
      <c r="R126">
        <v>1</v>
      </c>
      <c r="S126">
        <v>0</v>
      </c>
      <c r="T126">
        <v>0</v>
      </c>
      <c r="V126">
        <v>0</v>
      </c>
      <c r="Y126" s="1">
        <v>44238</v>
      </c>
      <c r="Z126" s="2">
        <v>0.33982638888888889</v>
      </c>
      <c r="AB126">
        <v>1</v>
      </c>
      <c r="AD126" s="4">
        <f t="shared" si="8"/>
        <v>3.9154072018914263</v>
      </c>
      <c r="AE126" s="4">
        <f t="shared" si="9"/>
        <v>5.4319573461482307</v>
      </c>
      <c r="AF126" s="4">
        <f t="shared" si="10"/>
        <v>1.5165501442568043</v>
      </c>
      <c r="AG126" s="4">
        <f t="shared" si="11"/>
        <v>0.27257815256970525</v>
      </c>
    </row>
    <row r="127" spans="1:58" x14ac:dyDescent="0.2">
      <c r="A127">
        <v>115</v>
      </c>
      <c r="B127">
        <v>2</v>
      </c>
      <c r="D127" t="s">
        <v>28</v>
      </c>
      <c r="Y127" s="1">
        <v>44238</v>
      </c>
      <c r="Z127" s="2">
        <v>0.34383101851851849</v>
      </c>
      <c r="AD127" s="4"/>
      <c r="AE127" s="4"/>
      <c r="AF127" s="4"/>
      <c r="AG127" s="4"/>
    </row>
    <row r="128" spans="1:58" x14ac:dyDescent="0.2">
      <c r="A128">
        <v>116</v>
      </c>
      <c r="B128">
        <v>8</v>
      </c>
      <c r="R128">
        <v>1</v>
      </c>
      <c r="BC128" s="4"/>
      <c r="BD128" s="4"/>
      <c r="BE128" s="4"/>
      <c r="BF128" s="4"/>
    </row>
  </sheetData>
  <conditionalFormatting sqref="AR25:AR26 AW21:AW26 AJ25:AK26 AT25:AU26 AY21:AZ26 AO25:AP26 AR32 AW32 AJ42:AK43 AT42:AU43 AY42:AZ43 AO42:AP43 AW36:AW37 AR36:AR37 AR28 AW28 AJ28:AK28 AT28:AU28 AO28:AP28 AR39:AR40 AW39:AW40 AW42:AW43 AR42:AR43 AR45:AR46 AW45:AW46 AO45:AP46 AY45:AZ46 AT45:AU46 AJ45:AK46 AJ48:AK49 AT48:AU49 AY48:AZ49 AO48:AP49 AW48:AW49 AR48:AR49 AR51:AR52 AW51:AW52 AW54 AR54">
    <cfRule type="cellIs" dxfId="1681" priority="240" operator="greaterThan">
      <formula>20</formula>
    </cfRule>
  </conditionalFormatting>
  <conditionalFormatting sqref="AL25:AM26 BA21:BA26 AV25:AV26 AQ25:AQ26 AL32:AM32 BA32 AV32 AQ32 AQ36:AQ37 AV36:AV37 BA36:BA37 AL36:AM37 AL28:AM28 AV28 AQ28 AL39:AM40 BA39:BA40 AV39:AV40 AQ39:AQ40 AQ42:AQ43 AV42:AV43 BA42:BA43 AL42:AM43 AL45:AM46 BA45:BA46 AV45:AV46 AQ45:AQ46 AQ48:AQ49 AV48:AV49 BA48:BA49 AL48:AM49">
    <cfRule type="cellIs" dxfId="1680" priority="239" operator="between">
      <formula>80</formula>
      <formula>120</formula>
    </cfRule>
  </conditionalFormatting>
  <conditionalFormatting sqref="AY28">
    <cfRule type="cellIs" dxfId="1679" priority="238" operator="greaterThan">
      <formula>20</formula>
    </cfRule>
  </conditionalFormatting>
  <conditionalFormatting sqref="AJ32:AK32 AT32:AU32 AY32:AZ32 AY36:AZ37 AT36:AU37 AJ36:AK37 AU42:AU43 AZ42:AZ43 AK42:AK43 AT51:AU52 AY51:AZ52 AJ51:AK52 AK54 AW55 AR55 AU54:AU55 AZ54:AZ55 AJ39:AK40 AT39:AU40 AY39:AZ40 AK45:AK46 AZ45 AU45 AK48:AK49 AZ57 AU57 AR57 AW57">
    <cfRule type="cellIs" dxfId="1678" priority="237" operator="greaterThan">
      <formula>20</formula>
    </cfRule>
  </conditionalFormatting>
  <conditionalFormatting sqref="AL51:AM52 AV51:AV52 BA51:BA52 BA54:BA55 AV54:AV55 AL54:AM54 AV57 BA57">
    <cfRule type="cellIs" dxfId="1677" priority="236" operator="between">
      <formula>80</formula>
      <formula>120</formula>
    </cfRule>
  </conditionalFormatting>
  <conditionalFormatting sqref="AJ60:AK61 AR60:AR61 AW60:AW61 AT60:AU61 AY60:AZ61">
    <cfRule type="cellIs" dxfId="1676" priority="225" operator="greaterThan">
      <formula>20</formula>
    </cfRule>
  </conditionalFormatting>
  <conditionalFormatting sqref="AL60:AM61 BA60:BA61 AV60:AV61">
    <cfRule type="cellIs" dxfId="1675" priority="224" operator="between">
      <formula>80</formula>
      <formula>120</formula>
    </cfRule>
  </conditionalFormatting>
  <conditionalFormatting sqref="AL52:AM52 AV52 AV54:AV55 AL54:AM55">
    <cfRule type="cellIs" dxfId="1674" priority="222" operator="between">
      <formula>80</formula>
      <formula>120</formula>
    </cfRule>
  </conditionalFormatting>
  <conditionalFormatting sqref="AL61:AM61">
    <cfRule type="cellIs" dxfId="1673" priority="212" operator="between">
      <formula>80</formula>
      <formula>120</formula>
    </cfRule>
  </conditionalFormatting>
  <conditionalFormatting sqref="AQ46">
    <cfRule type="cellIs" dxfId="1672" priority="193" operator="between">
      <formula>80</formula>
      <formula>120</formula>
    </cfRule>
  </conditionalFormatting>
  <conditionalFormatting sqref="BA52 BA54:BA55">
    <cfRule type="cellIs" dxfId="1671" priority="235" operator="between">
      <formula>80</formula>
      <formula>120</formula>
    </cfRule>
  </conditionalFormatting>
  <conditionalFormatting sqref="AK52">
    <cfRule type="cellIs" dxfId="1670" priority="234" operator="greaterThan">
      <formula>20</formula>
    </cfRule>
  </conditionalFormatting>
  <conditionalFormatting sqref="AL52:AM52">
    <cfRule type="cellIs" dxfId="1669" priority="233" operator="between">
      <formula>80</formula>
      <formula>120</formula>
    </cfRule>
  </conditionalFormatting>
  <conditionalFormatting sqref="AK55">
    <cfRule type="cellIs" dxfId="1668" priority="232" operator="greaterThan">
      <formula>20</formula>
    </cfRule>
  </conditionalFormatting>
  <conditionalFormatting sqref="AL55:AM55">
    <cfRule type="cellIs" dxfId="1667" priority="231" operator="between">
      <formula>80</formula>
      <formula>120</formula>
    </cfRule>
  </conditionalFormatting>
  <conditionalFormatting sqref="AW49">
    <cfRule type="cellIs" dxfId="1666" priority="230" operator="greaterThan">
      <formula>20</formula>
    </cfRule>
  </conditionalFormatting>
  <conditionalFormatting sqref="AT63:AU63 AY63:AZ63 AJ63:AK63 AJ66 AY66 AT66 AW66 AR66 AK57:AK58 AU57:AU58 AZ57:AZ58 AW57:AW58 AR57:AR58 AR60:AR61 AW60:AW61 AZ60:AZ61 AU60:AU61 AK60:AK61 AW63 AR63">
    <cfRule type="cellIs" dxfId="1665" priority="229" operator="greaterThan">
      <formula>20</formula>
    </cfRule>
  </conditionalFormatting>
  <conditionalFormatting sqref="AV58 BA58 AL58:AM58 AL63:AM63 AV63 BA66 AV66 AL66:AM66 AL60:AM60 BA60 AV60">
    <cfRule type="cellIs" dxfId="1664" priority="228" operator="between">
      <formula>80</formula>
      <formula>120</formula>
    </cfRule>
  </conditionalFormatting>
  <conditionalFormatting sqref="AW57:AW58 AR57:AR58 AJ57:AK58 AT57:AU58 AY57:AZ58">
    <cfRule type="cellIs" dxfId="1663" priority="227" operator="greaterThan">
      <formula>20</formula>
    </cfRule>
  </conditionalFormatting>
  <conditionalFormatting sqref="AV57:AV58 BA57:BA58 AL57:AM58">
    <cfRule type="cellIs" dxfId="1662" priority="226" operator="between">
      <formula>80</formula>
      <formula>120</formula>
    </cfRule>
  </conditionalFormatting>
  <conditionalFormatting sqref="AJ54:AK55 AR54:AR55 AW54:AW55 AT54:AU55 AY54:AZ55">
    <cfRule type="cellIs" dxfId="1661" priority="223" operator="greaterThan">
      <formula>20</formula>
    </cfRule>
  </conditionalFormatting>
  <conditionalFormatting sqref="AJ61 AJ58 AJ55 AJ52 AJ49 AJ46 AJ43 AJ40 AJ37">
    <cfRule type="cellIs" dxfId="1660" priority="186" operator="greaterThan">
      <formula>20</formula>
    </cfRule>
  </conditionalFormatting>
  <conditionalFormatting sqref="AU46">
    <cfRule type="cellIs" dxfId="1659" priority="221" operator="greaterThan">
      <formula>20</formula>
    </cfRule>
  </conditionalFormatting>
  <conditionalFormatting sqref="AZ46">
    <cfRule type="cellIs" dxfId="1658" priority="220" operator="greaterThan">
      <formula>20</formula>
    </cfRule>
  </conditionalFormatting>
  <conditionalFormatting sqref="AL46:AM46">
    <cfRule type="cellIs" dxfId="1657" priority="219" operator="between">
      <formula>80</formula>
      <formula>120</formula>
    </cfRule>
  </conditionalFormatting>
  <conditionalFormatting sqref="AV46">
    <cfRule type="cellIs" dxfId="1656" priority="218" operator="between">
      <formula>80</formula>
      <formula>120</formula>
    </cfRule>
  </conditionalFormatting>
  <conditionalFormatting sqref="AV46">
    <cfRule type="cellIs" dxfId="1655" priority="217" operator="between">
      <formula>80</formula>
      <formula>120</formula>
    </cfRule>
  </conditionalFormatting>
  <conditionalFormatting sqref="BA46">
    <cfRule type="cellIs" dxfId="1654" priority="216" operator="between">
      <formula>80</formula>
      <formula>120</formula>
    </cfRule>
  </conditionalFormatting>
  <conditionalFormatting sqref="BA46">
    <cfRule type="cellIs" dxfId="1653" priority="215" operator="between">
      <formula>80</formula>
      <formula>120</formula>
    </cfRule>
  </conditionalFormatting>
  <conditionalFormatting sqref="AU49">
    <cfRule type="cellIs" dxfId="1652" priority="214" operator="greaterThan">
      <formula>20</formula>
    </cfRule>
  </conditionalFormatting>
  <conditionalFormatting sqref="AZ49">
    <cfRule type="cellIs" dxfId="1651" priority="213" operator="greaterThan">
      <formula>20</formula>
    </cfRule>
  </conditionalFormatting>
  <conditionalFormatting sqref="AY61 AY58 AY55 AY52 AY49 AY46 AY43 AY40 AY37">
    <cfRule type="cellIs" dxfId="1650" priority="183" operator="greaterThan">
      <formula>20</formula>
    </cfRule>
  </conditionalFormatting>
  <conditionalFormatting sqref="AL20:AM24 AV20:AV24">
    <cfRule type="cellIs" dxfId="1649" priority="181" operator="between">
      <formula>80</formula>
      <formula>120</formula>
    </cfRule>
  </conditionalFormatting>
  <conditionalFormatting sqref="AV61">
    <cfRule type="cellIs" dxfId="1648" priority="211" operator="between">
      <formula>80</formula>
      <formula>120</formula>
    </cfRule>
  </conditionalFormatting>
  <conditionalFormatting sqref="AV61">
    <cfRule type="cellIs" dxfId="1647" priority="210" operator="between">
      <formula>80</formula>
      <formula>120</formula>
    </cfRule>
  </conditionalFormatting>
  <conditionalFormatting sqref="BA63">
    <cfRule type="cellIs" dxfId="1646" priority="209" operator="between">
      <formula>80</formula>
      <formula>120</formula>
    </cfRule>
  </conditionalFormatting>
  <conditionalFormatting sqref="BA63">
    <cfRule type="cellIs" dxfId="1645" priority="208" operator="between">
      <formula>80</formula>
      <formula>120</formula>
    </cfRule>
  </conditionalFormatting>
  <conditionalFormatting sqref="BA61">
    <cfRule type="cellIs" dxfId="1644" priority="207" operator="between">
      <formula>80</formula>
      <formula>120</formula>
    </cfRule>
  </conditionalFormatting>
  <conditionalFormatting sqref="BA61">
    <cfRule type="cellIs" dxfId="1643" priority="206" operator="between">
      <formula>80</formula>
      <formula>120</formula>
    </cfRule>
  </conditionalFormatting>
  <conditionalFormatting sqref="AO32:AP32 AO36:AP37 AP42:AP43 AO51:AP52 AP54:AP55 AO39:AP40 AP45 AP57">
    <cfRule type="cellIs" dxfId="1642" priority="205" operator="greaterThan">
      <formula>20</formula>
    </cfRule>
  </conditionalFormatting>
  <conditionalFormatting sqref="AQ51:AQ52 AQ54:AQ55 AQ57">
    <cfRule type="cellIs" dxfId="1641" priority="204" operator="between">
      <formula>80</formula>
      <formula>120</formula>
    </cfRule>
  </conditionalFormatting>
  <conditionalFormatting sqref="AO60:AP61">
    <cfRule type="cellIs" dxfId="1640" priority="199" operator="greaterThan">
      <formula>20</formula>
    </cfRule>
  </conditionalFormatting>
  <conditionalFormatting sqref="AQ60:AQ61">
    <cfRule type="cellIs" dxfId="1639" priority="198" operator="between">
      <formula>80</formula>
      <formula>120</formula>
    </cfRule>
  </conditionalFormatting>
  <conditionalFormatting sqref="AZ48">
    <cfRule type="cellIs" dxfId="1638" priority="172" operator="greaterThan">
      <formula>20</formula>
    </cfRule>
  </conditionalFormatting>
  <conditionalFormatting sqref="AQ61">
    <cfRule type="cellIs" dxfId="1637" priority="189" operator="between">
      <formula>80</formula>
      <formula>120</formula>
    </cfRule>
  </conditionalFormatting>
  <conditionalFormatting sqref="AO20:AP24">
    <cfRule type="cellIs" dxfId="1636" priority="180" operator="greaterThan">
      <formula>20</formula>
    </cfRule>
  </conditionalFormatting>
  <conditionalFormatting sqref="AQ20:AQ24">
    <cfRule type="cellIs" dxfId="1635" priority="179" operator="between">
      <formula>80</formula>
      <formula>120</formula>
    </cfRule>
  </conditionalFormatting>
  <conditionalFormatting sqref="AP58 AO63 AO66 AP60">
    <cfRule type="cellIs" dxfId="1634" priority="203" operator="greaterThan">
      <formula>20</formula>
    </cfRule>
  </conditionalFormatting>
  <conditionalFormatting sqref="AQ58 AQ66 AQ60">
    <cfRule type="cellIs" dxfId="1633" priority="202" operator="between">
      <formula>80</formula>
      <formula>120</formula>
    </cfRule>
  </conditionalFormatting>
  <conditionalFormatting sqref="AO57:AP58">
    <cfRule type="cellIs" dxfId="1632" priority="201" operator="greaterThan">
      <formula>20</formula>
    </cfRule>
  </conditionalFormatting>
  <conditionalFormatting sqref="AQ57:AQ58">
    <cfRule type="cellIs" dxfId="1631" priority="200" operator="between">
      <formula>80</formula>
      <formula>120</formula>
    </cfRule>
  </conditionalFormatting>
  <conditionalFormatting sqref="AO54:AP55">
    <cfRule type="cellIs" dxfId="1630" priority="197" operator="greaterThan">
      <formula>20</formula>
    </cfRule>
  </conditionalFormatting>
  <conditionalFormatting sqref="AQ54:AQ55">
    <cfRule type="cellIs" dxfId="1629" priority="196" operator="between">
      <formula>80</formula>
      <formula>120</formula>
    </cfRule>
  </conditionalFormatting>
  <conditionalFormatting sqref="AP46">
    <cfRule type="cellIs" dxfId="1628" priority="195" operator="greaterThan">
      <formula>20</formula>
    </cfRule>
  </conditionalFormatting>
  <conditionalFormatting sqref="AQ46">
    <cfRule type="cellIs" dxfId="1627" priority="194" operator="between">
      <formula>80</formula>
      <formula>120</formula>
    </cfRule>
  </conditionalFormatting>
  <conditionalFormatting sqref="AP49">
    <cfRule type="cellIs" dxfId="1626" priority="192" operator="greaterThan">
      <formula>20</formula>
    </cfRule>
  </conditionalFormatting>
  <conditionalFormatting sqref="AP61 AP63">
    <cfRule type="cellIs" dxfId="1625" priority="191" operator="greaterThan">
      <formula>20</formula>
    </cfRule>
  </conditionalFormatting>
  <conditionalFormatting sqref="AQ63 AQ66">
    <cfRule type="cellIs" dxfId="1624" priority="190" operator="between">
      <formula>80</formula>
      <formula>120</formula>
    </cfRule>
  </conditionalFormatting>
  <conditionalFormatting sqref="AQ61">
    <cfRule type="cellIs" dxfId="1623" priority="188" operator="between">
      <formula>80</formula>
      <formula>120</formula>
    </cfRule>
  </conditionalFormatting>
  <conditionalFormatting sqref="AI20:AI29 AN20:AN29 AS20:AS29 AX20:AX29">
    <cfRule type="cellIs" dxfId="1622" priority="187" operator="lessThan">
      <formula>20</formula>
    </cfRule>
  </conditionalFormatting>
  <conditionalFormatting sqref="AO61 AO58 AO55 AO52 AO49 AO46 AO43 AO40 AO37">
    <cfRule type="cellIs" dxfId="1621" priority="185" operator="greaterThan">
      <formula>20</formula>
    </cfRule>
  </conditionalFormatting>
  <conditionalFormatting sqref="AT61 AT58 AT55 AT52 AT49 AT46 AT43 AT40 AT37">
    <cfRule type="cellIs" dxfId="1620" priority="184" operator="greaterThan">
      <formula>20</formula>
    </cfRule>
  </conditionalFormatting>
  <conditionalFormatting sqref="AQ48">
    <cfRule type="cellIs" dxfId="1619" priority="158" operator="between">
      <formula>80</formula>
      <formula>120</formula>
    </cfRule>
  </conditionalFormatting>
  <conditionalFormatting sqref="AR20:AR24 AJ20:AK24 AT20:AU24">
    <cfRule type="cellIs" dxfId="1618" priority="182" operator="greaterThan">
      <formula>20</formula>
    </cfRule>
  </conditionalFormatting>
  <conditionalFormatting sqref="AO32 AO36 AO39 AO42 AO45 AO48 AO51 AO54 AO57 AO60 AO63 AO66">
    <cfRule type="cellIs" dxfId="1617" priority="152" operator="greaterThan">
      <formula>20</formula>
    </cfRule>
  </conditionalFormatting>
  <conditionalFormatting sqref="BA48">
    <cfRule type="cellIs" dxfId="1616" priority="167" operator="between">
      <formula>80</formula>
      <formula>120</formula>
    </cfRule>
  </conditionalFormatting>
  <conditionalFormatting sqref="AV63">
    <cfRule type="cellIs" dxfId="1615" priority="162" operator="between">
      <formula>80</formula>
      <formula>120</formula>
    </cfRule>
  </conditionalFormatting>
  <conditionalFormatting sqref="BA63">
    <cfRule type="cellIs" dxfId="1614" priority="160" operator="between">
      <formula>80</formula>
      <formula>120</formula>
    </cfRule>
  </conditionalFormatting>
  <conditionalFormatting sqref="AK54">
    <cfRule type="cellIs" dxfId="1613" priority="178" operator="greaterThan">
      <formula>20</formula>
    </cfRule>
  </conditionalFormatting>
  <conditionalFormatting sqref="AL54:AM54">
    <cfRule type="cellIs" dxfId="1612" priority="177" operator="between">
      <formula>80</formula>
      <formula>120</formula>
    </cfRule>
  </conditionalFormatting>
  <conditionalFormatting sqref="AK57">
    <cfRule type="cellIs" dxfId="1611" priority="176" operator="greaterThan">
      <formula>20</formula>
    </cfRule>
  </conditionalFormatting>
  <conditionalFormatting sqref="AL57:AM57">
    <cfRule type="cellIs" dxfId="1610" priority="175" operator="between">
      <formula>80</formula>
      <formula>120</formula>
    </cfRule>
  </conditionalFormatting>
  <conditionalFormatting sqref="AW51">
    <cfRule type="cellIs" dxfId="1609" priority="174" operator="greaterThan">
      <formula>20</formula>
    </cfRule>
  </conditionalFormatting>
  <conditionalFormatting sqref="AU46 AU48">
    <cfRule type="cellIs" dxfId="1608" priority="173" operator="greaterThan">
      <formula>20</formula>
    </cfRule>
  </conditionalFormatting>
  <conditionalFormatting sqref="AL48:AM48">
    <cfRule type="cellIs" dxfId="1607" priority="171" operator="between">
      <formula>80</formula>
      <formula>120</formula>
    </cfRule>
  </conditionalFormatting>
  <conditionalFormatting sqref="AV46 AV48">
    <cfRule type="cellIs" dxfId="1606" priority="170" operator="between">
      <formula>80</formula>
      <formula>120</formula>
    </cfRule>
  </conditionalFormatting>
  <conditionalFormatting sqref="AV46 AV48">
    <cfRule type="cellIs" dxfId="1605" priority="169" operator="between">
      <formula>80</formula>
      <formula>120</formula>
    </cfRule>
  </conditionalFormatting>
  <conditionalFormatting sqref="BA46 BA48">
    <cfRule type="cellIs" dxfId="1604" priority="168" operator="between">
      <formula>80</formula>
      <formula>120</formula>
    </cfRule>
  </conditionalFormatting>
  <conditionalFormatting sqref="AU51">
    <cfRule type="cellIs" dxfId="1603" priority="166" operator="greaterThan">
      <formula>20</formula>
    </cfRule>
  </conditionalFormatting>
  <conditionalFormatting sqref="AZ49 AZ51">
    <cfRule type="cellIs" dxfId="1602" priority="165" operator="greaterThan">
      <formula>20</formula>
    </cfRule>
  </conditionalFormatting>
  <conditionalFormatting sqref="AL63:AM63">
    <cfRule type="cellIs" dxfId="1601" priority="164" operator="between">
      <formula>80</formula>
      <formula>120</formula>
    </cfRule>
  </conditionalFormatting>
  <conditionalFormatting sqref="AV63">
    <cfRule type="cellIs" dxfId="1600" priority="163" operator="between">
      <formula>80</formula>
      <formula>120</formula>
    </cfRule>
  </conditionalFormatting>
  <conditionalFormatting sqref="BA63">
    <cfRule type="cellIs" dxfId="1599" priority="161" operator="between">
      <formula>80</formula>
      <formula>120</formula>
    </cfRule>
  </conditionalFormatting>
  <conditionalFormatting sqref="AV69 BA69 AL69:AM69">
    <cfRule type="cellIs" dxfId="1598" priority="138" operator="between">
      <formula>80</formula>
      <formula>120</formula>
    </cfRule>
  </conditionalFormatting>
  <conditionalFormatting sqref="AP69">
    <cfRule type="cellIs" dxfId="1597" priority="137" operator="greaterThan">
      <formula>20</formula>
    </cfRule>
  </conditionalFormatting>
  <conditionalFormatting sqref="AK69">
    <cfRule type="cellIs" dxfId="1596" priority="133" operator="greaterThan">
      <formula>20</formula>
    </cfRule>
  </conditionalFormatting>
  <conditionalFormatting sqref="AL69:AM69">
    <cfRule type="cellIs" dxfId="1595" priority="132" operator="between">
      <formula>80</formula>
      <formula>120</formula>
    </cfRule>
  </conditionalFormatting>
  <conditionalFormatting sqref="AJ69">
    <cfRule type="cellIs" dxfId="1594" priority="131" operator="greaterThan">
      <formula>20</formula>
    </cfRule>
  </conditionalFormatting>
  <conditionalFormatting sqref="AP49 AP51">
    <cfRule type="cellIs" dxfId="1593" priority="156" operator="greaterThan">
      <formula>20</formula>
    </cfRule>
  </conditionalFormatting>
  <conditionalFormatting sqref="AQ63">
    <cfRule type="cellIs" dxfId="1592" priority="155" operator="between">
      <formula>80</formula>
      <formula>120</formula>
    </cfRule>
  </conditionalFormatting>
  <conditionalFormatting sqref="AY32 AY63 AY66 AY34 AY36:AY37 AY39:AY40 AY42:AY43 AY45:AY46 AY48:AY49 AY51:AY52 AY54:AY55 AY57:AY58 AY60">
    <cfRule type="cellIs" dxfId="1591" priority="150" operator="greaterThan">
      <formula>20</formula>
    </cfRule>
  </conditionalFormatting>
  <conditionalFormatting sqref="AP46 AP48">
    <cfRule type="cellIs" dxfId="1590" priority="159" operator="greaterThan">
      <formula>20</formula>
    </cfRule>
  </conditionalFormatting>
  <conditionalFormatting sqref="AQ48">
    <cfRule type="cellIs" dxfId="1589" priority="157" operator="between">
      <formula>80</formula>
      <formula>120</formula>
    </cfRule>
  </conditionalFormatting>
  <conditionalFormatting sqref="AQ63">
    <cfRule type="cellIs" dxfId="1588" priority="154" operator="between">
      <formula>80</formula>
      <formula>120</formula>
    </cfRule>
  </conditionalFormatting>
  <conditionalFormatting sqref="AJ32 AJ36 AJ39 AJ42 AJ45 AJ48 AJ51 AJ54 AJ57 AJ60 AJ63 AJ66">
    <cfRule type="cellIs" dxfId="1587" priority="153" operator="greaterThan">
      <formula>20</formula>
    </cfRule>
  </conditionalFormatting>
  <conditionalFormatting sqref="AT32 AT63 AT66 AT34 AT36:AT37 AT39:AT40 AT42:AT43 AT45:AT46 AT48:AT49 AT51:AT52 AT54:AT55 AT57:AT58 AT60">
    <cfRule type="cellIs" dxfId="1586" priority="151" operator="greaterThan">
      <formula>20</formula>
    </cfRule>
  </conditionalFormatting>
  <conditionalFormatting sqref="AR81 AW81">
    <cfRule type="cellIs" dxfId="1585" priority="149" operator="greaterThan">
      <formula>20</formula>
    </cfRule>
  </conditionalFormatting>
  <conditionalFormatting sqref="AL81:AM81 BA81 AV81 AQ81">
    <cfRule type="cellIs" dxfId="1584" priority="148" operator="between">
      <formula>80</formula>
      <formula>120</formula>
    </cfRule>
  </conditionalFormatting>
  <conditionalFormatting sqref="AJ81:AK81 AT81:AU81 AY81:AZ81">
    <cfRule type="cellIs" dxfId="1583" priority="147" operator="greaterThan">
      <formula>20</formula>
    </cfRule>
  </conditionalFormatting>
  <conditionalFormatting sqref="AO81:AP81">
    <cfRule type="cellIs" dxfId="1582" priority="146" operator="greaterThan">
      <formula>20</formula>
    </cfRule>
  </conditionalFormatting>
  <conditionalFormatting sqref="AJ81">
    <cfRule type="cellIs" dxfId="1581" priority="145" operator="greaterThan">
      <formula>20</formula>
    </cfRule>
  </conditionalFormatting>
  <conditionalFormatting sqref="AO81">
    <cfRule type="cellIs" dxfId="1580" priority="144" operator="greaterThan">
      <formula>20</formula>
    </cfRule>
  </conditionalFormatting>
  <conditionalFormatting sqref="AT81">
    <cfRule type="cellIs" dxfId="1579" priority="143" operator="greaterThan">
      <formula>20</formula>
    </cfRule>
  </conditionalFormatting>
  <conditionalFormatting sqref="AY81">
    <cfRule type="cellIs" dxfId="1578" priority="142" operator="greaterThan">
      <formula>20</formula>
    </cfRule>
  </conditionalFormatting>
  <conditionalFormatting sqref="AW69 AR69 AU69 AZ69">
    <cfRule type="cellIs" dxfId="1577" priority="141" operator="greaterThan">
      <formula>20</formula>
    </cfRule>
  </conditionalFormatting>
  <conditionalFormatting sqref="AV69 BA69">
    <cfRule type="cellIs" dxfId="1576" priority="140" operator="between">
      <formula>80</formula>
      <formula>120</formula>
    </cfRule>
  </conditionalFormatting>
  <conditionalFormatting sqref="AW69 AR69 AJ69:AK69 AT69:AU69 AY69:AZ69">
    <cfRule type="cellIs" dxfId="1575" priority="139" operator="greaterThan">
      <formula>20</formula>
    </cfRule>
  </conditionalFormatting>
  <conditionalFormatting sqref="AQ69">
    <cfRule type="cellIs" dxfId="1574" priority="136" operator="between">
      <formula>80</formula>
      <formula>120</formula>
    </cfRule>
  </conditionalFormatting>
  <conditionalFormatting sqref="AO69:AP69">
    <cfRule type="cellIs" dxfId="1573" priority="135" operator="greaterThan">
      <formula>20</formula>
    </cfRule>
  </conditionalFormatting>
  <conditionalFormatting sqref="AQ69">
    <cfRule type="cellIs" dxfId="1572" priority="134" operator="between">
      <formula>80</formula>
      <formula>120</formula>
    </cfRule>
  </conditionalFormatting>
  <conditionalFormatting sqref="AO69">
    <cfRule type="cellIs" dxfId="1571" priority="130" operator="greaterThan">
      <formula>20</formula>
    </cfRule>
  </conditionalFormatting>
  <conditionalFormatting sqref="AT69">
    <cfRule type="cellIs" dxfId="1570" priority="129" operator="greaterThan">
      <formula>20</formula>
    </cfRule>
  </conditionalFormatting>
  <conditionalFormatting sqref="AY69">
    <cfRule type="cellIs" dxfId="1569" priority="128" operator="greaterThan">
      <formula>20</formula>
    </cfRule>
  </conditionalFormatting>
  <conditionalFormatting sqref="AR34 AW34 AJ34:AK34 AT34:AU34 AY34:AZ34">
    <cfRule type="cellIs" dxfId="1568" priority="127" operator="greaterThan">
      <formula>20</formula>
    </cfRule>
  </conditionalFormatting>
  <conditionalFormatting sqref="AL34:AM34 BA34 AV34">
    <cfRule type="cellIs" dxfId="1567" priority="126" operator="between">
      <formula>80</formula>
      <formula>120</formula>
    </cfRule>
  </conditionalFormatting>
  <conditionalFormatting sqref="AO34:AP34">
    <cfRule type="cellIs" dxfId="1566" priority="125" operator="greaterThan">
      <formula>20</formula>
    </cfRule>
  </conditionalFormatting>
  <conditionalFormatting sqref="AQ34">
    <cfRule type="cellIs" dxfId="1565" priority="124" operator="between">
      <formula>80</formula>
      <formula>120</formula>
    </cfRule>
  </conditionalFormatting>
  <conditionalFormatting sqref="AJ33">
    <cfRule type="cellIs" dxfId="1564" priority="123" operator="greaterThan">
      <formula>20</formula>
    </cfRule>
  </conditionalFormatting>
  <conditionalFormatting sqref="AO33">
    <cfRule type="cellIs" dxfId="1563" priority="122" operator="greaterThan">
      <formula>20</formula>
    </cfRule>
  </conditionalFormatting>
  <conditionalFormatting sqref="AT33">
    <cfRule type="cellIs" dxfId="1562" priority="121" operator="greaterThan">
      <formula>20</formula>
    </cfRule>
  </conditionalFormatting>
  <conditionalFormatting sqref="AY33">
    <cfRule type="cellIs" dxfId="1561" priority="120" operator="greaterThan">
      <formula>20</formula>
    </cfRule>
  </conditionalFormatting>
  <conditionalFormatting sqref="AJ30">
    <cfRule type="cellIs" dxfId="1560" priority="119" operator="greaterThan">
      <formula>20</formula>
    </cfRule>
  </conditionalFormatting>
  <conditionalFormatting sqref="AO30">
    <cfRule type="cellIs" dxfId="1559" priority="118" operator="greaterThan">
      <formula>20</formula>
    </cfRule>
  </conditionalFormatting>
  <conditionalFormatting sqref="AT30">
    <cfRule type="cellIs" dxfId="1558" priority="117" operator="greaterThan">
      <formula>20</formula>
    </cfRule>
  </conditionalFormatting>
  <conditionalFormatting sqref="AY30">
    <cfRule type="cellIs" dxfId="1557" priority="116" operator="greaterThan">
      <formula>20</formula>
    </cfRule>
  </conditionalFormatting>
  <conditionalFormatting sqref="AJ31">
    <cfRule type="cellIs" dxfId="1556" priority="115" operator="greaterThan">
      <formula>20</formula>
    </cfRule>
  </conditionalFormatting>
  <conditionalFormatting sqref="AO31">
    <cfRule type="cellIs" dxfId="1555" priority="114" operator="greaterThan">
      <formula>20</formula>
    </cfRule>
  </conditionalFormatting>
  <conditionalFormatting sqref="AT31">
    <cfRule type="cellIs" dxfId="1554" priority="113" operator="greaterThan">
      <formula>20</formula>
    </cfRule>
  </conditionalFormatting>
  <conditionalFormatting sqref="AY31">
    <cfRule type="cellIs" dxfId="1553" priority="112" operator="greaterThan">
      <formula>20</formula>
    </cfRule>
  </conditionalFormatting>
  <conditionalFormatting sqref="AJ62 AJ59 AJ56 AJ53 AJ50 AJ47 AJ44 AJ41 AJ38 AJ35">
    <cfRule type="cellIs" dxfId="1552" priority="111" operator="greaterThan">
      <formula>20</formula>
    </cfRule>
  </conditionalFormatting>
  <conditionalFormatting sqref="AO62 AO59 AO56 AO53 AO50 AO47 AO44 AO41 AO38 AO35">
    <cfRule type="cellIs" dxfId="1551" priority="110" operator="greaterThan">
      <formula>20</formula>
    </cfRule>
  </conditionalFormatting>
  <conditionalFormatting sqref="AT62 AT59 AT56 AT53 AT50 AT47 AT44 AT41 AT38 AT35">
    <cfRule type="cellIs" dxfId="1550" priority="109" operator="greaterThan">
      <formula>20</formula>
    </cfRule>
  </conditionalFormatting>
  <conditionalFormatting sqref="AY62 AY59 AY56 AY53 AY50 AY47 AY44 AY41 AY38 AY35">
    <cfRule type="cellIs" dxfId="1549" priority="108" operator="greaterThan">
      <formula>20</formula>
    </cfRule>
  </conditionalFormatting>
  <conditionalFormatting sqref="AT64:AU65 AY64:AZ65 AJ64:AK65 AW64:AW65 AR64:AR65">
    <cfRule type="cellIs" dxfId="1548" priority="107" operator="greaterThan">
      <formula>20</formula>
    </cfRule>
  </conditionalFormatting>
  <conditionalFormatting sqref="AL64:AM65 AV64:AV65">
    <cfRule type="cellIs" dxfId="1547" priority="106" operator="between">
      <formula>80</formula>
      <formula>120</formula>
    </cfRule>
  </conditionalFormatting>
  <conditionalFormatting sqref="BA64:BA65">
    <cfRule type="cellIs" dxfId="1546" priority="105" operator="between">
      <formula>80</formula>
      <formula>120</formula>
    </cfRule>
  </conditionalFormatting>
  <conditionalFormatting sqref="BA64:BA65">
    <cfRule type="cellIs" dxfId="1545" priority="104" operator="between">
      <formula>80</formula>
      <formula>120</formula>
    </cfRule>
  </conditionalFormatting>
  <conditionalFormatting sqref="AO64:AO65">
    <cfRule type="cellIs" dxfId="1544" priority="103" operator="greaterThan">
      <formula>20</formula>
    </cfRule>
  </conditionalFormatting>
  <conditionalFormatting sqref="AP64:AP65">
    <cfRule type="cellIs" dxfId="1543" priority="102" operator="greaterThan">
      <formula>20</formula>
    </cfRule>
  </conditionalFormatting>
  <conditionalFormatting sqref="AQ64:AQ65">
    <cfRule type="cellIs" dxfId="1542" priority="101" operator="between">
      <formula>80</formula>
      <formula>120</formula>
    </cfRule>
  </conditionalFormatting>
  <conditionalFormatting sqref="AO64:AO65">
    <cfRule type="cellIs" dxfId="1541" priority="92" operator="greaterThan">
      <formula>20</formula>
    </cfRule>
  </conditionalFormatting>
  <conditionalFormatting sqref="AV64:AV65">
    <cfRule type="cellIs" dxfId="1540" priority="98" operator="between">
      <formula>80</formula>
      <formula>120</formula>
    </cfRule>
  </conditionalFormatting>
  <conditionalFormatting sqref="BA64:BA65">
    <cfRule type="cellIs" dxfId="1539" priority="96" operator="between">
      <formula>80</formula>
      <formula>120</formula>
    </cfRule>
  </conditionalFormatting>
  <conditionalFormatting sqref="AL64:AM65">
    <cfRule type="cellIs" dxfId="1538" priority="100" operator="between">
      <formula>80</formula>
      <formula>120</formula>
    </cfRule>
  </conditionalFormatting>
  <conditionalFormatting sqref="AV64:AV65">
    <cfRule type="cellIs" dxfId="1537" priority="99" operator="between">
      <formula>80</formula>
      <formula>120</formula>
    </cfRule>
  </conditionalFormatting>
  <conditionalFormatting sqref="BA64:BA65">
    <cfRule type="cellIs" dxfId="1536" priority="97" operator="between">
      <formula>80</formula>
      <formula>120</formula>
    </cfRule>
  </conditionalFormatting>
  <conditionalFormatting sqref="AQ64:AQ65">
    <cfRule type="cellIs" dxfId="1535" priority="95" operator="between">
      <formula>80</formula>
      <formula>120</formula>
    </cfRule>
  </conditionalFormatting>
  <conditionalFormatting sqref="AY64:AY65">
    <cfRule type="cellIs" dxfId="1534" priority="90" operator="greaterThan">
      <formula>20</formula>
    </cfRule>
  </conditionalFormatting>
  <conditionalFormatting sqref="AQ64:AQ65">
    <cfRule type="cellIs" dxfId="1533" priority="94" operator="between">
      <formula>80</formula>
      <formula>120</formula>
    </cfRule>
  </conditionalFormatting>
  <conditionalFormatting sqref="AJ64:AJ65">
    <cfRule type="cellIs" dxfId="1532" priority="93" operator="greaterThan">
      <formula>20</formula>
    </cfRule>
  </conditionalFormatting>
  <conditionalFormatting sqref="AT64:AT65">
    <cfRule type="cellIs" dxfId="1531" priority="91" operator="greaterThan">
      <formula>20</formula>
    </cfRule>
  </conditionalFormatting>
  <conditionalFormatting sqref="AJ68:AK68 AY68:AZ68 AT68:AU68 AW67:AW68 AR67:AR68 AY67 AT67 AJ67">
    <cfRule type="cellIs" dxfId="1530" priority="89" operator="greaterThan">
      <formula>20</formula>
    </cfRule>
  </conditionalFormatting>
  <conditionalFormatting sqref="BA67:BA68 AV67:AV68 AL67:AM68">
    <cfRule type="cellIs" dxfId="1529" priority="88" operator="between">
      <formula>80</formula>
      <formula>120</formula>
    </cfRule>
  </conditionalFormatting>
  <conditionalFormatting sqref="AK68">
    <cfRule type="cellIs" dxfId="1528" priority="84" operator="greaterThan">
      <formula>20</formula>
    </cfRule>
  </conditionalFormatting>
  <conditionalFormatting sqref="AO68:AP68 AO67">
    <cfRule type="cellIs" dxfId="1527" priority="87" operator="greaterThan">
      <formula>20</formula>
    </cfRule>
  </conditionalFormatting>
  <conditionalFormatting sqref="AQ67:AQ68">
    <cfRule type="cellIs" dxfId="1526" priority="86" operator="between">
      <formula>80</formula>
      <formula>120</formula>
    </cfRule>
  </conditionalFormatting>
  <conditionalFormatting sqref="AQ67:AQ68">
    <cfRule type="cellIs" dxfId="1525" priority="85" operator="between">
      <formula>80</formula>
      <formula>120</formula>
    </cfRule>
  </conditionalFormatting>
  <conditionalFormatting sqref="AO67:AO68">
    <cfRule type="cellIs" dxfId="1524" priority="78" operator="greaterThan">
      <formula>20</formula>
    </cfRule>
  </conditionalFormatting>
  <conditionalFormatting sqref="AU68">
    <cfRule type="cellIs" dxfId="1523" priority="83" operator="greaterThan">
      <formula>20</formula>
    </cfRule>
  </conditionalFormatting>
  <conditionalFormatting sqref="AZ68">
    <cfRule type="cellIs" dxfId="1522" priority="82" operator="greaterThan">
      <formula>20</formula>
    </cfRule>
  </conditionalFormatting>
  <conditionalFormatting sqref="AP68">
    <cfRule type="cellIs" dxfId="1521" priority="81" operator="greaterThan">
      <formula>20</formula>
    </cfRule>
  </conditionalFormatting>
  <conditionalFormatting sqref="AY67:AY68">
    <cfRule type="cellIs" dxfId="1520" priority="76" operator="greaterThan">
      <formula>20</formula>
    </cfRule>
  </conditionalFormatting>
  <conditionalFormatting sqref="AK68 AP68 AU68 AZ68">
    <cfRule type="cellIs" dxfId="1519" priority="80" operator="lessThan">
      <formula>20</formula>
    </cfRule>
  </conditionalFormatting>
  <conditionalFormatting sqref="AJ67:AJ68">
    <cfRule type="cellIs" dxfId="1518" priority="79" operator="greaterThan">
      <formula>20</formula>
    </cfRule>
  </conditionalFormatting>
  <conditionalFormatting sqref="AT67:AT68">
    <cfRule type="cellIs" dxfId="1517" priority="77" operator="greaterThan">
      <formula>20</formula>
    </cfRule>
  </conditionalFormatting>
  <conditionalFormatting sqref="AJ78 AJ75 AJ72">
    <cfRule type="cellIs" dxfId="1516" priority="75" operator="greaterThan">
      <formula>20</formula>
    </cfRule>
  </conditionalFormatting>
  <conditionalFormatting sqref="AO78 AO75 AO72">
    <cfRule type="cellIs" dxfId="1515" priority="74" operator="greaterThan">
      <formula>20</formula>
    </cfRule>
  </conditionalFormatting>
  <conditionalFormatting sqref="AT78 AT75 AT72">
    <cfRule type="cellIs" dxfId="1514" priority="73" operator="greaterThan">
      <formula>20</formula>
    </cfRule>
  </conditionalFormatting>
  <conditionalFormatting sqref="AY78 AY75 AY72">
    <cfRule type="cellIs" dxfId="1513" priority="72" operator="greaterThan">
      <formula>20</formula>
    </cfRule>
  </conditionalFormatting>
  <conditionalFormatting sqref="AI78">
    <cfRule type="cellIs" dxfId="1512" priority="71" operator="lessThan">
      <formula>20</formula>
    </cfRule>
  </conditionalFormatting>
  <conditionalFormatting sqref="AN78">
    <cfRule type="cellIs" dxfId="1511" priority="70" operator="lessThan">
      <formula>20</formula>
    </cfRule>
  </conditionalFormatting>
  <conditionalFormatting sqref="AS78">
    <cfRule type="cellIs" dxfId="1510" priority="69" operator="lessThan">
      <formula>20</formula>
    </cfRule>
  </conditionalFormatting>
  <conditionalFormatting sqref="AX78">
    <cfRule type="cellIs" dxfId="1509" priority="68" operator="lessThan">
      <formula>20</formula>
    </cfRule>
  </conditionalFormatting>
  <conditionalFormatting sqref="AJ128 AJ109 AJ106 AJ103 AJ100 AJ97 AJ94 AJ91 AJ88 AJ85 AJ82">
    <cfRule type="cellIs" dxfId="1508" priority="67" operator="greaterThan">
      <formula>20</formula>
    </cfRule>
  </conditionalFormatting>
  <conditionalFormatting sqref="AO128 AO109 AO106 AO103 AO100 AO97 AO94 AO91 AO88 AO85 AO82">
    <cfRule type="cellIs" dxfId="1507" priority="66" operator="greaterThan">
      <formula>20</formula>
    </cfRule>
  </conditionalFormatting>
  <conditionalFormatting sqref="AT128 AT109 AT106 AT103 AT100 AT97 AT94 AT91 AT88 AT85 AT82">
    <cfRule type="cellIs" dxfId="1506" priority="65" operator="greaterThan">
      <formula>20</formula>
    </cfRule>
  </conditionalFormatting>
  <conditionalFormatting sqref="AY128 AY109 AY106 AY103 AY100 AY97 AY94 AY91 AY88 AY85 AY82">
    <cfRule type="cellIs" dxfId="1505" priority="64" operator="greaterThan">
      <formula>20</formula>
    </cfRule>
  </conditionalFormatting>
  <conditionalFormatting sqref="AJ125 AJ122 AJ119">
    <cfRule type="cellIs" dxfId="1504" priority="63" operator="greaterThan">
      <formula>20</formula>
    </cfRule>
  </conditionalFormatting>
  <conditionalFormatting sqref="AO125 AO122 AO119">
    <cfRule type="cellIs" dxfId="1503" priority="62" operator="greaterThan">
      <formula>20</formula>
    </cfRule>
  </conditionalFormatting>
  <conditionalFormatting sqref="AT125 AT122 AT119">
    <cfRule type="cellIs" dxfId="1502" priority="61" operator="greaterThan">
      <formula>20</formula>
    </cfRule>
  </conditionalFormatting>
  <conditionalFormatting sqref="AY125 AY122 AY119">
    <cfRule type="cellIs" dxfId="1501" priority="60" operator="greaterThan">
      <formula>20</formula>
    </cfRule>
  </conditionalFormatting>
  <conditionalFormatting sqref="AI125">
    <cfRule type="cellIs" dxfId="1500" priority="59" operator="lessThan">
      <formula>20</formula>
    </cfRule>
  </conditionalFormatting>
  <conditionalFormatting sqref="AN125">
    <cfRule type="cellIs" dxfId="1499" priority="58" operator="lessThan">
      <formula>20</formula>
    </cfRule>
  </conditionalFormatting>
  <conditionalFormatting sqref="AS125">
    <cfRule type="cellIs" dxfId="1498" priority="57" operator="lessThan">
      <formula>20</formula>
    </cfRule>
  </conditionalFormatting>
  <conditionalFormatting sqref="AX125">
    <cfRule type="cellIs" dxfId="1497" priority="56" operator="lessThan">
      <formula>20</formula>
    </cfRule>
  </conditionalFormatting>
  <conditionalFormatting sqref="AJ113 AY113 AT113 AW113 AR113">
    <cfRule type="cellIs" dxfId="1496" priority="55" operator="greaterThan">
      <formula>20</formula>
    </cfRule>
  </conditionalFormatting>
  <conditionalFormatting sqref="BA113 AV113 AL113:AM113">
    <cfRule type="cellIs" dxfId="1495" priority="54" operator="between">
      <formula>80</formula>
      <formula>120</formula>
    </cfRule>
  </conditionalFormatting>
  <conditionalFormatting sqref="AO113">
    <cfRule type="cellIs" dxfId="1494" priority="53" operator="greaterThan">
      <formula>20</formula>
    </cfRule>
  </conditionalFormatting>
  <conditionalFormatting sqref="AQ113">
    <cfRule type="cellIs" dxfId="1493" priority="52" operator="between">
      <formula>80</formula>
      <formula>120</formula>
    </cfRule>
  </conditionalFormatting>
  <conditionalFormatting sqref="AQ113">
    <cfRule type="cellIs" dxfId="1492" priority="51" operator="between">
      <formula>80</formula>
      <formula>120</formula>
    </cfRule>
  </conditionalFormatting>
  <conditionalFormatting sqref="AO113">
    <cfRule type="cellIs" dxfId="1491" priority="49" operator="greaterThan">
      <formula>20</formula>
    </cfRule>
  </conditionalFormatting>
  <conditionalFormatting sqref="AV116 BA116 AL116:AM116">
    <cfRule type="cellIs" dxfId="1490" priority="43" operator="between">
      <formula>80</formula>
      <formula>120</formula>
    </cfRule>
  </conditionalFormatting>
  <conditionalFormatting sqref="AP116">
    <cfRule type="cellIs" dxfId="1489" priority="42" operator="greaterThan">
      <formula>20</formula>
    </cfRule>
  </conditionalFormatting>
  <conditionalFormatting sqref="AK116">
    <cfRule type="cellIs" dxfId="1488" priority="38" operator="greaterThan">
      <formula>20</formula>
    </cfRule>
  </conditionalFormatting>
  <conditionalFormatting sqref="AL116:AM116">
    <cfRule type="cellIs" dxfId="1487" priority="37" operator="between">
      <formula>80</formula>
      <formula>120</formula>
    </cfRule>
  </conditionalFormatting>
  <conditionalFormatting sqref="AJ116">
    <cfRule type="cellIs" dxfId="1486" priority="36" operator="greaterThan">
      <formula>20</formula>
    </cfRule>
  </conditionalFormatting>
  <conditionalFormatting sqref="AY113">
    <cfRule type="cellIs" dxfId="1485" priority="47" operator="greaterThan">
      <formula>20</formula>
    </cfRule>
  </conditionalFormatting>
  <conditionalFormatting sqref="AJ113">
    <cfRule type="cellIs" dxfId="1484" priority="50" operator="greaterThan">
      <formula>20</formula>
    </cfRule>
  </conditionalFormatting>
  <conditionalFormatting sqref="AT113">
    <cfRule type="cellIs" dxfId="1483" priority="48" operator="greaterThan">
      <formula>20</formula>
    </cfRule>
  </conditionalFormatting>
  <conditionalFormatting sqref="AW116 AR116 AU116 AZ116">
    <cfRule type="cellIs" dxfId="1482" priority="46" operator="greaterThan">
      <formula>20</formula>
    </cfRule>
  </conditionalFormatting>
  <conditionalFormatting sqref="AV116 BA116">
    <cfRule type="cellIs" dxfId="1481" priority="45" operator="between">
      <formula>80</formula>
      <formula>120</formula>
    </cfRule>
  </conditionalFormatting>
  <conditionalFormatting sqref="AW116 AR116 AJ116:AK116 AT116:AU116 AY116:AZ116">
    <cfRule type="cellIs" dxfId="1480" priority="44" operator="greaterThan">
      <formula>20</formula>
    </cfRule>
  </conditionalFormatting>
  <conditionalFormatting sqref="AQ116">
    <cfRule type="cellIs" dxfId="1479" priority="41" operator="between">
      <formula>80</formula>
      <formula>120</formula>
    </cfRule>
  </conditionalFormatting>
  <conditionalFormatting sqref="AO116:AP116">
    <cfRule type="cellIs" dxfId="1478" priority="40" operator="greaterThan">
      <formula>20</formula>
    </cfRule>
  </conditionalFormatting>
  <conditionalFormatting sqref="AQ116">
    <cfRule type="cellIs" dxfId="1477" priority="39" operator="between">
      <formula>80</formula>
      <formula>120</formula>
    </cfRule>
  </conditionalFormatting>
  <conditionalFormatting sqref="AO116">
    <cfRule type="cellIs" dxfId="1476" priority="35" operator="greaterThan">
      <formula>20</formula>
    </cfRule>
  </conditionalFormatting>
  <conditionalFormatting sqref="AT116">
    <cfRule type="cellIs" dxfId="1475" priority="34" operator="greaterThan">
      <formula>20</formula>
    </cfRule>
  </conditionalFormatting>
  <conditionalFormatting sqref="AY116">
    <cfRule type="cellIs" dxfId="1474" priority="33" operator="greaterThan">
      <formula>20</formula>
    </cfRule>
  </conditionalFormatting>
  <conditionalFormatting sqref="AT112:AU112 AY112:AZ112 AJ112:AK112 AW112 AR112">
    <cfRule type="cellIs" dxfId="1473" priority="32" operator="greaterThan">
      <formula>20</formula>
    </cfRule>
  </conditionalFormatting>
  <conditionalFormatting sqref="AL112:AM112 AV112">
    <cfRule type="cellIs" dxfId="1472" priority="31" operator="between">
      <formula>80</formula>
      <formula>120</formula>
    </cfRule>
  </conditionalFormatting>
  <conditionalFormatting sqref="BA112">
    <cfRule type="cellIs" dxfId="1471" priority="30" operator="between">
      <formula>80</formula>
      <formula>120</formula>
    </cfRule>
  </conditionalFormatting>
  <conditionalFormatting sqref="BA112">
    <cfRule type="cellIs" dxfId="1470" priority="29" operator="between">
      <formula>80</formula>
      <formula>120</formula>
    </cfRule>
  </conditionalFormatting>
  <conditionalFormatting sqref="AO112">
    <cfRule type="cellIs" dxfId="1469" priority="28" operator="greaterThan">
      <formula>20</formula>
    </cfRule>
  </conditionalFormatting>
  <conditionalFormatting sqref="AP112">
    <cfRule type="cellIs" dxfId="1468" priority="27" operator="greaterThan">
      <formula>20</formula>
    </cfRule>
  </conditionalFormatting>
  <conditionalFormatting sqref="AQ112">
    <cfRule type="cellIs" dxfId="1467" priority="26" operator="between">
      <formula>80</formula>
      <formula>120</formula>
    </cfRule>
  </conditionalFormatting>
  <conditionalFormatting sqref="AO112">
    <cfRule type="cellIs" dxfId="1466" priority="17" operator="greaterThan">
      <formula>20</formula>
    </cfRule>
  </conditionalFormatting>
  <conditionalFormatting sqref="AV112">
    <cfRule type="cellIs" dxfId="1465" priority="23" operator="between">
      <formula>80</formula>
      <formula>120</formula>
    </cfRule>
  </conditionalFormatting>
  <conditionalFormatting sqref="BA112">
    <cfRule type="cellIs" dxfId="1464" priority="21" operator="between">
      <formula>80</formula>
      <formula>120</formula>
    </cfRule>
  </conditionalFormatting>
  <conditionalFormatting sqref="AL112:AM112">
    <cfRule type="cellIs" dxfId="1463" priority="25" operator="between">
      <formula>80</formula>
      <formula>120</formula>
    </cfRule>
  </conditionalFormatting>
  <conditionalFormatting sqref="AV112">
    <cfRule type="cellIs" dxfId="1462" priority="24" operator="between">
      <formula>80</formula>
      <formula>120</formula>
    </cfRule>
  </conditionalFormatting>
  <conditionalFormatting sqref="BA112">
    <cfRule type="cellIs" dxfId="1461" priority="22" operator="between">
      <formula>80</formula>
      <formula>120</formula>
    </cfRule>
  </conditionalFormatting>
  <conditionalFormatting sqref="AQ112">
    <cfRule type="cellIs" dxfId="1460" priority="20" operator="between">
      <formula>80</formula>
      <formula>120</formula>
    </cfRule>
  </conditionalFormatting>
  <conditionalFormatting sqref="AY112">
    <cfRule type="cellIs" dxfId="1459" priority="15" operator="greaterThan">
      <formula>20</formula>
    </cfRule>
  </conditionalFormatting>
  <conditionalFormatting sqref="AQ112">
    <cfRule type="cellIs" dxfId="1458" priority="19" operator="between">
      <formula>80</formula>
      <formula>120</formula>
    </cfRule>
  </conditionalFormatting>
  <conditionalFormatting sqref="AJ112">
    <cfRule type="cellIs" dxfId="1457" priority="18" operator="greaterThan">
      <formula>20</formula>
    </cfRule>
  </conditionalFormatting>
  <conditionalFormatting sqref="AT112">
    <cfRule type="cellIs" dxfId="1456" priority="16" operator="greaterThan">
      <formula>20</formula>
    </cfRule>
  </conditionalFormatting>
  <conditionalFormatting sqref="AJ115:AK115 AY115:AZ115 AT115:AU115 AW114:AW115 AR114:AR115 AY114 AT114 AJ114">
    <cfRule type="cellIs" dxfId="1455" priority="14" operator="greaterThan">
      <formula>20</formula>
    </cfRule>
  </conditionalFormatting>
  <conditionalFormatting sqref="BA114:BA115 AV114:AV115 AL114:AM115">
    <cfRule type="cellIs" dxfId="1454" priority="13" operator="between">
      <formula>80</formula>
      <formula>120</formula>
    </cfRule>
  </conditionalFormatting>
  <conditionalFormatting sqref="AK115">
    <cfRule type="cellIs" dxfId="1453" priority="9" operator="greaterThan">
      <formula>20</formula>
    </cfRule>
  </conditionalFormatting>
  <conditionalFormatting sqref="AO115:AP115 AO114">
    <cfRule type="cellIs" dxfId="1452" priority="12" operator="greaterThan">
      <formula>20</formula>
    </cfRule>
  </conditionalFormatting>
  <conditionalFormatting sqref="AQ114:AQ115">
    <cfRule type="cellIs" dxfId="1451" priority="11" operator="between">
      <formula>80</formula>
      <formula>120</formula>
    </cfRule>
  </conditionalFormatting>
  <conditionalFormatting sqref="AQ114:AQ115">
    <cfRule type="cellIs" dxfId="1450" priority="10" operator="between">
      <formula>80</formula>
      <formula>120</formula>
    </cfRule>
  </conditionalFormatting>
  <conditionalFormatting sqref="AO114:AO115">
    <cfRule type="cellIs" dxfId="1449" priority="3" operator="greaterThan">
      <formula>20</formula>
    </cfRule>
  </conditionalFormatting>
  <conditionalFormatting sqref="AU115">
    <cfRule type="cellIs" dxfId="1448" priority="8" operator="greaterThan">
      <formula>20</formula>
    </cfRule>
  </conditionalFormatting>
  <conditionalFormatting sqref="AZ115">
    <cfRule type="cellIs" dxfId="1447" priority="7" operator="greaterThan">
      <formula>20</formula>
    </cfRule>
  </conditionalFormatting>
  <conditionalFormatting sqref="AP115">
    <cfRule type="cellIs" dxfId="1446" priority="6" operator="greaterThan">
      <formula>20</formula>
    </cfRule>
  </conditionalFormatting>
  <conditionalFormatting sqref="AY114:AY115">
    <cfRule type="cellIs" dxfId="1445" priority="1" operator="greaterThan">
      <formula>20</formula>
    </cfRule>
  </conditionalFormatting>
  <conditionalFormatting sqref="AK115 AP115 AU115 AZ115">
    <cfRule type="cellIs" dxfId="1444" priority="5" operator="lessThan">
      <formula>20</formula>
    </cfRule>
  </conditionalFormatting>
  <conditionalFormatting sqref="AJ114:AJ115">
    <cfRule type="cellIs" dxfId="1443" priority="4" operator="greaterThan">
      <formula>20</formula>
    </cfRule>
  </conditionalFormatting>
  <conditionalFormatting sqref="AT114:AT115">
    <cfRule type="cellIs" dxfId="144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128"/>
  <sheetViews>
    <sheetView topLeftCell="AK92" zoomScale="85" zoomScaleNormal="85" workbookViewId="0">
      <selection activeCell="BG125" sqref="A30:BG12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C1" t="s">
        <v>109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G2" s="3"/>
      <c r="I2" s="3"/>
    </row>
    <row r="3" spans="1:58" x14ac:dyDescent="0.2">
      <c r="C3">
        <v>0</v>
      </c>
      <c r="D3">
        <v>0</v>
      </c>
      <c r="E3" s="3">
        <f>AVERAGE(I18:I19)</f>
        <v>12</v>
      </c>
      <c r="F3">
        <v>0</v>
      </c>
      <c r="G3" s="3">
        <f>AVERAGE(J18:J19)</f>
        <v>194.5</v>
      </c>
      <c r="H3">
        <v>0</v>
      </c>
      <c r="I3" s="3">
        <f>AVERAGE(L18:L19)</f>
        <v>8</v>
      </c>
    </row>
    <row r="4" spans="1:58" x14ac:dyDescent="0.2">
      <c r="C4">
        <v>0.2</v>
      </c>
      <c r="D4">
        <f>3*G21/1000</f>
        <v>6.0000000000000006E-4</v>
      </c>
      <c r="E4" s="3">
        <f>AVERAGE(I21:I22)</f>
        <v>418.5</v>
      </c>
      <c r="F4">
        <f>6*H21/1000</f>
        <v>1.2000000000000001E-3</v>
      </c>
      <c r="G4" s="3">
        <f>AVERAGE(J21:J22)</f>
        <v>2720.5</v>
      </c>
      <c r="H4">
        <f>0.3*H21/1000</f>
        <v>5.9999999999999995E-5</v>
      </c>
      <c r="I4" s="3">
        <f>AVERAGE(L21:L22)</f>
        <v>1416.5</v>
      </c>
    </row>
    <row r="5" spans="1:58" x14ac:dyDescent="0.2">
      <c r="C5">
        <v>0.6</v>
      </c>
      <c r="D5">
        <f>3*G24/1000</f>
        <v>1.7999999999999997E-3</v>
      </c>
      <c r="E5" s="3">
        <f>AVERAGE(I24:I25)</f>
        <v>1224</v>
      </c>
      <c r="F5">
        <f>6*H24/1000</f>
        <v>3.5999999999999995E-3</v>
      </c>
      <c r="G5" s="3">
        <f>AVERAGE(J24:J25)</f>
        <v>8599</v>
      </c>
      <c r="H5">
        <f>0.3*H24/1000</f>
        <v>1.7999999999999998E-4</v>
      </c>
      <c r="I5" s="3">
        <f>AVERAGE(L24:L25)</f>
        <v>4387.5</v>
      </c>
    </row>
    <row r="6" spans="1:58" x14ac:dyDescent="0.2">
      <c r="C6">
        <v>1</v>
      </c>
      <c r="D6">
        <f>3*G27/1000</f>
        <v>3.0000000000000001E-3</v>
      </c>
      <c r="E6" s="3"/>
      <c r="F6">
        <f>6*H27/1000</f>
        <v>6.0000000000000001E-3</v>
      </c>
      <c r="G6" s="3">
        <f>J27</f>
        <v>16185</v>
      </c>
      <c r="H6">
        <f>0.3*H27/1000</f>
        <v>2.9999999999999997E-4</v>
      </c>
      <c r="I6" s="3">
        <f>L27</f>
        <v>7529</v>
      </c>
    </row>
    <row r="7" spans="1:58" x14ac:dyDescent="0.2">
      <c r="C7">
        <v>1.4</v>
      </c>
      <c r="D7">
        <f>3*G28/1000</f>
        <v>4.1999999999999989E-3</v>
      </c>
      <c r="E7" s="3">
        <f>I28</f>
        <v>2064</v>
      </c>
      <c r="F7">
        <f>6*H28/1000</f>
        <v>8.3999999999999977E-3</v>
      </c>
      <c r="G7" s="3">
        <f>J28</f>
        <v>22636</v>
      </c>
      <c r="H7">
        <f>0.3*H28/1000</f>
        <v>4.1999999999999996E-4</v>
      </c>
      <c r="I7" s="3">
        <f>L28</f>
        <v>11055</v>
      </c>
    </row>
    <row r="8" spans="1:58" x14ac:dyDescent="0.2">
      <c r="C8">
        <v>1.8</v>
      </c>
      <c r="D8">
        <f>3*G29/1000</f>
        <v>5.4000000000000003E-3</v>
      </c>
      <c r="E8" s="3">
        <f>I29</f>
        <v>2641</v>
      </c>
      <c r="F8">
        <f>6*H29/1000</f>
        <v>1.0800000000000001E-2</v>
      </c>
      <c r="G8" s="3">
        <f>J29</f>
        <v>27930</v>
      </c>
      <c r="H8">
        <f>0.3*H29/1000</f>
        <v>5.4000000000000001E-4</v>
      </c>
      <c r="I8" s="3">
        <f>L29</f>
        <v>15066</v>
      </c>
    </row>
    <row r="9" spans="1:58" x14ac:dyDescent="0.2">
      <c r="C9" t="s">
        <v>35</v>
      </c>
      <c r="E9" s="6">
        <f>SLOPE(D2:D8,E2:E8)</f>
        <v>2.1000287315350918E-6</v>
      </c>
      <c r="F9" s="6"/>
      <c r="G9" s="6">
        <f>SLOPE(F2:F8,G2:G8)</f>
        <v>3.7695480465914178E-7</v>
      </c>
      <c r="H9" s="6"/>
      <c r="I9" s="6">
        <f>SLOPE(H2:H8,I2:I8)</f>
        <v>3.6078400191557986E-8</v>
      </c>
    </row>
    <row r="10" spans="1:58" x14ac:dyDescent="0.2">
      <c r="C10" t="s">
        <v>36</v>
      </c>
      <c r="E10" s="6">
        <f>INTERCEPT(D2:D8,E2:E8)</f>
        <v>-2.7102654363948386E-4</v>
      </c>
      <c r="F10" s="6"/>
      <c r="G10" s="6">
        <f>INTERCEPT(F2:F8,G2:G8)</f>
        <v>8.2938702225378823E-5</v>
      </c>
      <c r="H10" s="6"/>
      <c r="I10" s="6">
        <f>INTERCEPT(H2:H8,I2:I8)</f>
        <v>1.2712361940123146E-5</v>
      </c>
    </row>
    <row r="11" spans="1:58" x14ac:dyDescent="0.2">
      <c r="C11" t="s">
        <v>37</v>
      </c>
      <c r="E11" s="7">
        <f>RSQ(D2:D8,E2:E8)</f>
        <v>0.98406763018420096</v>
      </c>
      <c r="F11" s="7"/>
      <c r="G11" s="7">
        <f>RSQ(F2:F8,G2:G8)</f>
        <v>0.99743446191179985</v>
      </c>
      <c r="H11" s="7"/>
      <c r="I11" s="7">
        <f>RSQ(H2:H8,I2:I8)</f>
        <v>0.99613945602872078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2613</v>
      </c>
      <c r="J13">
        <v>12760</v>
      </c>
      <c r="L13">
        <v>9557</v>
      </c>
      <c r="M13">
        <v>2.42</v>
      </c>
      <c r="N13">
        <v>11.089</v>
      </c>
      <c r="O13">
        <v>8.6690000000000005</v>
      </c>
      <c r="Q13">
        <v>0.88400000000000001</v>
      </c>
      <c r="R13">
        <v>1</v>
      </c>
      <c r="S13">
        <v>0</v>
      </c>
      <c r="T13">
        <v>0</v>
      </c>
      <c r="V13">
        <v>0</v>
      </c>
      <c r="Y13" s="1">
        <v>44238</v>
      </c>
      <c r="Z13" s="2">
        <v>0.49296296296296299</v>
      </c>
      <c r="AB13">
        <v>1</v>
      </c>
      <c r="AD13">
        <f>((0.0000000003*I13^2)+(0.000001*I13)-0.00003)*1000/G13</f>
        <v>9.2626614000000007</v>
      </c>
      <c r="AE13" s="4">
        <f t="shared" ref="AE13:AE77" si="0">((J13*$G$9)+$G$10)*1000/H13</f>
        <v>9.7857640193520545</v>
      </c>
      <c r="AF13" s="4">
        <f>AE13-AD13</f>
        <v>0.52310261935205382</v>
      </c>
      <c r="AG13" s="4">
        <f>((L13*$I$9)+$I$10)*1000/H13</f>
        <v>0.71502726514168558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3749</v>
      </c>
      <c r="J14">
        <v>12744</v>
      </c>
      <c r="L14">
        <v>9592</v>
      </c>
      <c r="M14">
        <v>3.2909999999999999</v>
      </c>
      <c r="N14">
        <v>11.074999999999999</v>
      </c>
      <c r="O14">
        <v>7.7839999999999998</v>
      </c>
      <c r="Q14">
        <v>0.88700000000000001</v>
      </c>
      <c r="R14">
        <v>1</v>
      </c>
      <c r="S14">
        <v>0</v>
      </c>
      <c r="T14">
        <v>0</v>
      </c>
      <c r="V14">
        <v>0</v>
      </c>
      <c r="Y14" s="1">
        <v>44238</v>
      </c>
      <c r="Z14" s="2">
        <v>0.49877314814814816</v>
      </c>
      <c r="AB14">
        <v>1</v>
      </c>
      <c r="AD14">
        <f>((0.0000000003*I14^2)+(0.000001*I14)-0.00003)*1000/G14</f>
        <v>15.8710006</v>
      </c>
      <c r="AE14" s="4">
        <f t="shared" si="0"/>
        <v>9.7737014656029633</v>
      </c>
      <c r="AF14" s="4">
        <f t="shared" ref="AF14:AF77" si="1">AE14-AD14</f>
        <v>-6.0972991343970371</v>
      </c>
      <c r="AG14" s="4">
        <f t="shared" ref="AG14:AG77" si="2">((L14*$I$9)+$I$10)*1000/H14</f>
        <v>0.7175527531550947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4052</v>
      </c>
      <c r="J15">
        <v>12550</v>
      </c>
      <c r="L15">
        <v>9567</v>
      </c>
      <c r="M15">
        <v>3.5230000000000001</v>
      </c>
      <c r="N15">
        <v>10.911</v>
      </c>
      <c r="O15">
        <v>7.3879999999999999</v>
      </c>
      <c r="Q15">
        <v>0.88500000000000001</v>
      </c>
      <c r="R15">
        <v>1</v>
      </c>
      <c r="S15">
        <v>0</v>
      </c>
      <c r="T15">
        <v>0</v>
      </c>
      <c r="V15">
        <v>0</v>
      </c>
      <c r="Y15" s="1">
        <v>44238</v>
      </c>
      <c r="Z15" s="2">
        <v>0.50501157407407404</v>
      </c>
      <c r="AB15">
        <v>1</v>
      </c>
      <c r="AD15">
        <f>((0.0000000003*I15^2)+(0.000001*I15)-0.00003)*1000/G15</f>
        <v>17.895222399999998</v>
      </c>
      <c r="AE15" s="4">
        <f t="shared" si="0"/>
        <v>9.6274430013952159</v>
      </c>
      <c r="AF15" s="4">
        <f t="shared" si="1"/>
        <v>-8.2677793986047821</v>
      </c>
      <c r="AG15" s="4">
        <f t="shared" si="2"/>
        <v>0.71574883314551674</v>
      </c>
    </row>
    <row r="16" spans="1:58" x14ac:dyDescent="0.2">
      <c r="A16">
        <v>4</v>
      </c>
      <c r="B16">
        <v>2</v>
      </c>
      <c r="D16" t="s">
        <v>28</v>
      </c>
      <c r="Y16" s="1">
        <v>44238</v>
      </c>
      <c r="Z16" s="2">
        <v>0.50906249999999997</v>
      </c>
      <c r="AB16">
        <v>1</v>
      </c>
      <c r="AD16" t="e">
        <f t="shared" ref="AD16:AD79" si="3">((0.0000000003*I16^2)+(0.000001*I16)-0.00003)*1000/G16</f>
        <v>#DIV/0!</v>
      </c>
      <c r="AE16" s="4" t="e">
        <f t="shared" si="0"/>
        <v>#DIV/0!</v>
      </c>
      <c r="AF16" s="4" t="e">
        <f t="shared" si="1"/>
        <v>#DIV/0!</v>
      </c>
      <c r="AG16" s="4" t="e">
        <f t="shared" si="2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189</v>
      </c>
      <c r="J17">
        <v>201</v>
      </c>
      <c r="L17">
        <v>34</v>
      </c>
      <c r="M17">
        <v>0.56000000000000005</v>
      </c>
      <c r="N17">
        <v>0.44900000000000001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44238</v>
      </c>
      <c r="Z17" s="2">
        <v>0.51839120370370373</v>
      </c>
      <c r="AB17">
        <v>1</v>
      </c>
      <c r="AD17">
        <f t="shared" si="3"/>
        <v>0.33943259999999997</v>
      </c>
      <c r="AE17" s="4">
        <f t="shared" si="0"/>
        <v>0.31741323592373266</v>
      </c>
      <c r="AF17" s="4">
        <f t="shared" si="1"/>
        <v>-2.2019364076267312E-2</v>
      </c>
      <c r="AG17" s="4">
        <f t="shared" si="2"/>
        <v>2.7878055093272236E-2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15</v>
      </c>
      <c r="J18">
        <v>220</v>
      </c>
      <c r="L18">
        <v>16</v>
      </c>
      <c r="M18">
        <v>0.42699999999999999</v>
      </c>
      <c r="N18">
        <v>0.46500000000000002</v>
      </c>
      <c r="O18">
        <v>3.7999999999999999E-2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44238</v>
      </c>
      <c r="Z18" s="2">
        <v>0.52334490740740736</v>
      </c>
      <c r="AB18">
        <v>1</v>
      </c>
      <c r="AD18">
        <f t="shared" si="3"/>
        <v>-2.9865000000000003E-2</v>
      </c>
      <c r="AE18" s="4">
        <f t="shared" si="0"/>
        <v>0.33173751850077998</v>
      </c>
      <c r="AF18" s="4">
        <f t="shared" si="1"/>
        <v>0.36160251850077996</v>
      </c>
      <c r="AG18" s="4">
        <f t="shared" si="2"/>
        <v>2.6579232686376145E-2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9</v>
      </c>
      <c r="J19">
        <v>169</v>
      </c>
      <c r="L19">
        <v>0</v>
      </c>
      <c r="M19">
        <v>0.42199999999999999</v>
      </c>
      <c r="N19">
        <v>0.42199999999999999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44238</v>
      </c>
      <c r="Z19" s="2">
        <v>0.52871527777777783</v>
      </c>
      <c r="AB19">
        <v>1</v>
      </c>
      <c r="AD19">
        <f t="shared" si="3"/>
        <v>-4.19514E-2</v>
      </c>
      <c r="AE19" s="4">
        <f t="shared" si="0"/>
        <v>0.29328812842554758</v>
      </c>
      <c r="AF19" s="4">
        <f t="shared" si="1"/>
        <v>0.33523952842554761</v>
      </c>
      <c r="AG19" s="4">
        <f t="shared" si="2"/>
        <v>2.5424723880246292E-2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176</v>
      </c>
      <c r="J20">
        <v>2692</v>
      </c>
      <c r="L20">
        <v>1335</v>
      </c>
      <c r="M20">
        <v>1.3759999999999999</v>
      </c>
      <c r="N20">
        <v>6.3970000000000002</v>
      </c>
      <c r="O20">
        <v>5.0220000000000002</v>
      </c>
      <c r="Q20">
        <v>5.8999999999999997E-2</v>
      </c>
      <c r="R20">
        <v>1</v>
      </c>
      <c r="S20">
        <v>0</v>
      </c>
      <c r="T20">
        <v>0</v>
      </c>
      <c r="V20">
        <v>0</v>
      </c>
      <c r="Y20" s="1">
        <v>44238</v>
      </c>
      <c r="Z20" s="2">
        <v>0.5383796296296296</v>
      </c>
      <c r="AB20">
        <v>1</v>
      </c>
      <c r="AD20">
        <f t="shared" si="3"/>
        <v>0.77646399999999982</v>
      </c>
      <c r="AE20" s="4">
        <f t="shared" si="0"/>
        <v>5.488505181838943</v>
      </c>
      <c r="AF20" s="4">
        <f t="shared" si="1"/>
        <v>4.7120411818389432</v>
      </c>
      <c r="AG20" s="4">
        <f t="shared" si="2"/>
        <v>0.30438513097926528</v>
      </c>
      <c r="AI20">
        <f>ABS(100*(AD20-3)/3)</f>
        <v>74.117866666666671</v>
      </c>
      <c r="AN20">
        <f t="shared" ref="AN20:AN29" si="4">ABS(100*(AE20-6)/6)</f>
        <v>8.524913636017617</v>
      </c>
      <c r="AS20">
        <f t="shared" ref="AS20:AS29" si="5">ABS(100*(AF20-3)/3)</f>
        <v>57.068039394631434</v>
      </c>
      <c r="AX20">
        <f t="shared" ref="AX20:AX29" si="6">ABS(100*(AG20-0.3)/0.3)</f>
        <v>1.461710326421765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411</v>
      </c>
      <c r="J21">
        <v>2723</v>
      </c>
      <c r="L21">
        <v>1420</v>
      </c>
      <c r="M21">
        <v>1.825</v>
      </c>
      <c r="N21">
        <v>6.4630000000000001</v>
      </c>
      <c r="O21">
        <v>4.6369999999999996</v>
      </c>
      <c r="Q21">
        <v>8.1000000000000003E-2</v>
      </c>
      <c r="R21">
        <v>1</v>
      </c>
      <c r="S21">
        <v>0</v>
      </c>
      <c r="T21">
        <v>0</v>
      </c>
      <c r="V21">
        <v>0</v>
      </c>
      <c r="Y21" s="1">
        <v>44238</v>
      </c>
      <c r="Z21" s="2">
        <v>0.54344907407407406</v>
      </c>
      <c r="AB21">
        <v>1</v>
      </c>
      <c r="AD21">
        <f t="shared" si="3"/>
        <v>2.1583814999999995</v>
      </c>
      <c r="AE21" s="4">
        <f t="shared" si="0"/>
        <v>5.546933176561109</v>
      </c>
      <c r="AF21" s="4">
        <f t="shared" si="1"/>
        <v>3.3885516765611094</v>
      </c>
      <c r="AG21" s="4">
        <f t="shared" si="2"/>
        <v>0.31971845106067742</v>
      </c>
      <c r="AI21">
        <f t="shared" ref="AI21:AI29" si="7">ABS(100*(AD21-3)/3)</f>
        <v>28.053950000000015</v>
      </c>
      <c r="AN21">
        <f t="shared" si="4"/>
        <v>7.5511137239815183</v>
      </c>
      <c r="AS21">
        <f t="shared" si="5"/>
        <v>12.951722552036982</v>
      </c>
      <c r="AX21">
        <f t="shared" si="6"/>
        <v>6.5728170202258109</v>
      </c>
    </row>
    <row r="22" spans="1:58" x14ac:dyDescent="0.2">
      <c r="A22">
        <v>10</v>
      </c>
      <c r="B22">
        <v>4</v>
      </c>
      <c r="C22" t="s">
        <v>65</v>
      </c>
      <c r="D22" t="s">
        <v>27</v>
      </c>
      <c r="G22">
        <v>0.2</v>
      </c>
      <c r="H22">
        <v>0.2</v>
      </c>
      <c r="I22">
        <v>426</v>
      </c>
      <c r="J22">
        <v>2718</v>
      </c>
      <c r="L22">
        <v>1413</v>
      </c>
      <c r="M22">
        <v>1.855</v>
      </c>
      <c r="N22">
        <v>6.4539999999999997</v>
      </c>
      <c r="O22">
        <v>4.5979999999999999</v>
      </c>
      <c r="Q22">
        <v>7.9000000000000001E-2</v>
      </c>
      <c r="R22">
        <v>1</v>
      </c>
      <c r="S22">
        <v>0</v>
      </c>
      <c r="T22">
        <v>0</v>
      </c>
      <c r="V22">
        <v>0</v>
      </c>
      <c r="Y22" s="1">
        <v>44238</v>
      </c>
      <c r="Z22" s="2">
        <v>0.54888888888888887</v>
      </c>
      <c r="AB22">
        <v>1</v>
      </c>
      <c r="AD22">
        <f t="shared" si="3"/>
        <v>2.2522139999999999</v>
      </c>
      <c r="AE22" s="4">
        <f t="shared" si="0"/>
        <v>5.5375093064446297</v>
      </c>
      <c r="AF22" s="4">
        <f t="shared" si="1"/>
        <v>3.2852953064446297</v>
      </c>
      <c r="AG22" s="4">
        <f t="shared" si="2"/>
        <v>0.31845570705397291</v>
      </c>
      <c r="AI22">
        <f t="shared" si="7"/>
        <v>24.926200000000005</v>
      </c>
      <c r="AN22">
        <f t="shared" si="4"/>
        <v>7.7081782259228389</v>
      </c>
      <c r="AS22">
        <f t="shared" si="5"/>
        <v>9.5098435481543238</v>
      </c>
      <c r="AX22">
        <f t="shared" si="6"/>
        <v>6.151902351324309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1293</v>
      </c>
      <c r="J23">
        <v>8738</v>
      </c>
      <c r="L23">
        <v>4518</v>
      </c>
      <c r="M23">
        <v>1.1719999999999999</v>
      </c>
      <c r="N23">
        <v>6.4009999999999998</v>
      </c>
      <c r="O23">
        <v>5.2290000000000001</v>
      </c>
      <c r="Q23">
        <v>0.29699999999999999</v>
      </c>
      <c r="R23">
        <v>1</v>
      </c>
      <c r="S23">
        <v>0</v>
      </c>
      <c r="T23">
        <v>0</v>
      </c>
      <c r="V23">
        <v>0</v>
      </c>
      <c r="Y23" s="1">
        <v>44238</v>
      </c>
      <c r="Z23" s="2">
        <v>0.55931712962962965</v>
      </c>
      <c r="AB23">
        <v>1</v>
      </c>
      <c r="AD23">
        <f t="shared" si="3"/>
        <v>2.9409244999999995</v>
      </c>
      <c r="AE23" s="4">
        <f t="shared" si="0"/>
        <v>5.6279496422282662</v>
      </c>
      <c r="AF23" s="4">
        <f t="shared" si="1"/>
        <v>2.6870251422282667</v>
      </c>
      <c r="AG23" s="4">
        <f t="shared" si="2"/>
        <v>0.29285762334263687</v>
      </c>
      <c r="AI23">
        <f t="shared" si="7"/>
        <v>1.9691833333333502</v>
      </c>
      <c r="AN23">
        <f t="shared" si="4"/>
        <v>6.2008392961955634</v>
      </c>
      <c r="AS23">
        <f t="shared" si="5"/>
        <v>10.432495259057776</v>
      </c>
      <c r="AX23">
        <f t="shared" si="6"/>
        <v>2.3807922191210382</v>
      </c>
    </row>
    <row r="24" spans="1:58" x14ac:dyDescent="0.2">
      <c r="A24">
        <v>12</v>
      </c>
      <c r="B24">
        <v>5</v>
      </c>
      <c r="C24" t="s">
        <v>65</v>
      </c>
      <c r="D24" t="s">
        <v>27</v>
      </c>
      <c r="G24">
        <v>0.6</v>
      </c>
      <c r="H24">
        <v>0.6</v>
      </c>
      <c r="I24">
        <v>1217</v>
      </c>
      <c r="J24">
        <v>8839</v>
      </c>
      <c r="L24">
        <v>4554</v>
      </c>
      <c r="M24">
        <v>1.1240000000000001</v>
      </c>
      <c r="N24">
        <v>6.4720000000000004</v>
      </c>
      <c r="O24">
        <v>5.3490000000000002</v>
      </c>
      <c r="Q24">
        <v>0.3</v>
      </c>
      <c r="R24">
        <v>1</v>
      </c>
      <c r="S24">
        <v>0</v>
      </c>
      <c r="T24">
        <v>0</v>
      </c>
      <c r="V24">
        <v>0</v>
      </c>
      <c r="Y24" s="1">
        <v>44238</v>
      </c>
      <c r="Z24" s="2">
        <v>0.56511574074074067</v>
      </c>
      <c r="AB24">
        <v>1</v>
      </c>
      <c r="AD24">
        <f t="shared" si="3"/>
        <v>2.7188778333333334</v>
      </c>
      <c r="AE24" s="4">
        <f t="shared" si="0"/>
        <v>5.6914037010125558</v>
      </c>
      <c r="AF24" s="4">
        <f t="shared" si="1"/>
        <v>2.9725258676792223</v>
      </c>
      <c r="AG24" s="4">
        <f t="shared" si="2"/>
        <v>0.29502232735413036</v>
      </c>
      <c r="AI24">
        <f t="shared" si="7"/>
        <v>9.3707388888888854</v>
      </c>
      <c r="AN24">
        <f t="shared" si="4"/>
        <v>5.1432716497907371</v>
      </c>
      <c r="AS24">
        <f t="shared" si="5"/>
        <v>0.91580441069258889</v>
      </c>
      <c r="AX24">
        <f t="shared" si="6"/>
        <v>1.6592242152898748</v>
      </c>
    </row>
    <row r="25" spans="1:58" x14ac:dyDescent="0.2">
      <c r="A25">
        <v>13</v>
      </c>
      <c r="B25">
        <v>5</v>
      </c>
      <c r="C25" t="s">
        <v>65</v>
      </c>
      <c r="D25" t="s">
        <v>27</v>
      </c>
      <c r="G25">
        <v>0.6</v>
      </c>
      <c r="H25">
        <v>0.6</v>
      </c>
      <c r="I25">
        <v>1231</v>
      </c>
      <c r="J25">
        <v>8359</v>
      </c>
      <c r="L25">
        <v>4221</v>
      </c>
      <c r="M25">
        <v>1.133</v>
      </c>
      <c r="N25">
        <v>6.1340000000000003</v>
      </c>
      <c r="O25">
        <v>5.0010000000000003</v>
      </c>
      <c r="Q25">
        <v>0.27100000000000002</v>
      </c>
      <c r="R25">
        <v>1</v>
      </c>
      <c r="S25">
        <v>0</v>
      </c>
      <c r="T25">
        <v>0</v>
      </c>
      <c r="V25">
        <v>0</v>
      </c>
      <c r="Y25" s="1">
        <v>44238</v>
      </c>
      <c r="Z25" s="2">
        <v>0.57141203703703702</v>
      </c>
      <c r="AB25">
        <v>1</v>
      </c>
      <c r="AD25">
        <f t="shared" si="3"/>
        <v>2.7593471666666667</v>
      </c>
      <c r="AE25" s="4">
        <f t="shared" si="0"/>
        <v>5.3898398572852413</v>
      </c>
      <c r="AF25" s="4">
        <f t="shared" si="1"/>
        <v>2.6304926906185746</v>
      </c>
      <c r="AG25" s="4">
        <f t="shared" si="2"/>
        <v>0.27499881524781572</v>
      </c>
      <c r="AI25">
        <f t="shared" si="7"/>
        <v>8.0217611111111111</v>
      </c>
      <c r="AN25">
        <f t="shared" si="4"/>
        <v>10.169335711912645</v>
      </c>
      <c r="AS25">
        <f t="shared" si="5"/>
        <v>12.31691031271418</v>
      </c>
      <c r="AX25">
        <f t="shared" si="6"/>
        <v>8.3337282507280896</v>
      </c>
    </row>
    <row r="26" spans="1:58" x14ac:dyDescent="0.2">
      <c r="A26">
        <v>14</v>
      </c>
      <c r="B26">
        <v>6</v>
      </c>
      <c r="C26" t="s">
        <v>65</v>
      </c>
      <c r="D26" t="s">
        <v>27</v>
      </c>
      <c r="G26">
        <v>1</v>
      </c>
      <c r="H26">
        <v>1</v>
      </c>
      <c r="I26">
        <v>1986</v>
      </c>
      <c r="J26">
        <v>16462</v>
      </c>
      <c r="L26">
        <v>8076</v>
      </c>
      <c r="M26">
        <v>0.96899999999999997</v>
      </c>
      <c r="N26">
        <v>7.1120000000000001</v>
      </c>
      <c r="O26">
        <v>6.1429999999999998</v>
      </c>
      <c r="Q26">
        <v>0.36399999999999999</v>
      </c>
      <c r="R26">
        <v>1</v>
      </c>
      <c r="S26">
        <v>0</v>
      </c>
      <c r="T26">
        <v>0</v>
      </c>
      <c r="V26">
        <v>0</v>
      </c>
      <c r="Y26" s="1">
        <v>44238</v>
      </c>
      <c r="Z26" s="2">
        <v>0.58293981481481483</v>
      </c>
      <c r="AB26">
        <v>1</v>
      </c>
      <c r="AD26">
        <f t="shared" si="3"/>
        <v>3.1392587999999995</v>
      </c>
      <c r="AE26" s="4">
        <f t="shared" si="0"/>
        <v>6.288368696524171</v>
      </c>
      <c r="AF26" s="4">
        <f t="shared" si="1"/>
        <v>3.1491098965241715</v>
      </c>
      <c r="AG26" s="4">
        <f t="shared" si="2"/>
        <v>0.30408152188714549</v>
      </c>
      <c r="AI26">
        <f t="shared" si="7"/>
        <v>4.6419599999999823</v>
      </c>
      <c r="AN26">
        <f t="shared" si="4"/>
        <v>4.8061449420695164</v>
      </c>
      <c r="AS26">
        <f t="shared" si="5"/>
        <v>4.9703298841390504</v>
      </c>
      <c r="AX26">
        <f t="shared" si="6"/>
        <v>1.3605072957151669</v>
      </c>
    </row>
    <row r="27" spans="1:58" x14ac:dyDescent="0.2">
      <c r="A27">
        <v>15</v>
      </c>
      <c r="B27">
        <v>6</v>
      </c>
      <c r="C27" t="s">
        <v>65</v>
      </c>
      <c r="D27" t="s">
        <v>27</v>
      </c>
      <c r="G27">
        <v>1</v>
      </c>
      <c r="H27">
        <v>1</v>
      </c>
      <c r="I27">
        <v>1473</v>
      </c>
      <c r="J27">
        <v>16185</v>
      </c>
      <c r="L27">
        <v>7529</v>
      </c>
      <c r="M27">
        <v>0.77300000000000002</v>
      </c>
      <c r="N27">
        <v>6.9950000000000001</v>
      </c>
      <c r="O27">
        <v>6.2220000000000004</v>
      </c>
      <c r="Q27">
        <v>0.33600000000000002</v>
      </c>
      <c r="R27">
        <v>1</v>
      </c>
      <c r="S27">
        <v>0</v>
      </c>
      <c r="T27">
        <v>0</v>
      </c>
      <c r="V27">
        <v>0</v>
      </c>
      <c r="Y27" s="1">
        <v>44238</v>
      </c>
      <c r="Z27" s="2">
        <v>0.58980324074074075</v>
      </c>
      <c r="AB27">
        <v>1</v>
      </c>
      <c r="AD27">
        <f t="shared" si="3"/>
        <v>2.0939187000000001</v>
      </c>
      <c r="AE27" s="4">
        <f t="shared" si="0"/>
        <v>6.1839522156335889</v>
      </c>
      <c r="AF27" s="4">
        <f t="shared" si="1"/>
        <v>4.0900335156335892</v>
      </c>
      <c r="AG27" s="4">
        <f t="shared" si="2"/>
        <v>0.28434663698236323</v>
      </c>
      <c r="AI27">
        <f t="shared" si="7"/>
        <v>30.202709999999996</v>
      </c>
      <c r="AN27">
        <f t="shared" si="4"/>
        <v>3.0658702605598145</v>
      </c>
      <c r="AS27">
        <f t="shared" si="5"/>
        <v>36.334450521119642</v>
      </c>
      <c r="AX27">
        <f t="shared" si="6"/>
        <v>5.2177876725455858</v>
      </c>
    </row>
    <row r="28" spans="1:58" x14ac:dyDescent="0.2">
      <c r="A28">
        <v>16</v>
      </c>
      <c r="B28">
        <v>7</v>
      </c>
      <c r="C28" t="s">
        <v>65</v>
      </c>
      <c r="D28" t="s">
        <v>27</v>
      </c>
      <c r="G28">
        <v>1.4</v>
      </c>
      <c r="H28">
        <v>1.4</v>
      </c>
      <c r="I28">
        <v>2064</v>
      </c>
      <c r="J28">
        <v>22636</v>
      </c>
      <c r="L28">
        <v>11055</v>
      </c>
      <c r="M28">
        <v>0.71399999999999997</v>
      </c>
      <c r="N28">
        <v>6.9489999999999998</v>
      </c>
      <c r="O28">
        <v>6.2350000000000003</v>
      </c>
      <c r="Q28">
        <v>0.372</v>
      </c>
      <c r="R28">
        <v>1</v>
      </c>
      <c r="S28">
        <v>0</v>
      </c>
      <c r="T28">
        <v>0</v>
      </c>
      <c r="V28">
        <v>0</v>
      </c>
      <c r="Y28" s="1">
        <v>44238</v>
      </c>
      <c r="Z28" s="2">
        <v>0.60209490740740745</v>
      </c>
      <c r="AB28">
        <v>1</v>
      </c>
      <c r="AD28">
        <f t="shared" si="3"/>
        <v>2.3657348571428569</v>
      </c>
      <c r="AE28" s="4">
        <f t="shared" si="0"/>
        <v>6.1540626146355093</v>
      </c>
      <c r="AF28" s="4">
        <f t="shared" si="1"/>
        <v>3.7883277574926524</v>
      </c>
      <c r="AG28" s="4">
        <f t="shared" si="2"/>
        <v>0.29397076861271193</v>
      </c>
      <c r="AI28">
        <f t="shared" si="7"/>
        <v>21.142171428571434</v>
      </c>
      <c r="AN28">
        <f t="shared" si="4"/>
        <v>2.5677102439251551</v>
      </c>
      <c r="AS28">
        <f t="shared" si="5"/>
        <v>26.277591916421745</v>
      </c>
      <c r="AX28">
        <f t="shared" si="6"/>
        <v>2.0097437957626862</v>
      </c>
      <c r="BC28" s="4"/>
      <c r="BD28" s="4"/>
      <c r="BE28" s="4"/>
      <c r="BF28" s="4"/>
    </row>
    <row r="29" spans="1:58" x14ac:dyDescent="0.2">
      <c r="A29">
        <v>17</v>
      </c>
      <c r="B29">
        <v>8</v>
      </c>
      <c r="C29" t="s">
        <v>65</v>
      </c>
      <c r="D29" t="s">
        <v>27</v>
      </c>
      <c r="G29">
        <v>1.8</v>
      </c>
      <c r="H29">
        <v>1.8</v>
      </c>
      <c r="I29">
        <v>2641</v>
      </c>
      <c r="J29">
        <v>27930</v>
      </c>
      <c r="L29">
        <v>15066</v>
      </c>
      <c r="M29">
        <v>0.67800000000000005</v>
      </c>
      <c r="N29">
        <v>6.65</v>
      </c>
      <c r="O29">
        <v>5.9720000000000004</v>
      </c>
      <c r="Q29">
        <v>0.40500000000000003</v>
      </c>
      <c r="R29">
        <v>1</v>
      </c>
      <c r="S29">
        <v>0</v>
      </c>
      <c r="T29">
        <v>0</v>
      </c>
      <c r="V29">
        <v>0</v>
      </c>
      <c r="Y29" s="1">
        <v>44238</v>
      </c>
      <c r="Z29" s="2">
        <v>0.61546296296296299</v>
      </c>
      <c r="AB29">
        <v>1</v>
      </c>
      <c r="AD29">
        <f t="shared" si="3"/>
        <v>2.6130357222222225</v>
      </c>
      <c r="AE29" s="4">
        <f t="shared" si="0"/>
        <v>5.8951591090862276</v>
      </c>
      <c r="AF29" s="4">
        <f t="shared" si="1"/>
        <v>3.2821233868640052</v>
      </c>
      <c r="AG29" s="4">
        <f t="shared" si="2"/>
        <v>0.30903863290340883</v>
      </c>
      <c r="AI29">
        <f t="shared" si="7"/>
        <v>12.898809259259252</v>
      </c>
      <c r="AN29">
        <f t="shared" si="4"/>
        <v>1.747348181896206</v>
      </c>
      <c r="AS29">
        <f t="shared" si="5"/>
        <v>9.4041128954668398</v>
      </c>
      <c r="AX29">
        <f t="shared" si="6"/>
        <v>3.0128776344696129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1890</v>
      </c>
      <c r="J30">
        <v>14078</v>
      </c>
      <c r="L30">
        <v>11063</v>
      </c>
      <c r="M30">
        <v>1.865</v>
      </c>
      <c r="N30">
        <v>12.205</v>
      </c>
      <c r="O30">
        <v>10.340999999999999</v>
      </c>
      <c r="Q30">
        <v>1.0409999999999999</v>
      </c>
      <c r="R30">
        <v>1</v>
      </c>
      <c r="S30">
        <v>0</v>
      </c>
      <c r="T30">
        <v>0</v>
      </c>
      <c r="V30">
        <v>0</v>
      </c>
      <c r="Y30" s="1">
        <v>44238</v>
      </c>
      <c r="Z30" s="2">
        <v>0.62612268518518521</v>
      </c>
      <c r="AB30">
        <v>1</v>
      </c>
      <c r="AD30">
        <f t="shared" si="3"/>
        <v>5.8632599999999995</v>
      </c>
      <c r="AE30" s="4">
        <f t="shared" si="0"/>
        <v>10.779416884433553</v>
      </c>
      <c r="AF30" s="4">
        <f t="shared" si="1"/>
        <v>4.9161568844335539</v>
      </c>
      <c r="AG30" s="4">
        <f t="shared" si="2"/>
        <v>0.82369540651865836</v>
      </c>
      <c r="BC30" s="4"/>
      <c r="BD30" s="4"/>
      <c r="BE30" s="4"/>
      <c r="BF30" s="4"/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2413</v>
      </c>
      <c r="J31">
        <v>14640</v>
      </c>
      <c r="L31">
        <v>11377</v>
      </c>
      <c r="M31">
        <v>2.266</v>
      </c>
      <c r="N31">
        <v>12.680999999999999</v>
      </c>
      <c r="O31">
        <v>10.414999999999999</v>
      </c>
      <c r="Q31">
        <v>1.0740000000000001</v>
      </c>
      <c r="R31">
        <v>1</v>
      </c>
      <c r="S31">
        <v>0</v>
      </c>
      <c r="T31">
        <v>0</v>
      </c>
      <c r="V31">
        <v>0</v>
      </c>
      <c r="Y31" s="1">
        <v>44238</v>
      </c>
      <c r="Z31" s="2">
        <v>0.6320486111111111</v>
      </c>
      <c r="AB31">
        <v>1</v>
      </c>
      <c r="AD31">
        <f t="shared" si="3"/>
        <v>8.2595413999999998</v>
      </c>
      <c r="AE31" s="4">
        <f t="shared" si="0"/>
        <v>11.203114084870428</v>
      </c>
      <c r="AF31" s="4">
        <f t="shared" si="1"/>
        <v>2.9435726848704284</v>
      </c>
      <c r="AG31" s="4">
        <f t="shared" si="2"/>
        <v>0.84635264183895664</v>
      </c>
      <c r="AJ31">
        <f>ABS(100*(AD31-AD32)/(AVERAGE(AD31:AD32)))</f>
        <v>5.2517052798604817</v>
      </c>
      <c r="AO31">
        <f>ABS(100*(AE31-AE32)/(AVERAGE(AE31:AE32)))</f>
        <v>5.26278605577766</v>
      </c>
      <c r="AT31">
        <f>ABS(100*(AF31-AF32)/(AVERAGE(AF31:AF32)))</f>
        <v>41.910858454132367</v>
      </c>
      <c r="AY31">
        <f>ABS(100*(AG31-AG32)/(AVERAGE(AG31:AG32)))</f>
        <v>3.5576832036580277</v>
      </c>
      <c r="BC31" s="4">
        <f>AVERAGE(AD31:AD32)</f>
        <v>8.4822734000000004</v>
      </c>
      <c r="BD31" s="4">
        <f>AVERAGE(AE31:AE32)</f>
        <v>10.915874523720163</v>
      </c>
      <c r="BE31" s="4">
        <f>AVERAGE(AF31:AF32)</f>
        <v>2.4336011237201625</v>
      </c>
      <c r="BF31" s="4">
        <f>AVERAGE(AG31:AG32)</f>
        <v>0.83156049776041785</v>
      </c>
    </row>
    <row r="32" spans="1:58" x14ac:dyDescent="0.2">
      <c r="A32">
        <v>20</v>
      </c>
      <c r="B32">
        <v>1</v>
      </c>
      <c r="C32" t="s">
        <v>30</v>
      </c>
      <c r="D32" t="s">
        <v>27</v>
      </c>
      <c r="G32">
        <v>0.5</v>
      </c>
      <c r="H32">
        <v>0.5</v>
      </c>
      <c r="I32">
        <v>2503</v>
      </c>
      <c r="J32">
        <v>13878</v>
      </c>
      <c r="L32">
        <v>10967</v>
      </c>
      <c r="M32">
        <v>2.335</v>
      </c>
      <c r="N32">
        <v>12.035</v>
      </c>
      <c r="O32">
        <v>9.6999999999999993</v>
      </c>
      <c r="Q32">
        <v>1.0309999999999999</v>
      </c>
      <c r="R32">
        <v>1</v>
      </c>
      <c r="S32">
        <v>0</v>
      </c>
      <c r="T32">
        <v>0</v>
      </c>
      <c r="V32">
        <v>0</v>
      </c>
      <c r="Y32" s="1">
        <v>44238</v>
      </c>
      <c r="Z32" s="2">
        <v>0.63851851851851849</v>
      </c>
      <c r="AB32">
        <v>1</v>
      </c>
      <c r="AD32">
        <f t="shared" si="3"/>
        <v>8.705005400000001</v>
      </c>
      <c r="AE32" s="4">
        <f t="shared" si="0"/>
        <v>10.628634962569897</v>
      </c>
      <c r="AF32" s="4">
        <f t="shared" si="1"/>
        <v>1.9236295625698965</v>
      </c>
      <c r="AG32" s="4">
        <f t="shared" si="2"/>
        <v>0.81676835368187917</v>
      </c>
      <c r="BC32" s="4"/>
      <c r="BD32" s="4"/>
      <c r="BE32" s="4"/>
      <c r="BF32" s="4"/>
    </row>
    <row r="33" spans="1:58" x14ac:dyDescent="0.2">
      <c r="A33">
        <v>21</v>
      </c>
      <c r="B33">
        <v>1</v>
      </c>
      <c r="D33" t="s">
        <v>28</v>
      </c>
      <c r="Y33" s="1">
        <v>44238</v>
      </c>
      <c r="Z33" s="2">
        <v>0.64302083333333326</v>
      </c>
      <c r="AB33">
        <v>1</v>
      </c>
      <c r="AD33" t="e">
        <f t="shared" si="3"/>
        <v>#DIV/0!</v>
      </c>
      <c r="AE33" s="4" t="e">
        <f t="shared" si="0"/>
        <v>#DIV/0!</v>
      </c>
      <c r="AF33" s="4" t="e">
        <f t="shared" si="1"/>
        <v>#DIV/0!</v>
      </c>
      <c r="AG33" s="4" t="e">
        <f t="shared" si="2"/>
        <v>#DIV/0!</v>
      </c>
      <c r="BC33" s="4"/>
      <c r="BD33" s="4"/>
      <c r="BE33" s="4"/>
      <c r="BF33" s="4"/>
    </row>
    <row r="34" spans="1:58" x14ac:dyDescent="0.2">
      <c r="A34">
        <v>22</v>
      </c>
      <c r="B34">
        <v>9</v>
      </c>
      <c r="C34" t="s">
        <v>132</v>
      </c>
      <c r="D34" t="s">
        <v>27</v>
      </c>
      <c r="G34">
        <v>0.5</v>
      </c>
      <c r="H34">
        <v>0.5</v>
      </c>
      <c r="I34">
        <v>1803</v>
      </c>
      <c r="J34">
        <v>11240</v>
      </c>
      <c r="L34">
        <v>12346</v>
      </c>
      <c r="M34">
        <v>1.798</v>
      </c>
      <c r="N34">
        <v>9.8010000000000002</v>
      </c>
      <c r="O34">
        <v>8.0030000000000001</v>
      </c>
      <c r="Q34">
        <v>1.175</v>
      </c>
      <c r="R34">
        <v>1</v>
      </c>
      <c r="S34">
        <v>0</v>
      </c>
      <c r="T34">
        <v>0</v>
      </c>
      <c r="V34">
        <v>0</v>
      </c>
      <c r="Y34" s="1">
        <v>44238</v>
      </c>
      <c r="Z34" s="2">
        <v>0.65376157407407409</v>
      </c>
      <c r="AB34">
        <v>1</v>
      </c>
      <c r="AD34">
        <f t="shared" si="3"/>
        <v>5.4964854000000001</v>
      </c>
      <c r="AE34" s="4">
        <f t="shared" si="0"/>
        <v>8.6398214131882654</v>
      </c>
      <c r="AF34" s="4">
        <f t="shared" si="1"/>
        <v>3.1433360131882653</v>
      </c>
      <c r="AG34" s="4">
        <f t="shared" si="2"/>
        <v>0.91627258141019607</v>
      </c>
    </row>
    <row r="35" spans="1:58" x14ac:dyDescent="0.2">
      <c r="A35">
        <v>23</v>
      </c>
      <c r="B35">
        <v>9</v>
      </c>
      <c r="C35" t="s">
        <v>132</v>
      </c>
      <c r="D35" t="s">
        <v>27</v>
      </c>
      <c r="G35">
        <v>0.5</v>
      </c>
      <c r="H35">
        <v>0.5</v>
      </c>
      <c r="I35">
        <v>1660</v>
      </c>
      <c r="J35">
        <v>11077</v>
      </c>
      <c r="L35">
        <v>12354</v>
      </c>
      <c r="M35">
        <v>1.6879999999999999</v>
      </c>
      <c r="N35">
        <v>9.6630000000000003</v>
      </c>
      <c r="O35">
        <v>7.9749999999999996</v>
      </c>
      <c r="Q35">
        <v>1.1759999999999999</v>
      </c>
      <c r="R35">
        <v>1</v>
      </c>
      <c r="S35">
        <v>0</v>
      </c>
      <c r="T35">
        <v>0</v>
      </c>
      <c r="V35">
        <v>0</v>
      </c>
      <c r="Y35" s="1">
        <v>44238</v>
      </c>
      <c r="Z35" s="2">
        <v>0.65969907407407413</v>
      </c>
      <c r="AB35">
        <v>1</v>
      </c>
      <c r="AD35">
        <f t="shared" si="3"/>
        <v>4.9133599999999991</v>
      </c>
      <c r="AE35" s="4">
        <f t="shared" si="0"/>
        <v>8.5169341468693851</v>
      </c>
      <c r="AF35" s="4">
        <f t="shared" si="1"/>
        <v>3.603574146869386</v>
      </c>
      <c r="AG35" s="4">
        <f t="shared" si="2"/>
        <v>0.91684983581326096</v>
      </c>
      <c r="AJ35">
        <f>ABS(100*(AD35-AD36)/(AVERAGE(AD35:AD36)))</f>
        <v>4.6993366006864159</v>
      </c>
      <c r="AO35">
        <f>ABS(100*(AE35-AE36)/(AVERAGE(AE35:AE36)))</f>
        <v>3.7606451505774534</v>
      </c>
      <c r="AT35">
        <f>ABS(100*(AF35-AF36)/(AVERAGE(AF35:AF36)))</f>
        <v>2.4945542181904963</v>
      </c>
      <c r="AY35">
        <f>ABS(100*(AG35-AG36)/(AVERAGE(AG35:AG36)))</f>
        <v>6.8705282566978898</v>
      </c>
      <c r="BC35" s="4">
        <f>AVERAGE(AD35:AD36)</f>
        <v>4.8005626999999986</v>
      </c>
      <c r="BD35" s="4">
        <f>AVERAGE(AE35:AE36)</f>
        <v>8.3597439933265232</v>
      </c>
      <c r="BE35" s="4">
        <f>AVERAGE(AF35:AF36)</f>
        <v>3.5591812933265241</v>
      </c>
      <c r="BF35" s="4">
        <f>AVERAGE(AG35:AG36)</f>
        <v>0.88639966605158604</v>
      </c>
    </row>
    <row r="36" spans="1:58" x14ac:dyDescent="0.2">
      <c r="A36">
        <v>24</v>
      </c>
      <c r="B36">
        <v>9</v>
      </c>
      <c r="C36" t="s">
        <v>132</v>
      </c>
      <c r="D36" t="s">
        <v>27</v>
      </c>
      <c r="G36">
        <v>0.5</v>
      </c>
      <c r="H36">
        <v>0.5</v>
      </c>
      <c r="I36">
        <v>1603</v>
      </c>
      <c r="J36">
        <v>10660</v>
      </c>
      <c r="L36">
        <v>11510</v>
      </c>
      <c r="M36">
        <v>1.645</v>
      </c>
      <c r="N36">
        <v>9.3089999999999993</v>
      </c>
      <c r="O36">
        <v>7.665</v>
      </c>
      <c r="Q36">
        <v>1.0880000000000001</v>
      </c>
      <c r="R36">
        <v>1</v>
      </c>
      <c r="S36">
        <v>0</v>
      </c>
      <c r="T36">
        <v>0</v>
      </c>
      <c r="V36">
        <v>0</v>
      </c>
      <c r="Y36" s="1">
        <v>44238</v>
      </c>
      <c r="Z36" s="2">
        <v>0.66601851851851845</v>
      </c>
      <c r="AB36">
        <v>1</v>
      </c>
      <c r="AD36">
        <f t="shared" si="3"/>
        <v>4.6877653999999991</v>
      </c>
      <c r="AE36" s="4">
        <f t="shared" si="0"/>
        <v>8.2025538397836613</v>
      </c>
      <c r="AF36" s="4">
        <f t="shared" si="1"/>
        <v>3.5147884397836622</v>
      </c>
      <c r="AG36" s="4">
        <f t="shared" si="2"/>
        <v>0.85594949628991102</v>
      </c>
      <c r="BC36" s="4"/>
      <c r="BD36" s="4"/>
      <c r="BE36" s="4"/>
      <c r="BF36" s="4"/>
    </row>
    <row r="37" spans="1:58" x14ac:dyDescent="0.2">
      <c r="A37">
        <v>25</v>
      </c>
      <c r="B37">
        <v>10</v>
      </c>
      <c r="C37" t="s">
        <v>133</v>
      </c>
      <c r="D37" t="s">
        <v>27</v>
      </c>
      <c r="G37">
        <v>0.5</v>
      </c>
      <c r="H37">
        <v>0.5</v>
      </c>
      <c r="I37">
        <v>1393</v>
      </c>
      <c r="J37">
        <v>11280</v>
      </c>
      <c r="L37">
        <v>26210</v>
      </c>
      <c r="M37">
        <v>1.484</v>
      </c>
      <c r="N37">
        <v>9.8350000000000009</v>
      </c>
      <c r="O37">
        <v>8.3510000000000009</v>
      </c>
      <c r="Q37">
        <v>2.625</v>
      </c>
      <c r="R37">
        <v>1</v>
      </c>
      <c r="S37">
        <v>0</v>
      </c>
      <c r="T37">
        <v>0</v>
      </c>
      <c r="V37">
        <v>0</v>
      </c>
      <c r="Y37" s="1">
        <v>44238</v>
      </c>
      <c r="Z37" s="2">
        <v>0.67675925925925917</v>
      </c>
      <c r="AB37">
        <v>1</v>
      </c>
      <c r="AD37">
        <f t="shared" si="3"/>
        <v>3.8902693999999993</v>
      </c>
      <c r="AE37" s="4">
        <f t="shared" si="0"/>
        <v>8.6699777975609944</v>
      </c>
      <c r="AF37" s="4">
        <f t="shared" si="1"/>
        <v>4.7797083975609951</v>
      </c>
      <c r="AG37" s="4">
        <f t="shared" si="2"/>
        <v>1.9166544619217161</v>
      </c>
    </row>
    <row r="38" spans="1:58" x14ac:dyDescent="0.2">
      <c r="A38">
        <v>26</v>
      </c>
      <c r="B38">
        <v>10</v>
      </c>
      <c r="C38" t="s">
        <v>133</v>
      </c>
      <c r="D38" t="s">
        <v>27</v>
      </c>
      <c r="G38">
        <v>0.5</v>
      </c>
      <c r="H38">
        <v>0.5</v>
      </c>
      <c r="I38">
        <v>1347</v>
      </c>
      <c r="J38">
        <v>11173</v>
      </c>
      <c r="L38">
        <v>26289</v>
      </c>
      <c r="M38">
        <v>1.448</v>
      </c>
      <c r="N38">
        <v>9.7439999999999998</v>
      </c>
      <c r="O38">
        <v>8.2959999999999994</v>
      </c>
      <c r="Q38">
        <v>2.633</v>
      </c>
      <c r="R38">
        <v>1</v>
      </c>
      <c r="S38">
        <v>0</v>
      </c>
      <c r="T38">
        <v>0</v>
      </c>
      <c r="V38">
        <v>0</v>
      </c>
      <c r="Y38" s="1">
        <v>44238</v>
      </c>
      <c r="Z38" s="2">
        <v>0.68251157407407403</v>
      </c>
      <c r="AB38">
        <v>1</v>
      </c>
      <c r="AD38">
        <f t="shared" si="3"/>
        <v>3.7226453999999993</v>
      </c>
      <c r="AE38" s="4">
        <f t="shared" si="0"/>
        <v>8.5893094693639398</v>
      </c>
      <c r="AF38" s="4">
        <f t="shared" si="1"/>
        <v>4.8666640693639405</v>
      </c>
      <c r="AG38" s="4">
        <f t="shared" si="2"/>
        <v>1.922354849151982</v>
      </c>
      <c r="AJ38">
        <f>ABS(100*(AD38-AD39)/(AVERAGE(AD38:AD39)))</f>
        <v>0.96836004387776398</v>
      </c>
      <c r="AO38">
        <f>ABS(100*(AE38-AE39)/(AVERAGE(AE38:AE39)))</f>
        <v>1.2986413018729637</v>
      </c>
      <c r="AT38">
        <f>ABS(100*(AF38-AF39)/(AVERAGE(AF38:AF39)))</f>
        <v>3.0678995683880799</v>
      </c>
      <c r="AY38">
        <f>ABS(100*(AG38-AG39)/(AVERAGE(AG38:AG39)))</f>
        <v>0.65525977854103701</v>
      </c>
      <c r="BC38" s="4">
        <f>AVERAGE(AD38:AD39)</f>
        <v>3.7407573999999997</v>
      </c>
      <c r="BD38" s="4">
        <f>AVERAGE(AE38:AE39)</f>
        <v>8.5338971130790462</v>
      </c>
      <c r="BE38" s="4">
        <f>AVERAGE(AF38:AF39)</f>
        <v>4.7931397130790456</v>
      </c>
      <c r="BF38" s="4">
        <f>AVERAGE(AG38:AG39)</f>
        <v>1.916077207518651</v>
      </c>
    </row>
    <row r="39" spans="1:58" x14ac:dyDescent="0.2">
      <c r="A39">
        <v>27</v>
      </c>
      <c r="B39">
        <v>10</v>
      </c>
      <c r="C39" t="s">
        <v>133</v>
      </c>
      <c r="D39" t="s">
        <v>27</v>
      </c>
      <c r="G39">
        <v>0.5</v>
      </c>
      <c r="H39">
        <v>0.5</v>
      </c>
      <c r="I39">
        <v>1357</v>
      </c>
      <c r="J39">
        <v>11026</v>
      </c>
      <c r="L39">
        <v>26115</v>
      </c>
      <c r="M39">
        <v>1.456</v>
      </c>
      <c r="N39">
        <v>9.6189999999999998</v>
      </c>
      <c r="O39">
        <v>8.1639999999999997</v>
      </c>
      <c r="Q39">
        <v>2.6150000000000002</v>
      </c>
      <c r="R39">
        <v>1</v>
      </c>
      <c r="S39">
        <v>0</v>
      </c>
      <c r="T39">
        <v>0</v>
      </c>
      <c r="V39">
        <v>0</v>
      </c>
      <c r="Y39" s="1">
        <v>44238</v>
      </c>
      <c r="Z39" s="2">
        <v>0.68866898148148159</v>
      </c>
      <c r="AB39">
        <v>1</v>
      </c>
      <c r="AD39">
        <f t="shared" si="3"/>
        <v>3.7588694</v>
      </c>
      <c r="AE39" s="4">
        <f t="shared" si="0"/>
        <v>8.4784847567941508</v>
      </c>
      <c r="AF39" s="4">
        <f t="shared" si="1"/>
        <v>4.7196153567941508</v>
      </c>
      <c r="AG39" s="4">
        <f t="shared" si="2"/>
        <v>1.90979956588532</v>
      </c>
      <c r="BC39" s="4"/>
      <c r="BD39" s="4"/>
      <c r="BE39" s="4"/>
      <c r="BF39" s="4"/>
    </row>
    <row r="40" spans="1:58" x14ac:dyDescent="0.2">
      <c r="A40">
        <v>28</v>
      </c>
      <c r="B40">
        <v>11</v>
      </c>
      <c r="C40" t="s">
        <v>134</v>
      </c>
      <c r="D40" t="s">
        <v>27</v>
      </c>
      <c r="G40">
        <v>0.5</v>
      </c>
      <c r="H40">
        <v>0.5</v>
      </c>
      <c r="I40">
        <v>1233</v>
      </c>
      <c r="J40">
        <v>10501</v>
      </c>
      <c r="L40">
        <v>23466</v>
      </c>
      <c r="M40">
        <v>1.361</v>
      </c>
      <c r="N40">
        <v>9.1750000000000007</v>
      </c>
      <c r="O40">
        <v>7.8140000000000001</v>
      </c>
      <c r="Q40">
        <v>2.3380000000000001</v>
      </c>
      <c r="R40">
        <v>1</v>
      </c>
      <c r="S40">
        <v>0</v>
      </c>
      <c r="T40">
        <v>0</v>
      </c>
      <c r="V40">
        <v>0</v>
      </c>
      <c r="Y40" s="1">
        <v>44238</v>
      </c>
      <c r="Z40" s="2">
        <v>0.69935185185185189</v>
      </c>
      <c r="AB40">
        <v>1</v>
      </c>
      <c r="AD40">
        <f t="shared" si="3"/>
        <v>3.3181734000000001</v>
      </c>
      <c r="AE40" s="4">
        <f t="shared" si="0"/>
        <v>8.0826822119020534</v>
      </c>
      <c r="AF40" s="4">
        <f t="shared" si="1"/>
        <v>4.7645088119020533</v>
      </c>
      <c r="AG40" s="4">
        <f t="shared" si="2"/>
        <v>1.7186562016704459</v>
      </c>
    </row>
    <row r="41" spans="1:58" x14ac:dyDescent="0.2">
      <c r="A41">
        <v>29</v>
      </c>
      <c r="B41">
        <v>11</v>
      </c>
      <c r="C41" t="s">
        <v>134</v>
      </c>
      <c r="D41" t="s">
        <v>27</v>
      </c>
      <c r="G41">
        <v>0.5</v>
      </c>
      <c r="H41">
        <v>0.5</v>
      </c>
      <c r="I41">
        <v>1199</v>
      </c>
      <c r="J41">
        <v>9904</v>
      </c>
      <c r="L41">
        <v>21337</v>
      </c>
      <c r="M41">
        <v>1.335</v>
      </c>
      <c r="N41">
        <v>8.6690000000000005</v>
      </c>
      <c r="O41">
        <v>7.3339999999999996</v>
      </c>
      <c r="Q41">
        <v>2.1160000000000001</v>
      </c>
      <c r="R41">
        <v>1</v>
      </c>
      <c r="S41">
        <v>0</v>
      </c>
      <c r="T41">
        <v>0</v>
      </c>
      <c r="V41">
        <v>0</v>
      </c>
      <c r="Y41" s="1">
        <v>44238</v>
      </c>
      <c r="Z41" s="2">
        <v>0.70517361111111121</v>
      </c>
      <c r="AB41">
        <v>1</v>
      </c>
      <c r="AD41">
        <f t="shared" si="3"/>
        <v>3.2005605999999998</v>
      </c>
      <c r="AE41" s="4">
        <f t="shared" si="0"/>
        <v>7.6325981751390382</v>
      </c>
      <c r="AF41" s="4">
        <f t="shared" si="1"/>
        <v>4.432037575139038</v>
      </c>
      <c r="AG41" s="4">
        <f t="shared" si="2"/>
        <v>1.5650343736547918</v>
      </c>
      <c r="AJ41">
        <f>ABS(100*(AD41-AD42)/(AVERAGE(AD41:AD42)))</f>
        <v>0.32268209123155428</v>
      </c>
      <c r="AO41">
        <f>ABS(100*(AE41-AE42)/(AVERAGE(AE41:AE42)))</f>
        <v>0.40579904916876891</v>
      </c>
      <c r="AT41">
        <f>ABS(100*(AF41-AF42)/(AVERAGE(AF41:AF42)))</f>
        <v>0.46586419902723214</v>
      </c>
      <c r="AY41">
        <f>ABS(100*(AG41-AG42)/(AVERAGE(AG41:AG42)))</f>
        <v>0.43245523513657241</v>
      </c>
      <c r="BC41" s="4">
        <f>AVERAGE(AD41:AD42)</f>
        <v>3.1954050999999999</v>
      </c>
      <c r="BD41" s="4">
        <f>AVERAGE(AE41:AE42)</f>
        <v>7.6171430281480133</v>
      </c>
      <c r="BE41" s="4">
        <f>AVERAGE(AF41:AF42)</f>
        <v>4.4217379281480129</v>
      </c>
      <c r="BF41" s="4">
        <f>AVERAGE(AG41:AG42)</f>
        <v>1.5684257432727984</v>
      </c>
    </row>
    <row r="42" spans="1:58" x14ac:dyDescent="0.2">
      <c r="A42">
        <v>30</v>
      </c>
      <c r="B42">
        <v>11</v>
      </c>
      <c r="C42" t="s">
        <v>134</v>
      </c>
      <c r="D42" t="s">
        <v>27</v>
      </c>
      <c r="G42">
        <v>0.5</v>
      </c>
      <c r="H42">
        <v>0.5</v>
      </c>
      <c r="I42">
        <v>1196</v>
      </c>
      <c r="J42">
        <v>9863</v>
      </c>
      <c r="L42">
        <v>21431</v>
      </c>
      <c r="M42">
        <v>1.333</v>
      </c>
      <c r="N42">
        <v>8.6340000000000003</v>
      </c>
      <c r="O42">
        <v>7.3010000000000002</v>
      </c>
      <c r="Q42">
        <v>2.125</v>
      </c>
      <c r="R42">
        <v>1</v>
      </c>
      <c r="S42">
        <v>0</v>
      </c>
      <c r="T42">
        <v>0</v>
      </c>
      <c r="V42">
        <v>0</v>
      </c>
      <c r="Y42" s="1">
        <v>44238</v>
      </c>
      <c r="Z42" s="2">
        <v>0.71135416666666673</v>
      </c>
      <c r="AB42">
        <v>1</v>
      </c>
      <c r="AD42">
        <f t="shared" si="3"/>
        <v>3.1902496</v>
      </c>
      <c r="AE42" s="4">
        <f t="shared" si="0"/>
        <v>7.6016878811569883</v>
      </c>
      <c r="AF42" s="4">
        <f t="shared" si="1"/>
        <v>4.4114382811569879</v>
      </c>
      <c r="AG42" s="4">
        <f t="shared" si="2"/>
        <v>1.5718171128908047</v>
      </c>
      <c r="BC42" s="4"/>
      <c r="BD42" s="4"/>
      <c r="BE42" s="4"/>
      <c r="BF42" s="4"/>
    </row>
    <row r="43" spans="1:58" x14ac:dyDescent="0.2">
      <c r="A43">
        <v>31</v>
      </c>
      <c r="B43">
        <v>12</v>
      </c>
      <c r="C43" t="s">
        <v>135</v>
      </c>
      <c r="D43" t="s">
        <v>27</v>
      </c>
      <c r="G43">
        <v>0.5</v>
      </c>
      <c r="H43">
        <v>0.5</v>
      </c>
      <c r="I43">
        <v>912</v>
      </c>
      <c r="J43">
        <v>8835</v>
      </c>
      <c r="L43">
        <v>3359</v>
      </c>
      <c r="M43">
        <v>1.115</v>
      </c>
      <c r="N43">
        <v>7.7629999999999999</v>
      </c>
      <c r="O43">
        <v>6.6479999999999997</v>
      </c>
      <c r="Q43">
        <v>0.23499999999999999</v>
      </c>
      <c r="R43">
        <v>1</v>
      </c>
      <c r="S43">
        <v>0</v>
      </c>
      <c r="T43">
        <v>0</v>
      </c>
      <c r="V43">
        <v>0</v>
      </c>
      <c r="Y43" s="1">
        <v>44238</v>
      </c>
      <c r="Z43" s="2">
        <v>0.72195601851851843</v>
      </c>
      <c r="AB43">
        <v>1</v>
      </c>
      <c r="AD43">
        <f t="shared" si="3"/>
        <v>2.2630463999999995</v>
      </c>
      <c r="AE43" s="4">
        <f t="shared" si="0"/>
        <v>6.8266688027777933</v>
      </c>
      <c r="AF43" s="4">
        <f t="shared" si="1"/>
        <v>4.5636224027777939</v>
      </c>
      <c r="AG43" s="4">
        <f t="shared" si="2"/>
        <v>0.26779941636713284</v>
      </c>
    </row>
    <row r="44" spans="1:58" x14ac:dyDescent="0.2">
      <c r="A44">
        <v>32</v>
      </c>
      <c r="B44">
        <v>12</v>
      </c>
      <c r="C44" t="s">
        <v>135</v>
      </c>
      <c r="D44" t="s">
        <v>27</v>
      </c>
      <c r="G44">
        <v>0.5</v>
      </c>
      <c r="H44">
        <v>0.5</v>
      </c>
      <c r="I44">
        <v>777</v>
      </c>
      <c r="J44">
        <v>8456</v>
      </c>
      <c r="L44">
        <v>2993</v>
      </c>
      <c r="M44">
        <v>1.0109999999999999</v>
      </c>
      <c r="N44">
        <v>7.4420000000000002</v>
      </c>
      <c r="O44">
        <v>6.431</v>
      </c>
      <c r="Q44">
        <v>0.19700000000000001</v>
      </c>
      <c r="R44">
        <v>1</v>
      </c>
      <c r="S44">
        <v>0</v>
      </c>
      <c r="T44">
        <v>0</v>
      </c>
      <c r="V44">
        <v>0</v>
      </c>
      <c r="Y44" s="1">
        <v>44238</v>
      </c>
      <c r="Z44" s="2">
        <v>0.72774305555555552</v>
      </c>
      <c r="AB44">
        <v>1</v>
      </c>
      <c r="AD44">
        <f t="shared" si="3"/>
        <v>1.8562373999999999</v>
      </c>
      <c r="AE44" s="4">
        <f t="shared" si="0"/>
        <v>6.5409370608461632</v>
      </c>
      <c r="AF44" s="4">
        <f t="shared" si="1"/>
        <v>4.6846996608461637</v>
      </c>
      <c r="AG44" s="4">
        <f t="shared" si="2"/>
        <v>0.2413900274269124</v>
      </c>
      <c r="AJ44">
        <f>ABS(100*(AD44-AD45)/(AVERAGE(AD44:AD45)))</f>
        <v>2.2299097043452116</v>
      </c>
      <c r="AO44">
        <f>ABS(100*(AE44-AE45)/(AVERAGE(AE44:AE45)))</f>
        <v>0.85657834876282346</v>
      </c>
      <c r="AT44">
        <f>ABS(100*(AF44-AF45)/(AVERAGE(AF44:AF45)))</f>
        <v>0.31756348352380559</v>
      </c>
      <c r="AY44">
        <f>ABS(100*(AG44-AG45)/(AVERAGE(AG44:AG45)))</f>
        <v>2.6655731235150788</v>
      </c>
      <c r="BC44" s="4">
        <f>AVERAGE(AD44:AD45)</f>
        <v>1.8357694</v>
      </c>
      <c r="BD44" s="4">
        <f>AVERAGE(AE44:AE45)</f>
        <v>6.5130424053013867</v>
      </c>
      <c r="BE44" s="4">
        <f>AVERAGE(AF44:AF45)</f>
        <v>4.6772730053013873</v>
      </c>
      <c r="BF44" s="4">
        <f>AVERAGE(AG44:AG45)</f>
        <v>0.2382151282100553</v>
      </c>
    </row>
    <row r="45" spans="1:58" x14ac:dyDescent="0.2">
      <c r="A45">
        <v>33</v>
      </c>
      <c r="B45">
        <v>12</v>
      </c>
      <c r="C45" t="s">
        <v>135</v>
      </c>
      <c r="D45" t="s">
        <v>27</v>
      </c>
      <c r="G45">
        <v>0.5</v>
      </c>
      <c r="H45">
        <v>0.5</v>
      </c>
      <c r="I45">
        <v>763</v>
      </c>
      <c r="J45">
        <v>8382</v>
      </c>
      <c r="L45">
        <v>2905</v>
      </c>
      <c r="M45">
        <v>1</v>
      </c>
      <c r="N45">
        <v>7.38</v>
      </c>
      <c r="O45">
        <v>6.3789999999999996</v>
      </c>
      <c r="Q45">
        <v>0.188</v>
      </c>
      <c r="R45">
        <v>1</v>
      </c>
      <c r="S45">
        <v>0</v>
      </c>
      <c r="T45">
        <v>0</v>
      </c>
      <c r="V45">
        <v>0</v>
      </c>
      <c r="Y45" s="1">
        <v>44238</v>
      </c>
      <c r="Z45" s="2">
        <v>0.73395833333333327</v>
      </c>
      <c r="AB45">
        <v>1</v>
      </c>
      <c r="AD45">
        <f t="shared" si="3"/>
        <v>1.8153014000000001</v>
      </c>
      <c r="AE45" s="4">
        <f t="shared" si="0"/>
        <v>6.4851477497566101</v>
      </c>
      <c r="AF45" s="4">
        <f t="shared" si="1"/>
        <v>4.6698463497566101</v>
      </c>
      <c r="AG45" s="4">
        <f t="shared" si="2"/>
        <v>0.23504022899319818</v>
      </c>
      <c r="BC45" s="4"/>
      <c r="BD45" s="4"/>
      <c r="BE45" s="4"/>
      <c r="BF45" s="4"/>
    </row>
    <row r="46" spans="1:58" x14ac:dyDescent="0.2">
      <c r="A46">
        <v>34</v>
      </c>
      <c r="B46">
        <v>13</v>
      </c>
      <c r="C46" t="s">
        <v>136</v>
      </c>
      <c r="D46" t="s">
        <v>27</v>
      </c>
      <c r="G46">
        <v>0.5</v>
      </c>
      <c r="H46">
        <v>0.5</v>
      </c>
      <c r="I46">
        <v>944</v>
      </c>
      <c r="J46">
        <v>9542</v>
      </c>
      <c r="L46">
        <v>1835</v>
      </c>
      <c r="M46">
        <v>1.139</v>
      </c>
      <c r="N46">
        <v>8.3620000000000001</v>
      </c>
      <c r="O46">
        <v>7.2229999999999999</v>
      </c>
      <c r="Q46">
        <v>7.5999999999999998E-2</v>
      </c>
      <c r="R46">
        <v>1</v>
      </c>
      <c r="S46">
        <v>0</v>
      </c>
      <c r="T46">
        <v>0</v>
      </c>
      <c r="V46">
        <v>0</v>
      </c>
      <c r="Y46" s="1">
        <v>44238</v>
      </c>
      <c r="Z46" s="2">
        <v>0.74457175925925922</v>
      </c>
      <c r="AB46">
        <v>1</v>
      </c>
      <c r="AD46">
        <f t="shared" si="3"/>
        <v>2.3626815999999993</v>
      </c>
      <c r="AE46" s="4">
        <f t="shared" si="0"/>
        <v>7.3596828965658192</v>
      </c>
      <c r="AF46" s="4">
        <f t="shared" si="1"/>
        <v>4.9970012965658199</v>
      </c>
      <c r="AG46" s="4">
        <f t="shared" si="2"/>
        <v>0.15783245258326412</v>
      </c>
    </row>
    <row r="47" spans="1:58" x14ac:dyDescent="0.2">
      <c r="A47">
        <v>35</v>
      </c>
      <c r="B47">
        <v>13</v>
      </c>
      <c r="C47" t="s">
        <v>136</v>
      </c>
      <c r="D47" t="s">
        <v>27</v>
      </c>
      <c r="G47">
        <v>0.5</v>
      </c>
      <c r="H47">
        <v>0.5</v>
      </c>
      <c r="I47">
        <v>994</v>
      </c>
      <c r="J47">
        <v>9076</v>
      </c>
      <c r="L47">
        <v>1666</v>
      </c>
      <c r="M47">
        <v>1.177</v>
      </c>
      <c r="N47">
        <v>7.968</v>
      </c>
      <c r="O47">
        <v>6.7910000000000004</v>
      </c>
      <c r="Q47">
        <v>5.8000000000000003E-2</v>
      </c>
      <c r="R47">
        <v>1</v>
      </c>
      <c r="S47">
        <v>0</v>
      </c>
      <c r="T47">
        <v>0</v>
      </c>
      <c r="V47">
        <v>0</v>
      </c>
      <c r="Y47" s="1">
        <v>44238</v>
      </c>
      <c r="Z47" s="2">
        <v>0.75042824074074066</v>
      </c>
      <c r="AB47">
        <v>1</v>
      </c>
      <c r="AD47">
        <f t="shared" si="3"/>
        <v>2.5208215999999997</v>
      </c>
      <c r="AE47" s="4">
        <f t="shared" si="0"/>
        <v>7.008361018623499</v>
      </c>
      <c r="AF47" s="4">
        <f t="shared" si="1"/>
        <v>4.4875394186234994</v>
      </c>
      <c r="AG47" s="4">
        <f t="shared" si="2"/>
        <v>0.1456379533185175</v>
      </c>
      <c r="AJ47">
        <f>ABS(100*(AD47-AD48)/(AVERAGE(AD47:AD48)))</f>
        <v>2.4269911370291903</v>
      </c>
      <c r="AO47">
        <f>ABS(100*(AE47-AE48)/(AVERAGE(AE47:AE48)))</f>
        <v>4.3565084801074043</v>
      </c>
      <c r="AT47">
        <f>ABS(100*(AF47-AF48)/(AVERAGE(AF47:AF48)))</f>
        <v>7.9713172140445687</v>
      </c>
      <c r="AY47">
        <f>ABS(100*(AG47-AG48)/(AVERAGE(AG47:AG48)))</f>
        <v>5.3523541151620071</v>
      </c>
      <c r="BC47" s="4">
        <f>AVERAGE(AD47:AD48)</f>
        <v>2.4905982999999998</v>
      </c>
      <c r="BD47" s="4">
        <f>AVERAGE(AE47:AE48)</f>
        <v>7.1644203077523834</v>
      </c>
      <c r="BE47" s="4">
        <f>AVERAGE(AF47:AF48)</f>
        <v>4.673822007752384</v>
      </c>
      <c r="BF47" s="4">
        <f>AVERAGE(AG47:AG48)</f>
        <v>0.14964265573978042</v>
      </c>
    </row>
    <row r="48" spans="1:58" x14ac:dyDescent="0.2">
      <c r="A48">
        <v>36</v>
      </c>
      <c r="B48">
        <v>13</v>
      </c>
      <c r="C48" t="s">
        <v>136</v>
      </c>
      <c r="D48" t="s">
        <v>27</v>
      </c>
      <c r="G48">
        <v>0.5</v>
      </c>
      <c r="H48">
        <v>0.5</v>
      </c>
      <c r="I48">
        <v>975</v>
      </c>
      <c r="J48">
        <v>9490</v>
      </c>
      <c r="L48">
        <v>1777</v>
      </c>
      <c r="M48">
        <v>1.163</v>
      </c>
      <c r="N48">
        <v>8.3179999999999996</v>
      </c>
      <c r="O48">
        <v>7.1550000000000002</v>
      </c>
      <c r="Q48">
        <v>7.0000000000000007E-2</v>
      </c>
      <c r="R48">
        <v>1</v>
      </c>
      <c r="S48">
        <v>0</v>
      </c>
      <c r="T48">
        <v>0</v>
      </c>
      <c r="V48">
        <v>0</v>
      </c>
      <c r="Y48" s="1">
        <v>44238</v>
      </c>
      <c r="Z48" s="2">
        <v>0.75659722222222225</v>
      </c>
      <c r="AB48">
        <v>1</v>
      </c>
      <c r="AD48">
        <f t="shared" si="3"/>
        <v>2.460375</v>
      </c>
      <c r="AE48" s="4">
        <f t="shared" si="0"/>
        <v>7.3204795968812686</v>
      </c>
      <c r="AF48" s="4">
        <f t="shared" si="1"/>
        <v>4.8601045968812686</v>
      </c>
      <c r="AG48" s="4">
        <f t="shared" si="2"/>
        <v>0.15364735816104336</v>
      </c>
      <c r="BC48" s="4"/>
      <c r="BD48" s="4"/>
      <c r="BE48" s="4"/>
      <c r="BF48" s="4"/>
    </row>
    <row r="49" spans="1:58" x14ac:dyDescent="0.2">
      <c r="A49">
        <v>37</v>
      </c>
      <c r="B49">
        <v>14</v>
      </c>
      <c r="C49" t="s">
        <v>137</v>
      </c>
      <c r="D49" t="s">
        <v>27</v>
      </c>
      <c r="G49">
        <v>0.5</v>
      </c>
      <c r="H49">
        <v>0.5</v>
      </c>
      <c r="I49">
        <v>744</v>
      </c>
      <c r="J49">
        <v>6682</v>
      </c>
      <c r="L49">
        <v>2463</v>
      </c>
      <c r="M49">
        <v>0.98499999999999999</v>
      </c>
      <c r="N49">
        <v>5.94</v>
      </c>
      <c r="O49">
        <v>4.9539999999999997</v>
      </c>
      <c r="Q49">
        <v>0.14199999999999999</v>
      </c>
      <c r="R49">
        <v>1</v>
      </c>
      <c r="S49">
        <v>0</v>
      </c>
      <c r="T49">
        <v>0</v>
      </c>
      <c r="V49">
        <v>0</v>
      </c>
      <c r="Y49" s="1">
        <v>44238</v>
      </c>
      <c r="Z49" s="2">
        <v>0.76702546296296292</v>
      </c>
      <c r="AB49">
        <v>1</v>
      </c>
      <c r="AD49">
        <f t="shared" si="3"/>
        <v>1.7601216</v>
      </c>
      <c r="AE49" s="4">
        <f t="shared" si="0"/>
        <v>5.2035014139155287</v>
      </c>
      <c r="AF49" s="4">
        <f t="shared" si="1"/>
        <v>3.4433798139155289</v>
      </c>
      <c r="AG49" s="4">
        <f t="shared" si="2"/>
        <v>0.20314692322386094</v>
      </c>
    </row>
    <row r="50" spans="1:58" x14ac:dyDescent="0.2">
      <c r="A50">
        <v>38</v>
      </c>
      <c r="B50">
        <v>14</v>
      </c>
      <c r="C50" t="s">
        <v>137</v>
      </c>
      <c r="D50" t="s">
        <v>27</v>
      </c>
      <c r="G50">
        <v>0.5</v>
      </c>
      <c r="H50">
        <v>0.5</v>
      </c>
      <c r="I50">
        <v>691</v>
      </c>
      <c r="J50">
        <v>6697</v>
      </c>
      <c r="L50">
        <v>2494</v>
      </c>
      <c r="M50">
        <v>0.94499999999999995</v>
      </c>
      <c r="N50">
        <v>5.952</v>
      </c>
      <c r="O50">
        <v>5.0069999999999997</v>
      </c>
      <c r="Q50">
        <v>0.14499999999999999</v>
      </c>
      <c r="R50">
        <v>1</v>
      </c>
      <c r="S50">
        <v>0</v>
      </c>
      <c r="T50">
        <v>0</v>
      </c>
      <c r="V50">
        <v>0</v>
      </c>
      <c r="Y50" s="1">
        <v>44238</v>
      </c>
      <c r="Z50" s="2">
        <v>0.77262731481481473</v>
      </c>
      <c r="AB50">
        <v>1</v>
      </c>
      <c r="AD50">
        <f t="shared" si="3"/>
        <v>1.6084885999999998</v>
      </c>
      <c r="AE50" s="4">
        <f t="shared" si="0"/>
        <v>5.2148100580553018</v>
      </c>
      <c r="AF50" s="4">
        <f t="shared" si="1"/>
        <v>3.606321458055302</v>
      </c>
      <c r="AG50" s="4">
        <f t="shared" si="2"/>
        <v>0.20538378403573751</v>
      </c>
      <c r="AJ50">
        <f>ABS(100*(AD50-AD51)/(AVERAGE(AD50:AD51)))</f>
        <v>0.17577451070826391</v>
      </c>
      <c r="AO50">
        <f>ABS(100*(AE50-AE51)/(AVERAGE(AE50:AE51)))</f>
        <v>5.9703510867394263</v>
      </c>
      <c r="AT50">
        <f>ABS(100*(AF50-AF51)/(AVERAGE(AF50:AF51)))</f>
        <v>8.8352590138862741</v>
      </c>
      <c r="AY50">
        <f>ABS(100*(AG50-AG51)/(AVERAGE(AG50:AG51)))</f>
        <v>6.5678374892964548</v>
      </c>
      <c r="BC50" s="4">
        <f>AVERAGE(AD50:AD51)</f>
        <v>1.6099034999999999</v>
      </c>
      <c r="BD50" s="4">
        <f>AVERAGE(AE50:AE51)</f>
        <v>5.0636511813869856</v>
      </c>
      <c r="BE50" s="4">
        <f>AVERAGE(AF50:AF51)</f>
        <v>3.4537476813869858</v>
      </c>
      <c r="BF50" s="4">
        <f>AVERAGE(AG50:AG51)</f>
        <v>0.19885359360106553</v>
      </c>
    </row>
    <row r="51" spans="1:58" x14ac:dyDescent="0.2">
      <c r="A51">
        <v>39</v>
      </c>
      <c r="B51">
        <v>14</v>
      </c>
      <c r="C51" t="s">
        <v>137</v>
      </c>
      <c r="D51" t="s">
        <v>27</v>
      </c>
      <c r="G51">
        <v>0.5</v>
      </c>
      <c r="H51">
        <v>0.5</v>
      </c>
      <c r="I51">
        <v>692</v>
      </c>
      <c r="J51">
        <v>6296</v>
      </c>
      <c r="L51">
        <v>2313</v>
      </c>
      <c r="M51">
        <v>0.94599999999999995</v>
      </c>
      <c r="N51">
        <v>5.6130000000000004</v>
      </c>
      <c r="O51">
        <v>4.6660000000000004</v>
      </c>
      <c r="Q51">
        <v>0.126</v>
      </c>
      <c r="R51">
        <v>1</v>
      </c>
      <c r="S51">
        <v>0</v>
      </c>
      <c r="T51">
        <v>0</v>
      </c>
      <c r="V51">
        <v>0</v>
      </c>
      <c r="Y51" s="1">
        <v>44238</v>
      </c>
      <c r="Z51" s="2">
        <v>0.77859953703703699</v>
      </c>
      <c r="AB51">
        <v>1</v>
      </c>
      <c r="AD51">
        <f t="shared" si="3"/>
        <v>1.6113184</v>
      </c>
      <c r="AE51" s="4">
        <f t="shared" si="0"/>
        <v>4.9124923047186702</v>
      </c>
      <c r="AF51" s="4">
        <f t="shared" si="1"/>
        <v>3.3011739047186701</v>
      </c>
      <c r="AG51" s="4">
        <f t="shared" si="2"/>
        <v>0.19232340316639351</v>
      </c>
      <c r="BC51" s="4"/>
      <c r="BD51" s="4"/>
      <c r="BE51" s="4"/>
      <c r="BF51" s="4"/>
    </row>
    <row r="52" spans="1:58" x14ac:dyDescent="0.2">
      <c r="A52">
        <v>40</v>
      </c>
      <c r="B52">
        <v>15</v>
      </c>
      <c r="C52" t="s">
        <v>138</v>
      </c>
      <c r="D52" t="s">
        <v>27</v>
      </c>
      <c r="G52">
        <v>0.5</v>
      </c>
      <c r="H52">
        <v>0.5</v>
      </c>
      <c r="I52">
        <v>1202</v>
      </c>
      <c r="J52">
        <v>9140</v>
      </c>
      <c r="L52">
        <v>6266</v>
      </c>
      <c r="M52">
        <v>1.337</v>
      </c>
      <c r="N52">
        <v>8.0220000000000002</v>
      </c>
      <c r="O52">
        <v>6.6849999999999996</v>
      </c>
      <c r="Q52">
        <v>0.53900000000000003</v>
      </c>
      <c r="R52">
        <v>1</v>
      </c>
      <c r="S52">
        <v>0</v>
      </c>
      <c r="T52">
        <v>0</v>
      </c>
      <c r="V52">
        <v>0</v>
      </c>
      <c r="Y52" s="1">
        <v>44238</v>
      </c>
      <c r="Z52" s="2">
        <v>0.78922453703703699</v>
      </c>
      <c r="AB52">
        <v>1</v>
      </c>
      <c r="AD52">
        <f t="shared" si="3"/>
        <v>3.2108823999999996</v>
      </c>
      <c r="AE52" s="4">
        <f t="shared" si="0"/>
        <v>7.0566112336198694</v>
      </c>
      <c r="AF52" s="4">
        <f t="shared" si="1"/>
        <v>3.8457288336198698</v>
      </c>
      <c r="AG52" s="4">
        <f t="shared" si="2"/>
        <v>0.47755923508085096</v>
      </c>
    </row>
    <row r="53" spans="1:58" x14ac:dyDescent="0.2">
      <c r="A53">
        <v>41</v>
      </c>
      <c r="B53">
        <v>15</v>
      </c>
      <c r="C53" t="s">
        <v>138</v>
      </c>
      <c r="D53" t="s">
        <v>27</v>
      </c>
      <c r="G53">
        <v>0.5</v>
      </c>
      <c r="H53">
        <v>0.5</v>
      </c>
      <c r="I53">
        <v>1398</v>
      </c>
      <c r="J53">
        <v>8473</v>
      </c>
      <c r="L53">
        <v>5701</v>
      </c>
      <c r="M53">
        <v>1.4870000000000001</v>
      </c>
      <c r="N53">
        <v>7.4569999999999999</v>
      </c>
      <c r="O53">
        <v>5.97</v>
      </c>
      <c r="Q53">
        <v>0.48</v>
      </c>
      <c r="R53">
        <v>1</v>
      </c>
      <c r="S53">
        <v>0</v>
      </c>
      <c r="T53">
        <v>0</v>
      </c>
      <c r="V53">
        <v>0</v>
      </c>
      <c r="Y53" s="1">
        <v>44238</v>
      </c>
      <c r="Z53" s="2">
        <v>0.79491898148148143</v>
      </c>
      <c r="AB53">
        <v>1</v>
      </c>
      <c r="AD53">
        <f t="shared" si="3"/>
        <v>3.9086423999999997</v>
      </c>
      <c r="AE53" s="4">
        <f t="shared" si="0"/>
        <v>6.5537535242045744</v>
      </c>
      <c r="AF53" s="4">
        <f t="shared" si="1"/>
        <v>2.6451111242045746</v>
      </c>
      <c r="AG53" s="4">
        <f t="shared" si="2"/>
        <v>0.43679064286439045</v>
      </c>
      <c r="AJ53">
        <f>ABS(100*(AD53-AD54)/(AVERAGE(AD53:AD54)))</f>
        <v>9.4117854238850038E-2</v>
      </c>
      <c r="AO53">
        <f>ABS(100*(AE53-AE54)/(AVERAGE(AE53:AE54)))</f>
        <v>5.8406238259301162</v>
      </c>
      <c r="AT53">
        <f>ABS(100*(AF53-AF54)/(AVERAGE(AF53:AF54)))</f>
        <v>13.992902755664076</v>
      </c>
      <c r="AY53">
        <f>ABS(100*(AG53-AG54)/(AVERAGE(AG53:AG54)))</f>
        <v>9.8478780609109648</v>
      </c>
      <c r="BC53" s="4">
        <f>AVERAGE(AD53:AD54)</f>
        <v>3.9068038999999999</v>
      </c>
      <c r="BD53" s="4">
        <f>AVERAGE(AE53:AE54)</f>
        <v>6.7509008870413059</v>
      </c>
      <c r="BE53" s="4">
        <f>AVERAGE(AF53:AF54)</f>
        <v>2.8440969870413055</v>
      </c>
      <c r="BF53" s="4">
        <f>AVERAGE(AG53:AG54)</f>
        <v>0.45941179978449731</v>
      </c>
    </row>
    <row r="54" spans="1:58" x14ac:dyDescent="0.2">
      <c r="A54">
        <v>42</v>
      </c>
      <c r="B54">
        <v>15</v>
      </c>
      <c r="C54" t="s">
        <v>138</v>
      </c>
      <c r="D54" t="s">
        <v>27</v>
      </c>
      <c r="G54">
        <v>0.5</v>
      </c>
      <c r="H54">
        <v>0.5</v>
      </c>
      <c r="I54">
        <v>1397</v>
      </c>
      <c r="J54">
        <v>8996</v>
      </c>
      <c r="L54">
        <v>6328</v>
      </c>
      <c r="M54">
        <v>1.486</v>
      </c>
      <c r="N54">
        <v>7.9</v>
      </c>
      <c r="O54">
        <v>6.4130000000000003</v>
      </c>
      <c r="Q54">
        <v>0.54600000000000004</v>
      </c>
      <c r="R54">
        <v>1</v>
      </c>
      <c r="S54">
        <v>0</v>
      </c>
      <c r="T54">
        <v>0</v>
      </c>
      <c r="V54">
        <v>0</v>
      </c>
      <c r="Y54" s="1">
        <v>44238</v>
      </c>
      <c r="Z54" s="2">
        <v>0.80104166666666676</v>
      </c>
      <c r="AB54">
        <v>1</v>
      </c>
      <c r="AD54">
        <f t="shared" si="3"/>
        <v>3.9049654</v>
      </c>
      <c r="AE54" s="4">
        <f t="shared" si="0"/>
        <v>6.9480482498780365</v>
      </c>
      <c r="AF54" s="4">
        <f t="shared" si="1"/>
        <v>3.0430828498780365</v>
      </c>
      <c r="AG54" s="4">
        <f t="shared" si="2"/>
        <v>0.48203295670460417</v>
      </c>
      <c r="BC54" s="4"/>
      <c r="BD54" s="4"/>
      <c r="BE54" s="4"/>
      <c r="BF54" s="4"/>
    </row>
    <row r="55" spans="1:58" x14ac:dyDescent="0.2">
      <c r="A55">
        <v>43</v>
      </c>
      <c r="B55">
        <v>16</v>
      </c>
      <c r="C55" t="s">
        <v>139</v>
      </c>
      <c r="D55" t="s">
        <v>27</v>
      </c>
      <c r="G55">
        <v>0.5</v>
      </c>
      <c r="H55">
        <v>0.5</v>
      </c>
      <c r="I55">
        <v>1028</v>
      </c>
      <c r="J55">
        <v>13029</v>
      </c>
      <c r="L55">
        <v>5790</v>
      </c>
      <c r="M55">
        <v>1.2030000000000001</v>
      </c>
      <c r="N55">
        <v>11.316000000000001</v>
      </c>
      <c r="O55">
        <v>10.113</v>
      </c>
      <c r="Q55">
        <v>0.49</v>
      </c>
      <c r="R55">
        <v>1</v>
      </c>
      <c r="S55">
        <v>0</v>
      </c>
      <c r="T55">
        <v>0</v>
      </c>
      <c r="V55">
        <v>0</v>
      </c>
      <c r="Y55" s="1">
        <v>44238</v>
      </c>
      <c r="Z55" s="2">
        <v>0.81182870370370364</v>
      </c>
      <c r="AB55">
        <v>1</v>
      </c>
      <c r="AD55">
        <f t="shared" si="3"/>
        <v>2.6300704000000001</v>
      </c>
      <c r="AE55" s="4">
        <f t="shared" si="0"/>
        <v>9.988565704258674</v>
      </c>
      <c r="AF55" s="4">
        <f t="shared" si="1"/>
        <v>7.3584953042586738</v>
      </c>
      <c r="AG55" s="4">
        <f t="shared" si="2"/>
        <v>0.44321259809848773</v>
      </c>
      <c r="BB55" s="5"/>
    </row>
    <row r="56" spans="1:58" x14ac:dyDescent="0.2">
      <c r="A56">
        <v>44</v>
      </c>
      <c r="B56">
        <v>16</v>
      </c>
      <c r="C56" t="s">
        <v>139</v>
      </c>
      <c r="D56" t="s">
        <v>27</v>
      </c>
      <c r="G56">
        <v>0.5</v>
      </c>
      <c r="H56">
        <v>0.5</v>
      </c>
      <c r="I56">
        <v>957</v>
      </c>
      <c r="J56">
        <v>12939</v>
      </c>
      <c r="L56">
        <v>5793</v>
      </c>
      <c r="M56">
        <v>1.149</v>
      </c>
      <c r="N56">
        <v>11.24</v>
      </c>
      <c r="O56">
        <v>10.090999999999999</v>
      </c>
      <c r="Q56">
        <v>0.49</v>
      </c>
      <c r="R56">
        <v>1</v>
      </c>
      <c r="S56">
        <v>0</v>
      </c>
      <c r="T56">
        <v>0</v>
      </c>
      <c r="V56">
        <v>0</v>
      </c>
      <c r="Y56" s="1">
        <v>44238</v>
      </c>
      <c r="Z56" s="2">
        <v>0.81769675925925922</v>
      </c>
      <c r="AB56">
        <v>1</v>
      </c>
      <c r="AD56">
        <f t="shared" si="3"/>
        <v>2.4035093999999999</v>
      </c>
      <c r="AE56" s="4">
        <f t="shared" si="0"/>
        <v>9.9207138394200278</v>
      </c>
      <c r="AF56" s="4">
        <f t="shared" si="1"/>
        <v>7.5172044394200279</v>
      </c>
      <c r="AG56" s="4">
        <f t="shared" si="2"/>
        <v>0.44342906849963715</v>
      </c>
      <c r="AJ56">
        <f>ABS(100*(AD56-AD57)/(AVERAGE(AD56:AD57)))</f>
        <v>0.13093098332245576</v>
      </c>
      <c r="AO56">
        <f>ABS(100*(AE56-AE57)/(AVERAGE(AE56:AE57)))</f>
        <v>4.4354603080556636</v>
      </c>
      <c r="AT56">
        <f>ABS(100*(AF56-AF57)/(AVERAGE(AF56:AF57)))</f>
        <v>5.9398396716987136</v>
      </c>
      <c r="AY56">
        <f>ABS(100*(AG56-AG57)/(AVERAGE(AG56:AG57)))</f>
        <v>8.6759368919168498</v>
      </c>
      <c r="BC56" s="4">
        <f>AVERAGE(AD56:AD57)</f>
        <v>2.4050839000000002</v>
      </c>
      <c r="BD56" s="4">
        <f>AVERAGE(AE56:AE57)</f>
        <v>9.7054726459596576</v>
      </c>
      <c r="BE56" s="4">
        <f>AVERAGE(AF56:AF57)</f>
        <v>7.3003887459596584</v>
      </c>
      <c r="BF56" s="4">
        <f>AVERAGE(AG56:AG57)</f>
        <v>0.42499300600175099</v>
      </c>
    </row>
    <row r="57" spans="1:58" x14ac:dyDescent="0.2">
      <c r="A57">
        <v>45</v>
      </c>
      <c r="B57">
        <v>16</v>
      </c>
      <c r="C57" t="s">
        <v>139</v>
      </c>
      <c r="D57" t="s">
        <v>27</v>
      </c>
      <c r="G57">
        <v>0.5</v>
      </c>
      <c r="H57">
        <v>0.5</v>
      </c>
      <c r="I57">
        <v>958</v>
      </c>
      <c r="J57">
        <v>12368</v>
      </c>
      <c r="L57">
        <v>5282</v>
      </c>
      <c r="M57">
        <v>1.1499999999999999</v>
      </c>
      <c r="N57">
        <v>10.757</v>
      </c>
      <c r="O57">
        <v>9.6069999999999993</v>
      </c>
      <c r="Q57">
        <v>0.436</v>
      </c>
      <c r="R57">
        <v>1</v>
      </c>
      <c r="S57">
        <v>0</v>
      </c>
      <c r="T57">
        <v>0</v>
      </c>
      <c r="V57">
        <v>0</v>
      </c>
      <c r="Y57" s="1">
        <v>44238</v>
      </c>
      <c r="Z57" s="2">
        <v>0.82394675925925931</v>
      </c>
      <c r="AB57">
        <v>1</v>
      </c>
      <c r="AD57">
        <f t="shared" si="3"/>
        <v>2.4066584</v>
      </c>
      <c r="AE57" s="4">
        <f t="shared" si="0"/>
        <v>9.4902314524992875</v>
      </c>
      <c r="AF57" s="4">
        <f t="shared" si="1"/>
        <v>7.0835730524992879</v>
      </c>
      <c r="AG57" s="4">
        <f t="shared" si="2"/>
        <v>0.40655694350386484</v>
      </c>
      <c r="BC57" s="4"/>
      <c r="BD57" s="4"/>
      <c r="BE57" s="4"/>
      <c r="BF57" s="4"/>
    </row>
    <row r="58" spans="1:58" x14ac:dyDescent="0.2">
      <c r="A58">
        <v>46</v>
      </c>
      <c r="B58">
        <v>17</v>
      </c>
      <c r="C58" t="s">
        <v>140</v>
      </c>
      <c r="D58" t="s">
        <v>27</v>
      </c>
      <c r="G58">
        <v>0.5</v>
      </c>
      <c r="H58">
        <v>0.5</v>
      </c>
      <c r="I58">
        <v>806</v>
      </c>
      <c r="J58">
        <v>6865</v>
      </c>
      <c r="L58">
        <v>2607</v>
      </c>
      <c r="M58">
        <v>1.0329999999999999</v>
      </c>
      <c r="N58">
        <v>6.0940000000000003</v>
      </c>
      <c r="O58">
        <v>5.0609999999999999</v>
      </c>
      <c r="Q58">
        <v>0.157</v>
      </c>
      <c r="R58">
        <v>1</v>
      </c>
      <c r="S58">
        <v>0</v>
      </c>
      <c r="T58">
        <v>0</v>
      </c>
      <c r="V58">
        <v>0</v>
      </c>
      <c r="Y58" s="1">
        <v>44238</v>
      </c>
      <c r="Z58" s="2">
        <v>0.8343287037037036</v>
      </c>
      <c r="AB58">
        <v>1</v>
      </c>
      <c r="AD58">
        <f t="shared" si="3"/>
        <v>1.9417816000000001</v>
      </c>
      <c r="AE58" s="4">
        <f t="shared" si="0"/>
        <v>5.3414668724207743</v>
      </c>
      <c r="AF58" s="4">
        <f t="shared" si="1"/>
        <v>3.3996852724207742</v>
      </c>
      <c r="AG58" s="4">
        <f t="shared" si="2"/>
        <v>0.21353750247902964</v>
      </c>
    </row>
    <row r="59" spans="1:58" x14ac:dyDescent="0.2">
      <c r="A59">
        <v>47</v>
      </c>
      <c r="B59">
        <v>17</v>
      </c>
      <c r="C59" t="s">
        <v>140</v>
      </c>
      <c r="D59" t="s">
        <v>27</v>
      </c>
      <c r="G59">
        <v>0.5</v>
      </c>
      <c r="H59">
        <v>0.5</v>
      </c>
      <c r="I59">
        <v>757</v>
      </c>
      <c r="J59">
        <v>6894</v>
      </c>
      <c r="L59">
        <v>2641</v>
      </c>
      <c r="M59">
        <v>0.996</v>
      </c>
      <c r="N59">
        <v>6.1189999999999998</v>
      </c>
      <c r="O59">
        <v>5.1230000000000002</v>
      </c>
      <c r="Q59">
        <v>0.16</v>
      </c>
      <c r="R59">
        <v>1</v>
      </c>
      <c r="S59">
        <v>0</v>
      </c>
      <c r="T59">
        <v>0</v>
      </c>
      <c r="V59">
        <v>0</v>
      </c>
      <c r="Y59" s="1">
        <v>44238</v>
      </c>
      <c r="Z59" s="2">
        <v>0.83997685185185178</v>
      </c>
      <c r="AB59">
        <v>1</v>
      </c>
      <c r="AD59">
        <f t="shared" si="3"/>
        <v>1.7978294000000001</v>
      </c>
      <c r="AE59" s="4">
        <f t="shared" si="0"/>
        <v>5.3633302510910044</v>
      </c>
      <c r="AF59" s="4">
        <f t="shared" si="1"/>
        <v>3.565500851091004</v>
      </c>
      <c r="AG59" s="4">
        <f t="shared" si="2"/>
        <v>0.21599083369205557</v>
      </c>
      <c r="AJ59">
        <f>ABS(100*(AD59-AD60)/(AVERAGE(AD59:AD60)))</f>
        <v>1.9554013649122175</v>
      </c>
      <c r="AO59">
        <f>ABS(100*(AE59-AE60)/(AVERAGE(AE59:AE60)))</f>
        <v>0.64870753382269608</v>
      </c>
      <c r="AT59">
        <f>ABS(100*(AF59-AF60)/(AVERAGE(AF59:AF60)))</f>
        <v>3.7738157413070416E-3</v>
      </c>
      <c r="AY59">
        <f>ABS(100*(AG59-AG60)/(AVERAGE(AG59:AG60)))</f>
        <v>0.13371871893528789</v>
      </c>
      <c r="BC59" s="4">
        <f>AVERAGE(AD59:AD60)</f>
        <v>1.7804222000000001</v>
      </c>
      <c r="BD59" s="4">
        <f>AVERAGE(AE59:AE60)</f>
        <v>5.3459903300766847</v>
      </c>
      <c r="BE59" s="4">
        <f>AVERAGE(AF59:AF60)</f>
        <v>3.5655681300766839</v>
      </c>
      <c r="BF59" s="4">
        <f>AVERAGE(AG59:AG60)</f>
        <v>0.21584652009128935</v>
      </c>
    </row>
    <row r="60" spans="1:58" x14ac:dyDescent="0.2">
      <c r="A60">
        <v>48</v>
      </c>
      <c r="B60">
        <v>17</v>
      </c>
      <c r="C60" t="s">
        <v>140</v>
      </c>
      <c r="D60" t="s">
        <v>27</v>
      </c>
      <c r="G60">
        <v>0.5</v>
      </c>
      <c r="H60">
        <v>0.5</v>
      </c>
      <c r="I60">
        <v>745</v>
      </c>
      <c r="J60">
        <v>6848</v>
      </c>
      <c r="L60">
        <v>2637</v>
      </c>
      <c r="M60">
        <v>0.98599999999999999</v>
      </c>
      <c r="N60">
        <v>6.08</v>
      </c>
      <c r="O60">
        <v>5.0940000000000003</v>
      </c>
      <c r="Q60">
        <v>0.16</v>
      </c>
      <c r="R60">
        <v>1</v>
      </c>
      <c r="S60">
        <v>0</v>
      </c>
      <c r="T60">
        <v>0</v>
      </c>
      <c r="V60">
        <v>0</v>
      </c>
      <c r="Y60" s="1">
        <v>44238</v>
      </c>
      <c r="Z60" s="2">
        <v>0.84599537037037031</v>
      </c>
      <c r="AB60">
        <v>1</v>
      </c>
      <c r="AD60">
        <f t="shared" si="3"/>
        <v>1.763015</v>
      </c>
      <c r="AE60" s="4">
        <f t="shared" si="0"/>
        <v>5.3286504090623641</v>
      </c>
      <c r="AF60" s="4">
        <f t="shared" si="1"/>
        <v>3.5656354090623639</v>
      </c>
      <c r="AG60" s="4">
        <f t="shared" si="2"/>
        <v>0.2157022064905231</v>
      </c>
      <c r="BC60" s="4"/>
      <c r="BD60" s="4"/>
      <c r="BE60" s="4"/>
      <c r="BF60" s="4"/>
    </row>
    <row r="61" spans="1:58" x14ac:dyDescent="0.2">
      <c r="A61">
        <v>49</v>
      </c>
      <c r="B61">
        <v>18</v>
      </c>
      <c r="C61" t="s">
        <v>141</v>
      </c>
      <c r="D61" t="s">
        <v>27</v>
      </c>
      <c r="G61">
        <v>0.5</v>
      </c>
      <c r="H61">
        <v>0.5</v>
      </c>
      <c r="I61">
        <v>1691</v>
      </c>
      <c r="J61">
        <v>12282</v>
      </c>
      <c r="L61">
        <v>3204</v>
      </c>
      <c r="M61">
        <v>1.712</v>
      </c>
      <c r="N61">
        <v>10.683</v>
      </c>
      <c r="O61">
        <v>8.9710000000000001</v>
      </c>
      <c r="Q61">
        <v>0.219</v>
      </c>
      <c r="R61">
        <v>1</v>
      </c>
      <c r="S61">
        <v>0</v>
      </c>
      <c r="T61">
        <v>0</v>
      </c>
      <c r="V61">
        <v>0</v>
      </c>
      <c r="Y61" s="1">
        <v>44238</v>
      </c>
      <c r="Z61" s="2">
        <v>0.85677083333333337</v>
      </c>
      <c r="AB61">
        <v>1</v>
      </c>
      <c r="AD61">
        <f t="shared" si="3"/>
        <v>5.0376885999999992</v>
      </c>
      <c r="AE61" s="4">
        <f t="shared" si="0"/>
        <v>9.4253952260979155</v>
      </c>
      <c r="AF61" s="4">
        <f t="shared" si="1"/>
        <v>4.3877066260979163</v>
      </c>
      <c r="AG61" s="4">
        <f t="shared" si="2"/>
        <v>0.25661511230774986</v>
      </c>
    </row>
    <row r="62" spans="1:58" x14ac:dyDescent="0.2">
      <c r="A62">
        <v>50</v>
      </c>
      <c r="B62">
        <v>18</v>
      </c>
      <c r="C62" t="s">
        <v>141</v>
      </c>
      <c r="D62" t="s">
        <v>27</v>
      </c>
      <c r="G62">
        <v>0.5</v>
      </c>
      <c r="H62">
        <v>0.5</v>
      </c>
      <c r="I62">
        <v>2093</v>
      </c>
      <c r="J62">
        <v>12978</v>
      </c>
      <c r="L62">
        <v>3437</v>
      </c>
      <c r="M62">
        <v>2.0209999999999999</v>
      </c>
      <c r="N62">
        <v>11.273999999999999</v>
      </c>
      <c r="O62">
        <v>9.2530000000000001</v>
      </c>
      <c r="Q62">
        <v>0.24299999999999999</v>
      </c>
      <c r="R62">
        <v>1</v>
      </c>
      <c r="S62">
        <v>0</v>
      </c>
      <c r="T62">
        <v>0</v>
      </c>
      <c r="V62">
        <v>0</v>
      </c>
      <c r="Y62" s="1">
        <v>44238</v>
      </c>
      <c r="Z62" s="2">
        <v>0.86258101851851843</v>
      </c>
      <c r="AB62">
        <v>1</v>
      </c>
      <c r="AD62">
        <f t="shared" si="3"/>
        <v>6.7543893999999991</v>
      </c>
      <c r="AE62" s="4">
        <f t="shared" si="0"/>
        <v>9.9501163141834414</v>
      </c>
      <c r="AF62" s="4">
        <f t="shared" si="1"/>
        <v>3.1957269141834423</v>
      </c>
      <c r="AG62" s="4">
        <f t="shared" si="2"/>
        <v>0.27342764679701587</v>
      </c>
      <c r="AJ62">
        <f>ABS(100*(AD62-AD63)/(AVERAGE(AD62:AD63)))</f>
        <v>4.090052934113122</v>
      </c>
      <c r="AO62">
        <f>ABS(100*(AE62-AE63)/(AVERAGE(AE62:AE63)))</f>
        <v>0.95161799514999945</v>
      </c>
      <c r="AT62">
        <f>ABS(100*(AF62-AF63)/(AVERAGE(AF62:AF63)))</f>
        <v>12.510472013000784</v>
      </c>
      <c r="AY62">
        <f>ABS(100*(AG62-AG63)/(AVERAGE(AG62:AG63)))</f>
        <v>1.8303745780195892</v>
      </c>
      <c r="BC62" s="4">
        <f>AVERAGE(AD62:AD63)</f>
        <v>6.8954021999999995</v>
      </c>
      <c r="BD62" s="4">
        <f>AVERAGE(AE62:AE63)</f>
        <v>9.9029969636010478</v>
      </c>
      <c r="BE62" s="4">
        <f>AVERAGE(AF62:AF63)</f>
        <v>3.0075947636010492</v>
      </c>
      <c r="BF62" s="4">
        <f>AVERAGE(AG62:AG63)</f>
        <v>0.27595313481042494</v>
      </c>
    </row>
    <row r="63" spans="1:58" x14ac:dyDescent="0.2">
      <c r="A63">
        <v>51</v>
      </c>
      <c r="B63">
        <v>18</v>
      </c>
      <c r="C63" t="s">
        <v>141</v>
      </c>
      <c r="D63" t="s">
        <v>27</v>
      </c>
      <c r="G63">
        <v>0.5</v>
      </c>
      <c r="H63">
        <v>0.5</v>
      </c>
      <c r="I63">
        <v>2155</v>
      </c>
      <c r="J63">
        <v>12853</v>
      </c>
      <c r="L63">
        <v>3507</v>
      </c>
      <c r="M63">
        <v>2.0680000000000001</v>
      </c>
      <c r="N63">
        <v>11.167</v>
      </c>
      <c r="O63">
        <v>9.0990000000000002</v>
      </c>
      <c r="Q63">
        <v>0.251</v>
      </c>
      <c r="R63">
        <v>1</v>
      </c>
      <c r="S63">
        <v>0</v>
      </c>
      <c r="T63">
        <v>0</v>
      </c>
      <c r="V63">
        <v>0</v>
      </c>
      <c r="Y63" s="1">
        <v>44238</v>
      </c>
      <c r="Z63" s="2">
        <v>0.86885416666666659</v>
      </c>
      <c r="AB63">
        <v>1</v>
      </c>
      <c r="AD63">
        <f t="shared" si="3"/>
        <v>7.0364149999999999</v>
      </c>
      <c r="AE63" s="4">
        <f t="shared" si="0"/>
        <v>9.8558776130186558</v>
      </c>
      <c r="AF63" s="4">
        <f t="shared" si="1"/>
        <v>2.819462613018656</v>
      </c>
      <c r="AG63" s="4">
        <f t="shared" si="2"/>
        <v>0.27847862282383401</v>
      </c>
      <c r="BC63" s="4"/>
      <c r="BD63" s="4"/>
      <c r="BE63" s="4"/>
      <c r="BF63" s="4"/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1901</v>
      </c>
      <c r="J64">
        <v>15420</v>
      </c>
      <c r="L64">
        <v>5065</v>
      </c>
      <c r="M64">
        <v>1.8740000000000001</v>
      </c>
      <c r="N64">
        <v>13.342000000000001</v>
      </c>
      <c r="O64">
        <v>11.468999999999999</v>
      </c>
      <c r="Q64">
        <v>0.41399999999999998</v>
      </c>
      <c r="R64">
        <v>1</v>
      </c>
      <c r="S64">
        <v>0</v>
      </c>
      <c r="T64">
        <v>0</v>
      </c>
      <c r="V64">
        <v>0</v>
      </c>
      <c r="Y64" s="1">
        <v>44238</v>
      </c>
      <c r="Z64" s="2">
        <v>0.88006944444444446</v>
      </c>
      <c r="AB64">
        <v>1</v>
      </c>
      <c r="AD64">
        <f t="shared" si="3"/>
        <v>5.9102806000000001</v>
      </c>
      <c r="AE64" s="4">
        <f t="shared" si="0"/>
        <v>11.79116358013869</v>
      </c>
      <c r="AF64" s="4">
        <f t="shared" si="1"/>
        <v>5.8808829801386899</v>
      </c>
      <c r="AG64" s="4">
        <f t="shared" si="2"/>
        <v>0.39089891782072866</v>
      </c>
      <c r="BC64" s="4"/>
      <c r="BD64" s="4"/>
      <c r="BE64" s="4"/>
      <c r="BF64" s="4"/>
    </row>
    <row r="65" spans="1:58" x14ac:dyDescent="0.2">
      <c r="A65">
        <v>53</v>
      </c>
      <c r="B65">
        <v>19</v>
      </c>
      <c r="C65" t="s">
        <v>66</v>
      </c>
      <c r="D65" t="s">
        <v>27</v>
      </c>
      <c r="G65">
        <v>0.5</v>
      </c>
      <c r="H65">
        <v>0.5</v>
      </c>
      <c r="I65">
        <v>1800</v>
      </c>
      <c r="J65">
        <v>16139</v>
      </c>
      <c r="L65">
        <v>5405</v>
      </c>
      <c r="M65">
        <v>1.796</v>
      </c>
      <c r="N65">
        <v>13.951000000000001</v>
      </c>
      <c r="O65">
        <v>12.154999999999999</v>
      </c>
      <c r="Q65">
        <v>0.44900000000000001</v>
      </c>
      <c r="R65">
        <v>1</v>
      </c>
      <c r="S65">
        <v>0</v>
      </c>
      <c r="T65">
        <v>0</v>
      </c>
      <c r="V65">
        <v>0</v>
      </c>
      <c r="Y65" s="1">
        <v>44238</v>
      </c>
      <c r="Z65" s="2">
        <v>0.88603009259259258</v>
      </c>
      <c r="AB65">
        <v>1</v>
      </c>
      <c r="AD65">
        <f t="shared" si="3"/>
        <v>5.484</v>
      </c>
      <c r="AE65" s="4">
        <f t="shared" si="0"/>
        <v>12.333224589238537</v>
      </c>
      <c r="AF65" s="4">
        <f t="shared" si="1"/>
        <v>6.8492245892385366</v>
      </c>
      <c r="AG65" s="4">
        <f t="shared" si="2"/>
        <v>0.41543222995098811</v>
      </c>
      <c r="AJ65">
        <f>ABS(100*(AD65-AD66)/(AVERAGE(AD65:AD66)))</f>
        <v>5.5900827544949898</v>
      </c>
      <c r="AL65">
        <f>100*((AVERAGE(AD65:AD66)*50)-(AVERAGE(AD47:AD48)*50))/(1000*0.15)</f>
        <v>105.03630666666665</v>
      </c>
      <c r="AO65">
        <f>ABS(100*(AE65-AE66)/(AVERAGE(AE65:AE66)))</f>
        <v>0.30610952489209836</v>
      </c>
      <c r="AQ65">
        <f>100*((AVERAGE(AE65:AE66)*50)-(AVERAGE(AE47:AE48)*50))/(2000*0.15)</f>
        <v>85.832609020886622</v>
      </c>
      <c r="AT65">
        <f>ABS(100*(AF65-AF66)/(AVERAGE(AF65:AF66)))</f>
        <v>5.2912770548584067</v>
      </c>
      <c r="AV65">
        <f>100*((AVERAGE(AF65:AF66)*50)-(AVERAGE(AF47:AF48)*50))/(1000*0.15)</f>
        <v>66.628911375106526</v>
      </c>
      <c r="AY65">
        <f>ABS(100*(AG65-AG66)/(AVERAGE(AG65:AG66)))</f>
        <v>1.773155312278762</v>
      </c>
      <c r="BA65">
        <f>100*((AVERAGE(AG65:AG66)*50)-(AVERAGE(AG47:AG48)*50))/(100*0.15)</f>
        <v>89.835216476979411</v>
      </c>
      <c r="BC65" s="4">
        <f>AVERAGE(AD65:AD66)</f>
        <v>5.6416874999999997</v>
      </c>
      <c r="BD65" s="4">
        <f>AVERAGE(AE65:AE66)</f>
        <v>12.31437684900558</v>
      </c>
      <c r="BE65" s="4">
        <f>AVERAGE(AF65:AF66)</f>
        <v>6.6726893490055801</v>
      </c>
      <c r="BF65" s="4">
        <f>AVERAGE(AG65:AG66)</f>
        <v>0.4191483051707186</v>
      </c>
    </row>
    <row r="66" spans="1:58" x14ac:dyDescent="0.2">
      <c r="A66">
        <v>54</v>
      </c>
      <c r="B66">
        <v>19</v>
      </c>
      <c r="C66" t="s">
        <v>66</v>
      </c>
      <c r="D66" t="s">
        <v>27</v>
      </c>
      <c r="G66">
        <v>0.5</v>
      </c>
      <c r="H66">
        <v>0.5</v>
      </c>
      <c r="I66">
        <v>1875</v>
      </c>
      <c r="J66">
        <v>16089</v>
      </c>
      <c r="L66">
        <v>5508</v>
      </c>
      <c r="M66">
        <v>1.853</v>
      </c>
      <c r="N66">
        <v>13.909000000000001</v>
      </c>
      <c r="O66">
        <v>12.055</v>
      </c>
      <c r="Q66">
        <v>0.46</v>
      </c>
      <c r="R66">
        <v>1</v>
      </c>
      <c r="S66">
        <v>0</v>
      </c>
      <c r="T66">
        <v>0</v>
      </c>
      <c r="V66">
        <v>0</v>
      </c>
      <c r="Y66" s="1">
        <v>44238</v>
      </c>
      <c r="Z66" s="2">
        <v>0.89261574074074079</v>
      </c>
      <c r="AB66">
        <v>1</v>
      </c>
      <c r="AD66">
        <f t="shared" si="3"/>
        <v>5.7993749999999995</v>
      </c>
      <c r="AE66" s="4">
        <f t="shared" si="0"/>
        <v>12.295529108772623</v>
      </c>
      <c r="AF66" s="4">
        <f t="shared" si="1"/>
        <v>6.4961541087726236</v>
      </c>
      <c r="AG66" s="4">
        <f t="shared" si="2"/>
        <v>0.4228643803904491</v>
      </c>
      <c r="BC66" s="4"/>
      <c r="BD66" s="4"/>
      <c r="BE66" s="4"/>
      <c r="BF66" s="4"/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2095</v>
      </c>
      <c r="J67">
        <v>12186</v>
      </c>
      <c r="L67">
        <v>3232</v>
      </c>
      <c r="M67">
        <v>2.0219999999999998</v>
      </c>
      <c r="N67">
        <v>10.602</v>
      </c>
      <c r="O67">
        <v>8.58</v>
      </c>
      <c r="Q67">
        <v>0.222</v>
      </c>
      <c r="R67">
        <v>1</v>
      </c>
      <c r="S67">
        <v>0</v>
      </c>
      <c r="T67">
        <v>0</v>
      </c>
      <c r="V67">
        <v>0</v>
      </c>
      <c r="Y67" s="1">
        <v>44238</v>
      </c>
      <c r="Z67" s="2">
        <v>0.90371527777777771</v>
      </c>
      <c r="AB67">
        <v>1</v>
      </c>
      <c r="AD67">
        <f t="shared" si="3"/>
        <v>6.7634150000000002</v>
      </c>
      <c r="AE67" s="4">
        <f t="shared" si="0"/>
        <v>9.3530199036033608</v>
      </c>
      <c r="AF67" s="4">
        <f t="shared" si="1"/>
        <v>2.5896049036033606</v>
      </c>
      <c r="AG67" s="4">
        <f t="shared" si="2"/>
        <v>0.25863550271847707</v>
      </c>
      <c r="BC67" s="4"/>
      <c r="BD67" s="4"/>
      <c r="BE67" s="4"/>
      <c r="BF67" s="4"/>
    </row>
    <row r="68" spans="1:58" x14ac:dyDescent="0.2">
      <c r="A68">
        <v>56</v>
      </c>
      <c r="B68">
        <v>20</v>
      </c>
      <c r="C68" t="s">
        <v>67</v>
      </c>
      <c r="D68" t="s">
        <v>27</v>
      </c>
      <c r="G68">
        <v>0.5</v>
      </c>
      <c r="H68">
        <v>0.5</v>
      </c>
      <c r="I68">
        <v>2184</v>
      </c>
      <c r="J68">
        <v>12902</v>
      </c>
      <c r="L68">
        <v>3489</v>
      </c>
      <c r="M68">
        <v>2.09</v>
      </c>
      <c r="N68">
        <v>11.209</v>
      </c>
      <c r="O68">
        <v>9.1189999999999998</v>
      </c>
      <c r="Q68">
        <v>0.249</v>
      </c>
      <c r="R68">
        <v>1</v>
      </c>
      <c r="S68">
        <v>0</v>
      </c>
      <c r="T68">
        <v>0</v>
      </c>
      <c r="V68">
        <v>0</v>
      </c>
      <c r="Y68" s="1">
        <v>44238</v>
      </c>
      <c r="Z68" s="2">
        <v>0.90954861111111107</v>
      </c>
      <c r="AB68">
        <v>1</v>
      </c>
      <c r="AD68">
        <f t="shared" si="3"/>
        <v>7.1699135999999992</v>
      </c>
      <c r="AE68" s="4">
        <f t="shared" si="0"/>
        <v>9.8928191838752522</v>
      </c>
      <c r="AF68" s="4">
        <f t="shared" si="1"/>
        <v>2.7229055838752529</v>
      </c>
      <c r="AG68" s="4">
        <f t="shared" si="2"/>
        <v>0.2771798004169379</v>
      </c>
      <c r="AJ68">
        <f>ABS(100*(AD68-AD69)/(AVERAGE(AD68:AD69)))</f>
        <v>1.9859830070718538</v>
      </c>
      <c r="AK68">
        <f>ABS(100*((AVERAGE(AD68:AD69)-AVERAGE(AD62:AD63))/(AVERAGE(AD62:AD63,AD68:AD69))))</f>
        <v>4.9008495407497339</v>
      </c>
      <c r="AO68">
        <f>ABS(100*(AE68-AE69)/(AVERAGE(AE68:AE69)))</f>
        <v>0.40308710160651401</v>
      </c>
      <c r="AP68">
        <f>ABS(100*((AVERAGE(AE68:AE69)-AVERAGE(AE62:AE63))/(AVERAGE(AE62:AE63,AE68:AE69))))</f>
        <v>9.8919322123978942E-2</v>
      </c>
      <c r="AT68">
        <f>ABS(100*(AF68-AF69)/(AVERAGE(AF68:AF69)))</f>
        <v>3.8886267929075604</v>
      </c>
      <c r="AU68">
        <f>ABS(100*((AVERAGE(AF68:AF69)-AVERAGE(AF62:AF63))/(AVERAGE(AF62:AF63,AF68:AF69))))</f>
        <v>11.855850282436883</v>
      </c>
      <c r="AY68">
        <f>ABS(100*(AG68-AG69)/(AVERAGE(AG68:AG69)))</f>
        <v>0.7053560900225947</v>
      </c>
      <c r="AZ68">
        <f>ABS(100*((AVERAGE(AG68:AG69)-AVERAGE(AG62:AG63))/(AVERAGE(AG62:AG63,AG68:AG69))))</f>
        <v>9.1476869666798716E-2</v>
      </c>
      <c r="BC68" s="4">
        <f>AVERAGE(AD68:AD69)</f>
        <v>7.2418242999999993</v>
      </c>
      <c r="BD68" s="4">
        <f>AVERAGE(AE68:AE69)</f>
        <v>9.9127977885221874</v>
      </c>
      <c r="BE68" s="4">
        <f>AVERAGE(AF68:AF69)</f>
        <v>2.6709734885221872</v>
      </c>
      <c r="BF68" s="4">
        <f>AVERAGE(AG68:AG69)</f>
        <v>0.27620568361176584</v>
      </c>
    </row>
    <row r="69" spans="1:58" x14ac:dyDescent="0.2">
      <c r="A69">
        <v>57</v>
      </c>
      <c r="B69">
        <v>20</v>
      </c>
      <c r="C69" t="s">
        <v>67</v>
      </c>
      <c r="D69" t="s">
        <v>27</v>
      </c>
      <c r="G69">
        <v>0.5</v>
      </c>
      <c r="H69">
        <v>0.5</v>
      </c>
      <c r="I69">
        <v>2215</v>
      </c>
      <c r="J69">
        <v>12955</v>
      </c>
      <c r="L69">
        <v>3462</v>
      </c>
      <c r="M69">
        <v>2.1139999999999999</v>
      </c>
      <c r="N69">
        <v>11.254</v>
      </c>
      <c r="O69">
        <v>9.1389999999999993</v>
      </c>
      <c r="Q69">
        <v>0.246</v>
      </c>
      <c r="R69">
        <v>1</v>
      </c>
      <c r="S69">
        <v>0</v>
      </c>
      <c r="T69">
        <v>0</v>
      </c>
      <c r="V69">
        <v>0</v>
      </c>
      <c r="Y69" s="1">
        <v>44238</v>
      </c>
      <c r="Z69" s="2">
        <v>0.91582175925925924</v>
      </c>
      <c r="AB69">
        <v>1</v>
      </c>
      <c r="AD69">
        <f t="shared" si="3"/>
        <v>7.3137349999999994</v>
      </c>
      <c r="AE69" s="4">
        <f t="shared" si="0"/>
        <v>9.9327763931691209</v>
      </c>
      <c r="AF69" s="4">
        <f t="shared" si="1"/>
        <v>2.6190413931691214</v>
      </c>
      <c r="AG69" s="4">
        <f t="shared" si="2"/>
        <v>0.27523156680659377</v>
      </c>
      <c r="BC69" s="4"/>
      <c r="BD69" s="4"/>
      <c r="BE69" s="4"/>
      <c r="BF69" s="4"/>
    </row>
    <row r="70" spans="1:58" x14ac:dyDescent="0.2">
      <c r="A70">
        <v>58</v>
      </c>
      <c r="B70">
        <v>2</v>
      </c>
      <c r="D70" t="s">
        <v>28</v>
      </c>
      <c r="Y70" s="1">
        <v>44238</v>
      </c>
      <c r="Z70" s="2">
        <v>0.91997685185185185</v>
      </c>
      <c r="AB70">
        <v>1</v>
      </c>
      <c r="AD70" t="e">
        <f t="shared" si="3"/>
        <v>#DIV/0!</v>
      </c>
      <c r="AE70" s="4" t="e">
        <f t="shared" si="0"/>
        <v>#DIV/0!</v>
      </c>
      <c r="AF70" s="4" t="e">
        <f t="shared" si="1"/>
        <v>#DIV/0!</v>
      </c>
      <c r="AG70" s="4" t="e">
        <f t="shared" si="2"/>
        <v>#DIV/0!</v>
      </c>
      <c r="BC70" s="4"/>
      <c r="BD70" s="4"/>
      <c r="BE70" s="4"/>
      <c r="BF70" s="4"/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125</v>
      </c>
      <c r="J71">
        <v>255</v>
      </c>
      <c r="L71">
        <v>91</v>
      </c>
      <c r="M71">
        <v>0.51100000000000001</v>
      </c>
      <c r="N71">
        <v>0.495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44238</v>
      </c>
      <c r="Z71" s="2">
        <v>0.92967592592592585</v>
      </c>
      <c r="AB71">
        <v>1</v>
      </c>
      <c r="AD71">
        <f t="shared" si="3"/>
        <v>0.199375</v>
      </c>
      <c r="AE71" s="4">
        <f t="shared" si="0"/>
        <v>0.35812435482691996</v>
      </c>
      <c r="AF71" s="4">
        <f t="shared" si="1"/>
        <v>0.15874935482691996</v>
      </c>
      <c r="AG71" s="4">
        <f t="shared" si="2"/>
        <v>3.1990992715109849E-2</v>
      </c>
    </row>
    <row r="72" spans="1:58" x14ac:dyDescent="0.2">
      <c r="A72">
        <v>60</v>
      </c>
      <c r="B72">
        <v>3</v>
      </c>
      <c r="C72" t="s">
        <v>29</v>
      </c>
      <c r="D72" t="s">
        <v>27</v>
      </c>
      <c r="G72">
        <v>0.5</v>
      </c>
      <c r="H72">
        <v>0.5</v>
      </c>
      <c r="I72">
        <v>24</v>
      </c>
      <c r="J72">
        <v>228</v>
      </c>
      <c r="L72">
        <v>76</v>
      </c>
      <c r="M72">
        <v>0.433</v>
      </c>
      <c r="N72">
        <v>0.47099999999999997</v>
      </c>
      <c r="O72">
        <v>3.7999999999999999E-2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44238</v>
      </c>
      <c r="Z72" s="2">
        <v>0.93464120370370374</v>
      </c>
      <c r="AB72">
        <v>1</v>
      </c>
      <c r="AD72">
        <f t="shared" si="3"/>
        <v>-1.1654400000000002E-2</v>
      </c>
      <c r="AE72" s="4">
        <f t="shared" si="0"/>
        <v>0.33776879537532628</v>
      </c>
      <c r="AF72" s="4">
        <f t="shared" si="1"/>
        <v>0.34942319537532629</v>
      </c>
      <c r="AG72" s="4">
        <f t="shared" si="2"/>
        <v>3.0908640709363104E-2</v>
      </c>
      <c r="AJ72">
        <f>ABS(100*(AD72-AD73)/(AVERAGE(AD72:AD73)))</f>
        <v>107.01791359325605</v>
      </c>
      <c r="AO72">
        <f>ABS(100*(AE72-AE73)/(AVERAGE(AE72:AE73)))</f>
        <v>0.89681487032496965</v>
      </c>
      <c r="AT72">
        <f>ABS(100*(AF72-AF73)/(AVERAGE(AF72:AF73)))</f>
        <v>3.239884255704832</v>
      </c>
      <c r="AY72">
        <f>ABS(100*(AG72-AG73)/(AVERAGE(AG72:AG73)))</f>
        <v>14.255209750983683</v>
      </c>
      <c r="BC72" s="4">
        <f>AVERAGE(AD72:AD73)</f>
        <v>-7.5920000000000015E-3</v>
      </c>
      <c r="BD72" s="4">
        <f>AVERAGE(AE72:AE73)</f>
        <v>0.33626097615668971</v>
      </c>
      <c r="BE72" s="4">
        <f>AVERAGE(AF72:AF73)</f>
        <v>0.34385297615668975</v>
      </c>
      <c r="BF72" s="4">
        <f>AVERAGE(AG72:AG73)</f>
        <v>2.8852171898444301E-2</v>
      </c>
    </row>
    <row r="73" spans="1:58" x14ac:dyDescent="0.2">
      <c r="A73">
        <v>61</v>
      </c>
      <c r="B73">
        <v>3</v>
      </c>
      <c r="C73" t="s">
        <v>29</v>
      </c>
      <c r="D73" t="s">
        <v>27</v>
      </c>
      <c r="G73">
        <v>0.5</v>
      </c>
      <c r="H73">
        <v>0.5</v>
      </c>
      <c r="I73">
        <v>28</v>
      </c>
      <c r="J73">
        <v>224</v>
      </c>
      <c r="L73">
        <v>19</v>
      </c>
      <c r="M73">
        <v>0.436</v>
      </c>
      <c r="N73">
        <v>0.46800000000000003</v>
      </c>
      <c r="O73">
        <v>3.2000000000000001E-2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44238</v>
      </c>
      <c r="Z73" s="2">
        <v>0.94003472222222229</v>
      </c>
      <c r="AB73">
        <v>1</v>
      </c>
      <c r="AD73">
        <f t="shared" si="3"/>
        <v>-3.5296000000000008E-3</v>
      </c>
      <c r="AE73" s="4">
        <f t="shared" si="0"/>
        <v>0.33475315693805319</v>
      </c>
      <c r="AF73" s="4">
        <f t="shared" si="1"/>
        <v>0.33828275693805321</v>
      </c>
      <c r="AG73" s="4">
        <f t="shared" si="2"/>
        <v>2.6795703087525498E-2</v>
      </c>
      <c r="BC73" s="4"/>
      <c r="BD73" s="4"/>
      <c r="BE73" s="4"/>
      <c r="BF73" s="4"/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1943</v>
      </c>
      <c r="J74">
        <v>13118</v>
      </c>
      <c r="L74">
        <v>10381</v>
      </c>
      <c r="M74">
        <v>1.9059999999999999</v>
      </c>
      <c r="N74">
        <v>11.391999999999999</v>
      </c>
      <c r="O74">
        <v>9.4860000000000007</v>
      </c>
      <c r="Q74">
        <v>0.97</v>
      </c>
      <c r="R74">
        <v>1</v>
      </c>
      <c r="S74">
        <v>0</v>
      </c>
      <c r="T74">
        <v>0</v>
      </c>
      <c r="V74">
        <v>0</v>
      </c>
      <c r="Y74" s="1">
        <v>44238</v>
      </c>
      <c r="Z74" s="2">
        <v>0.95082175925925927</v>
      </c>
      <c r="AB74">
        <v>1</v>
      </c>
      <c r="AD74">
        <f t="shared" si="3"/>
        <v>6.0911493999999999</v>
      </c>
      <c r="AE74" s="4">
        <f t="shared" si="0"/>
        <v>10.055663659488001</v>
      </c>
      <c r="AF74" s="4">
        <f t="shared" si="1"/>
        <v>3.9645142594880012</v>
      </c>
      <c r="AG74" s="4">
        <f t="shared" si="2"/>
        <v>0.77448446865737308</v>
      </c>
    </row>
    <row r="75" spans="1:58" x14ac:dyDescent="0.2">
      <c r="A75">
        <v>63</v>
      </c>
      <c r="B75">
        <v>1</v>
      </c>
      <c r="C75" t="s">
        <v>30</v>
      </c>
      <c r="D75" t="s">
        <v>27</v>
      </c>
      <c r="G75">
        <v>0.5</v>
      </c>
      <c r="H75">
        <v>0.5</v>
      </c>
      <c r="I75">
        <v>2786</v>
      </c>
      <c r="J75">
        <v>12963</v>
      </c>
      <c r="L75">
        <v>10477</v>
      </c>
      <c r="M75">
        <v>2.552</v>
      </c>
      <c r="N75">
        <v>11.260999999999999</v>
      </c>
      <c r="O75">
        <v>8.7089999999999996</v>
      </c>
      <c r="Q75">
        <v>0.98</v>
      </c>
      <c r="R75">
        <v>1</v>
      </c>
      <c r="S75">
        <v>0</v>
      </c>
      <c r="T75">
        <v>0</v>
      </c>
      <c r="V75">
        <v>0</v>
      </c>
      <c r="Y75" s="1">
        <v>44238</v>
      </c>
      <c r="Z75" s="2">
        <v>0.95665509259259263</v>
      </c>
      <c r="AB75">
        <v>1</v>
      </c>
      <c r="AD75">
        <f t="shared" si="3"/>
        <v>10.169077600000001</v>
      </c>
      <c r="AE75" s="4">
        <f t="shared" si="0"/>
        <v>9.9388076700436674</v>
      </c>
      <c r="AF75" s="4">
        <f t="shared" si="1"/>
        <v>-0.230269929956334</v>
      </c>
      <c r="AG75" s="4">
        <f t="shared" si="2"/>
        <v>0.78141152149415238</v>
      </c>
      <c r="AJ75">
        <f>ABS(100*(AD75-AD76)/(AVERAGE(AD75:AD76)))</f>
        <v>3.4336015989623627</v>
      </c>
      <c r="AO75">
        <f>ABS(100*(AE75-AE76)/(AVERAGE(AE75:AE76)))</f>
        <v>0.85320183076105582</v>
      </c>
      <c r="AT75">
        <f>ABS(100*(AF75-AF76)/(AVERAGE(AF75:AF76)))</f>
        <v>97.685381124292746</v>
      </c>
      <c r="AY75">
        <f>ABS(100*(AG75-AG76)/(AVERAGE(AG75:AG76)))</f>
        <v>0.52773605658644795</v>
      </c>
      <c r="BC75" s="4">
        <f>AVERAGE(AD75:AD76)</f>
        <v>10.346710000000002</v>
      </c>
      <c r="BD75" s="4">
        <f>AVERAGE(AE75:AE76)</f>
        <v>9.8965887319218417</v>
      </c>
      <c r="BE75" s="4">
        <f>AVERAGE(AF75:AF76)</f>
        <v>-0.45012126807815811</v>
      </c>
      <c r="BF75" s="4">
        <f>AVERAGE(AG75:AG76)</f>
        <v>0.77935505268323357</v>
      </c>
    </row>
    <row r="76" spans="1:58" x14ac:dyDescent="0.2">
      <c r="A76">
        <v>64</v>
      </c>
      <c r="B76">
        <v>1</v>
      </c>
      <c r="C76" t="s">
        <v>30</v>
      </c>
      <c r="D76" t="s">
        <v>27</v>
      </c>
      <c r="G76">
        <v>0.5</v>
      </c>
      <c r="H76">
        <v>0.5</v>
      </c>
      <c r="I76">
        <v>2852</v>
      </c>
      <c r="J76">
        <v>12851</v>
      </c>
      <c r="L76">
        <v>10420</v>
      </c>
      <c r="M76">
        <v>2.6030000000000002</v>
      </c>
      <c r="N76">
        <v>11.166</v>
      </c>
      <c r="O76">
        <v>8.5630000000000006</v>
      </c>
      <c r="Q76">
        <v>0.97399999999999998</v>
      </c>
      <c r="R76">
        <v>1</v>
      </c>
      <c r="S76">
        <v>0</v>
      </c>
      <c r="T76">
        <v>0</v>
      </c>
      <c r="V76">
        <v>0</v>
      </c>
      <c r="Y76" s="1">
        <v>44238</v>
      </c>
      <c r="Z76" s="2">
        <v>0.96291666666666664</v>
      </c>
      <c r="AB76">
        <v>1</v>
      </c>
      <c r="AD76">
        <f t="shared" si="3"/>
        <v>10.5243424</v>
      </c>
      <c r="AE76" s="4">
        <f t="shared" si="0"/>
        <v>9.8543697938000179</v>
      </c>
      <c r="AF76" s="4">
        <f t="shared" si="1"/>
        <v>-0.66997260619998222</v>
      </c>
      <c r="AG76" s="4">
        <f t="shared" si="2"/>
        <v>0.77729858387231465</v>
      </c>
      <c r="BC76" s="4"/>
      <c r="BD76" s="4"/>
      <c r="BE76" s="4"/>
      <c r="BF76" s="4"/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1454</v>
      </c>
      <c r="J77">
        <v>7417</v>
      </c>
      <c r="L77">
        <v>3506</v>
      </c>
      <c r="M77">
        <v>1.53</v>
      </c>
      <c r="N77">
        <v>6.5620000000000003</v>
      </c>
      <c r="O77">
        <v>5.0309999999999997</v>
      </c>
      <c r="Q77">
        <v>0.251</v>
      </c>
      <c r="R77">
        <v>1</v>
      </c>
      <c r="S77">
        <v>0</v>
      </c>
      <c r="T77">
        <v>0</v>
      </c>
      <c r="V77">
        <v>0</v>
      </c>
      <c r="Y77" s="1">
        <v>44238</v>
      </c>
      <c r="Z77" s="2">
        <v>0.97386574074074073</v>
      </c>
      <c r="AB77">
        <v>1</v>
      </c>
      <c r="AD77">
        <f t="shared" si="3"/>
        <v>4.1164695999999994</v>
      </c>
      <c r="AE77" s="4">
        <f t="shared" si="0"/>
        <v>5.7576249767644665</v>
      </c>
      <c r="AF77" s="4">
        <f t="shared" si="1"/>
        <v>1.6411553767644671</v>
      </c>
      <c r="AG77" s="4">
        <f t="shared" si="2"/>
        <v>0.27840646602345087</v>
      </c>
    </row>
    <row r="78" spans="1:58" x14ac:dyDescent="0.2">
      <c r="A78">
        <v>66</v>
      </c>
      <c r="B78">
        <v>4</v>
      </c>
      <c r="C78" t="s">
        <v>65</v>
      </c>
      <c r="D78" t="s">
        <v>27</v>
      </c>
      <c r="G78">
        <v>0.5</v>
      </c>
      <c r="H78">
        <v>0.5</v>
      </c>
      <c r="I78">
        <v>930</v>
      </c>
      <c r="J78">
        <v>7887</v>
      </c>
      <c r="L78">
        <v>3715</v>
      </c>
      <c r="M78">
        <v>1.129</v>
      </c>
      <c r="N78">
        <v>6.96</v>
      </c>
      <c r="O78">
        <v>5.8319999999999999</v>
      </c>
      <c r="Q78">
        <v>0.27300000000000002</v>
      </c>
      <c r="R78">
        <v>1</v>
      </c>
      <c r="S78">
        <v>0</v>
      </c>
      <c r="T78">
        <v>0</v>
      </c>
      <c r="V78">
        <v>0</v>
      </c>
      <c r="Y78" s="1">
        <v>44238</v>
      </c>
      <c r="Z78" s="2">
        <v>0.97969907407407408</v>
      </c>
      <c r="AB78">
        <v>1</v>
      </c>
      <c r="AD78">
        <f t="shared" si="3"/>
        <v>2.31894</v>
      </c>
      <c r="AE78" s="4">
        <f t="shared" ref="AE78:AE126" si="8">((J78*$G$9)+$G$10)*1000/H78</f>
        <v>6.1119624931440599</v>
      </c>
      <c r="AF78" s="4">
        <f t="shared" ref="AF78:AF126" si="9">AE78-AD78</f>
        <v>3.7930224931440599</v>
      </c>
      <c r="AG78" s="4">
        <f t="shared" ref="AG78:AG126" si="10">((L78*$I$9)+$I$10)*1000/H78</f>
        <v>0.29348723730352216</v>
      </c>
      <c r="AI78">
        <f>ABS(100*(AD78-3)/3)</f>
        <v>22.701999999999998</v>
      </c>
      <c r="AJ78">
        <f>ABS(100*(AD78-AD79)/(AVERAGE(AD78:AD79)))</f>
        <v>1.6032311020262948</v>
      </c>
      <c r="AN78">
        <f t="shared" ref="AN78" si="11">ABS(100*(AE78-6)/6)</f>
        <v>1.8660415524009988</v>
      </c>
      <c r="AO78">
        <f>ABS(100*(AE78-AE79)/(AVERAGE(AE78:AE79)))</f>
        <v>6.587226721853221</v>
      </c>
      <c r="AS78">
        <f>ABS(100*(AF78-3)/3)</f>
        <v>26.434083104801999</v>
      </c>
      <c r="AT78">
        <f>ABS(100*(AF78-AF79)/(AVERAGE(AF78:AF79)))</f>
        <v>11.936356580195332</v>
      </c>
      <c r="AX78">
        <f t="shared" ref="AX78" si="12">ABS(100*(AG78-0.3)/0.3)</f>
        <v>2.1709208988259419</v>
      </c>
      <c r="AY78">
        <f>ABS(100*(AG78-AG79)/(AVERAGE(AG78:AG79)))</f>
        <v>6.9977157664972101</v>
      </c>
      <c r="BC78" s="4">
        <f>AVERAGE(AD78:AD79)</f>
        <v>2.3376791999999997</v>
      </c>
      <c r="BD78" s="4">
        <f>AVERAGE(AE78:AE79)</f>
        <v>5.9170768591352836</v>
      </c>
      <c r="BE78" s="4">
        <f>AVERAGE(AF78:AF79)</f>
        <v>3.5793976591352838</v>
      </c>
      <c r="BF78" s="4">
        <f>AVERAGE(AG78:AG79)</f>
        <v>0.2835656772508437</v>
      </c>
    </row>
    <row r="79" spans="1:58" x14ac:dyDescent="0.2">
      <c r="A79">
        <v>67</v>
      </c>
      <c r="B79">
        <v>4</v>
      </c>
      <c r="C79" t="s">
        <v>65</v>
      </c>
      <c r="D79" t="s">
        <v>27</v>
      </c>
      <c r="G79">
        <v>0.5</v>
      </c>
      <c r="H79">
        <v>0.5</v>
      </c>
      <c r="I79">
        <v>942</v>
      </c>
      <c r="J79">
        <v>7370</v>
      </c>
      <c r="L79">
        <v>3440</v>
      </c>
      <c r="M79">
        <v>1.137</v>
      </c>
      <c r="N79">
        <v>6.5220000000000002</v>
      </c>
      <c r="O79">
        <v>5.3849999999999998</v>
      </c>
      <c r="Q79">
        <v>0.24399999999999999</v>
      </c>
      <c r="R79">
        <v>1</v>
      </c>
      <c r="S79">
        <v>0</v>
      </c>
      <c r="T79">
        <v>0</v>
      </c>
      <c r="V79">
        <v>0</v>
      </c>
      <c r="Y79" s="1">
        <v>44238</v>
      </c>
      <c r="Z79" s="2">
        <v>0.98591435185185183</v>
      </c>
      <c r="AB79">
        <v>1</v>
      </c>
      <c r="AD79">
        <f t="shared" si="3"/>
        <v>2.3564183999999995</v>
      </c>
      <c r="AE79" s="4">
        <f t="shared" si="8"/>
        <v>5.7221912251265072</v>
      </c>
      <c r="AF79" s="4">
        <f t="shared" si="9"/>
        <v>3.3657728251265078</v>
      </c>
      <c r="AG79" s="4">
        <f t="shared" si="10"/>
        <v>0.27364411719816528</v>
      </c>
    </row>
    <row r="80" spans="1:58" x14ac:dyDescent="0.2">
      <c r="A80">
        <v>68</v>
      </c>
      <c r="B80">
        <v>2</v>
      </c>
      <c r="D80" t="s">
        <v>28</v>
      </c>
      <c r="Y80" s="1">
        <v>44238</v>
      </c>
      <c r="Z80" s="2">
        <v>0.99024305555555558</v>
      </c>
      <c r="AB80">
        <v>1</v>
      </c>
      <c r="AD80" t="e">
        <f t="shared" ref="AD80:AD126" si="13">((0.0000000003*I80^2)+(0.000001*I80)-0.00003)*1000/G80</f>
        <v>#DIV/0!</v>
      </c>
      <c r="AE80" s="4" t="e">
        <f t="shared" si="8"/>
        <v>#DIV/0!</v>
      </c>
      <c r="AF80" s="4" t="e">
        <f t="shared" si="9"/>
        <v>#DIV/0!</v>
      </c>
      <c r="AG80" s="4" t="e">
        <f t="shared" si="10"/>
        <v>#DIV/0!</v>
      </c>
      <c r="BC80" s="4"/>
      <c r="BD80" s="4"/>
      <c r="BE80" s="4"/>
      <c r="BF80" s="4"/>
    </row>
    <row r="81" spans="1:58" x14ac:dyDescent="0.2">
      <c r="A81">
        <v>69</v>
      </c>
      <c r="B81">
        <v>21</v>
      </c>
      <c r="C81" t="s">
        <v>142</v>
      </c>
      <c r="D81" t="s">
        <v>27</v>
      </c>
      <c r="G81">
        <v>0.5</v>
      </c>
      <c r="H81">
        <v>0.5</v>
      </c>
      <c r="I81">
        <v>1955</v>
      </c>
      <c r="J81">
        <v>13848</v>
      </c>
      <c r="L81">
        <v>3746</v>
      </c>
      <c r="M81">
        <v>1.915</v>
      </c>
      <c r="N81">
        <v>12.010999999999999</v>
      </c>
      <c r="O81">
        <v>10.096</v>
      </c>
      <c r="Q81">
        <v>0.27600000000000002</v>
      </c>
      <c r="R81">
        <v>1</v>
      </c>
      <c r="S81">
        <v>0</v>
      </c>
      <c r="T81">
        <v>0</v>
      </c>
      <c r="V81">
        <v>0</v>
      </c>
      <c r="Y81" s="1">
        <v>44239</v>
      </c>
      <c r="Z81" s="2">
        <v>9.4907407407407408E-4</v>
      </c>
      <c r="AB81">
        <v>1</v>
      </c>
      <c r="AD81">
        <f t="shared" si="13"/>
        <v>6.1432149999999996</v>
      </c>
      <c r="AE81" s="4">
        <f t="shared" si="8"/>
        <v>10.606017674290348</v>
      </c>
      <c r="AF81" s="4">
        <f t="shared" si="9"/>
        <v>4.4628026742903479</v>
      </c>
      <c r="AG81" s="4">
        <f t="shared" si="10"/>
        <v>0.29572409811539868</v>
      </c>
    </row>
    <row r="82" spans="1:58" x14ac:dyDescent="0.2">
      <c r="A82">
        <v>70</v>
      </c>
      <c r="B82">
        <v>21</v>
      </c>
      <c r="C82" t="s">
        <v>142</v>
      </c>
      <c r="D82" t="s">
        <v>27</v>
      </c>
      <c r="G82">
        <v>0.5</v>
      </c>
      <c r="H82">
        <v>0.5</v>
      </c>
      <c r="I82">
        <v>2653</v>
      </c>
      <c r="J82">
        <v>13828</v>
      </c>
      <c r="L82">
        <v>3810</v>
      </c>
      <c r="M82">
        <v>2.4500000000000002</v>
      </c>
      <c r="N82">
        <v>11.993</v>
      </c>
      <c r="O82">
        <v>9.5429999999999993</v>
      </c>
      <c r="Q82">
        <v>0.28199999999999997</v>
      </c>
      <c r="R82">
        <v>1</v>
      </c>
      <c r="S82">
        <v>0</v>
      </c>
      <c r="T82">
        <v>0</v>
      </c>
      <c r="V82">
        <v>0</v>
      </c>
      <c r="Y82" s="1">
        <v>44239</v>
      </c>
      <c r="Z82" s="2">
        <v>6.8055555555555569E-3</v>
      </c>
      <c r="AB82">
        <v>1</v>
      </c>
      <c r="AD82">
        <f t="shared" si="13"/>
        <v>9.4690454000000006</v>
      </c>
      <c r="AE82" s="4">
        <f t="shared" si="8"/>
        <v>10.590939482103982</v>
      </c>
      <c r="AF82" s="4">
        <f t="shared" si="9"/>
        <v>1.1218940821039816</v>
      </c>
      <c r="AG82" s="4">
        <f t="shared" si="10"/>
        <v>0.30034213333991816</v>
      </c>
      <c r="AJ82">
        <f>ABS(100*(AD82-AD83)/(AVERAGE(AD82:AD83)))</f>
        <v>0.10945058100866989</v>
      </c>
      <c r="AO82">
        <f>ABS(100*(AE82-AE83)/(AVERAGE(AE82:AE83)))</f>
        <v>0.17069673436609981</v>
      </c>
      <c r="AT82">
        <f>ABS(100*(AF82-AF83)/(AVERAGE(AF82:AF83)))</f>
        <v>0.68613707313997774</v>
      </c>
      <c r="AY82">
        <f>ABS(100*(AG82-AG83)/(AVERAGE(AG82:AG83)))</f>
        <v>0.4816545239621815</v>
      </c>
      <c r="BC82" s="4">
        <f>AVERAGE(AD82:AD83)</f>
        <v>9.4742302000000009</v>
      </c>
      <c r="BD82" s="4">
        <f>AVERAGE(AE82:AE83)</f>
        <v>10.599986397415801</v>
      </c>
      <c r="BE82" s="4">
        <f>AVERAGE(AF82:AF83)</f>
        <v>1.1257561974158019</v>
      </c>
      <c r="BF82" s="4">
        <f>AVERAGE(AG82:AG83)</f>
        <v>0.299620565336087</v>
      </c>
    </row>
    <row r="83" spans="1:58" x14ac:dyDescent="0.2">
      <c r="A83">
        <v>71</v>
      </c>
      <c r="B83">
        <v>21</v>
      </c>
      <c r="C83" t="s">
        <v>142</v>
      </c>
      <c r="D83" t="s">
        <v>27</v>
      </c>
      <c r="G83">
        <v>0.5</v>
      </c>
      <c r="H83">
        <v>0.5</v>
      </c>
      <c r="I83">
        <v>2655</v>
      </c>
      <c r="J83">
        <v>13852</v>
      </c>
      <c r="L83">
        <v>3790</v>
      </c>
      <c r="M83">
        <v>2.452</v>
      </c>
      <c r="N83">
        <v>12.013999999999999</v>
      </c>
      <c r="O83">
        <v>9.5619999999999994</v>
      </c>
      <c r="Q83">
        <v>0.28000000000000003</v>
      </c>
      <c r="R83">
        <v>1</v>
      </c>
      <c r="S83">
        <v>0</v>
      </c>
      <c r="T83">
        <v>0</v>
      </c>
      <c r="V83">
        <v>0</v>
      </c>
      <c r="Y83" s="1">
        <v>44239</v>
      </c>
      <c r="Z83" s="2">
        <v>1.3055555555555556E-2</v>
      </c>
      <c r="AB83">
        <v>1</v>
      </c>
      <c r="AD83">
        <f t="shared" si="13"/>
        <v>9.4794149999999995</v>
      </c>
      <c r="AE83" s="4">
        <f t="shared" si="8"/>
        <v>10.609033312727622</v>
      </c>
      <c r="AF83" s="4">
        <f t="shared" si="9"/>
        <v>1.1296183127276223</v>
      </c>
      <c r="AG83" s="4">
        <f t="shared" si="10"/>
        <v>0.29889899733225583</v>
      </c>
      <c r="BC83" s="4"/>
      <c r="BD83" s="4"/>
      <c r="BE83" s="4"/>
      <c r="BF83" s="4"/>
    </row>
    <row r="84" spans="1:58" x14ac:dyDescent="0.2">
      <c r="A84">
        <v>72</v>
      </c>
      <c r="B84">
        <v>22</v>
      </c>
      <c r="C84" t="s">
        <v>143</v>
      </c>
      <c r="D84" t="s">
        <v>27</v>
      </c>
      <c r="G84">
        <v>0.5</v>
      </c>
      <c r="H84">
        <v>0.5</v>
      </c>
      <c r="I84">
        <v>1463</v>
      </c>
      <c r="J84">
        <v>9159</v>
      </c>
      <c r="L84">
        <v>1808</v>
      </c>
      <c r="M84">
        <v>1.5369999999999999</v>
      </c>
      <c r="N84">
        <v>8.0380000000000003</v>
      </c>
      <c r="O84">
        <v>6.5</v>
      </c>
      <c r="Q84">
        <v>7.2999999999999995E-2</v>
      </c>
      <c r="R84">
        <v>1</v>
      </c>
      <c r="S84">
        <v>0</v>
      </c>
      <c r="T84">
        <v>0</v>
      </c>
      <c r="V84">
        <v>0</v>
      </c>
      <c r="Y84" s="1">
        <v>44239</v>
      </c>
      <c r="Z84" s="2">
        <v>2.3587962962962963E-2</v>
      </c>
      <c r="AB84">
        <v>1</v>
      </c>
      <c r="AD84">
        <f t="shared" si="13"/>
        <v>4.1502214000000004</v>
      </c>
      <c r="AE84" s="4">
        <f t="shared" si="8"/>
        <v>7.0709355161969167</v>
      </c>
      <c r="AF84" s="4">
        <f t="shared" si="9"/>
        <v>2.9207141161969163</v>
      </c>
      <c r="AG84" s="4">
        <f t="shared" si="10"/>
        <v>0.15588421897291996</v>
      </c>
    </row>
    <row r="85" spans="1:58" x14ac:dyDescent="0.2">
      <c r="A85">
        <v>73</v>
      </c>
      <c r="B85">
        <v>22</v>
      </c>
      <c r="C85" t="s">
        <v>143</v>
      </c>
      <c r="D85" t="s">
        <v>27</v>
      </c>
      <c r="G85">
        <v>0.5</v>
      </c>
      <c r="H85">
        <v>0.5</v>
      </c>
      <c r="I85">
        <v>1060</v>
      </c>
      <c r="J85">
        <v>9155</v>
      </c>
      <c r="L85">
        <v>1724</v>
      </c>
      <c r="M85">
        <v>1.228</v>
      </c>
      <c r="N85">
        <v>8.0340000000000007</v>
      </c>
      <c r="O85">
        <v>6.806</v>
      </c>
      <c r="Q85">
        <v>6.4000000000000001E-2</v>
      </c>
      <c r="R85">
        <v>1</v>
      </c>
      <c r="S85">
        <v>0</v>
      </c>
      <c r="T85">
        <v>0</v>
      </c>
      <c r="V85">
        <v>0</v>
      </c>
      <c r="Y85" s="1">
        <v>44239</v>
      </c>
      <c r="Z85" s="2">
        <v>2.9270833333333333E-2</v>
      </c>
      <c r="AB85">
        <v>1</v>
      </c>
      <c r="AD85">
        <f t="shared" si="13"/>
        <v>2.7341599999999997</v>
      </c>
      <c r="AE85" s="4">
        <f t="shared" si="8"/>
        <v>7.0679198777596435</v>
      </c>
      <c r="AF85" s="4">
        <f t="shared" si="9"/>
        <v>4.3337598777596433</v>
      </c>
      <c r="AG85" s="4">
        <f t="shared" si="10"/>
        <v>0.14982304774073821</v>
      </c>
      <c r="AJ85">
        <f>ABS(100*(AD85-AD86)/(AVERAGE(AD85:AD86)))</f>
        <v>3.3900927594983696</v>
      </c>
      <c r="AO85">
        <f>ABS(100*(AE85-AE86)/(AVERAGE(AE85:AE86)))</f>
        <v>0.24563404352553958</v>
      </c>
      <c r="AT85">
        <f>ABS(100*(AF85-AF86)/(AVERAGE(AF85:AF86)))</f>
        <v>1.6886610512026992</v>
      </c>
      <c r="AY85">
        <f>ABS(100*(AG85-AG86)/(AVERAGE(AG85:AG86)))</f>
        <v>0.28855118148893411</v>
      </c>
      <c r="BC85" s="4">
        <f>AVERAGE(AD85:AD86)</f>
        <v>2.6885871999999997</v>
      </c>
      <c r="BD85" s="4">
        <f>AVERAGE(AE85:AE86)</f>
        <v>7.0592499172524832</v>
      </c>
      <c r="BE85" s="4">
        <f>AVERAGE(AF85:AF86)</f>
        <v>4.3706627172524835</v>
      </c>
      <c r="BF85" s="4">
        <f>AVERAGE(AG85:AG86)</f>
        <v>0.15003951814188757</v>
      </c>
    </row>
    <row r="86" spans="1:58" x14ac:dyDescent="0.2">
      <c r="A86">
        <v>74</v>
      </c>
      <c r="B86">
        <v>22</v>
      </c>
      <c r="C86" t="s">
        <v>143</v>
      </c>
      <c r="D86" t="s">
        <v>27</v>
      </c>
      <c r="G86">
        <v>0.5</v>
      </c>
      <c r="H86">
        <v>0.5</v>
      </c>
      <c r="I86">
        <v>1032</v>
      </c>
      <c r="J86">
        <v>9132</v>
      </c>
      <c r="L86">
        <v>1730</v>
      </c>
      <c r="M86">
        <v>1.2070000000000001</v>
      </c>
      <c r="N86">
        <v>8.0150000000000006</v>
      </c>
      <c r="O86">
        <v>6.8079999999999998</v>
      </c>
      <c r="Q86">
        <v>6.5000000000000002E-2</v>
      </c>
      <c r="R86">
        <v>1</v>
      </c>
      <c r="S86">
        <v>0</v>
      </c>
      <c r="T86">
        <v>0</v>
      </c>
      <c r="V86">
        <v>0</v>
      </c>
      <c r="Y86" s="1">
        <v>44239</v>
      </c>
      <c r="Z86" s="2">
        <v>3.5393518518518519E-2</v>
      </c>
      <c r="AB86">
        <v>1</v>
      </c>
      <c r="AD86">
        <f t="shared" si="13"/>
        <v>2.6430143999999998</v>
      </c>
      <c r="AE86" s="4">
        <f t="shared" si="8"/>
        <v>7.0505799567453229</v>
      </c>
      <c r="AF86" s="4">
        <f t="shared" si="9"/>
        <v>4.4075655567453236</v>
      </c>
      <c r="AG86" s="4">
        <f t="shared" si="10"/>
        <v>0.15025598854303693</v>
      </c>
      <c r="BC86" s="4"/>
      <c r="BD86" s="4"/>
      <c r="BE86" s="4"/>
      <c r="BF86" s="4"/>
    </row>
    <row r="87" spans="1:58" x14ac:dyDescent="0.2">
      <c r="A87">
        <v>75</v>
      </c>
      <c r="B87">
        <v>23</v>
      </c>
      <c r="C87" t="s">
        <v>144</v>
      </c>
      <c r="D87" t="s">
        <v>27</v>
      </c>
      <c r="G87">
        <v>0.5</v>
      </c>
      <c r="H87">
        <v>0.5</v>
      </c>
      <c r="I87">
        <v>1094</v>
      </c>
      <c r="J87">
        <v>9747</v>
      </c>
      <c r="L87">
        <v>4152</v>
      </c>
      <c r="M87">
        <v>1.2549999999999999</v>
      </c>
      <c r="N87">
        <v>8.5359999999999996</v>
      </c>
      <c r="O87">
        <v>7.282</v>
      </c>
      <c r="Q87">
        <v>0.318</v>
      </c>
      <c r="R87">
        <v>1</v>
      </c>
      <c r="S87">
        <v>0</v>
      </c>
      <c r="T87">
        <v>0</v>
      </c>
      <c r="V87">
        <v>0</v>
      </c>
      <c r="Y87" s="1">
        <v>44239</v>
      </c>
      <c r="Z87" s="2">
        <v>4.5960648148148146E-2</v>
      </c>
      <c r="AB87">
        <v>1</v>
      </c>
      <c r="AD87">
        <f t="shared" si="13"/>
        <v>2.8461015999999995</v>
      </c>
      <c r="AE87" s="4">
        <f t="shared" si="8"/>
        <v>7.5142343664760674</v>
      </c>
      <c r="AF87" s="4">
        <f t="shared" si="9"/>
        <v>4.6681327664760683</v>
      </c>
      <c r="AG87" s="4">
        <f t="shared" si="10"/>
        <v>0.32501975907094383</v>
      </c>
    </row>
    <row r="88" spans="1:58" x14ac:dyDescent="0.2">
      <c r="A88">
        <v>76</v>
      </c>
      <c r="B88">
        <v>23</v>
      </c>
      <c r="C88" t="s">
        <v>144</v>
      </c>
      <c r="D88" t="s">
        <v>27</v>
      </c>
      <c r="G88">
        <v>0.5</v>
      </c>
      <c r="H88">
        <v>0.5</v>
      </c>
      <c r="I88">
        <v>1106</v>
      </c>
      <c r="J88">
        <v>9692</v>
      </c>
      <c r="L88">
        <v>4107</v>
      </c>
      <c r="M88">
        <v>1.2629999999999999</v>
      </c>
      <c r="N88">
        <v>8.4890000000000008</v>
      </c>
      <c r="O88">
        <v>7.226</v>
      </c>
      <c r="Q88">
        <v>0.314</v>
      </c>
      <c r="R88">
        <v>1</v>
      </c>
      <c r="S88">
        <v>0</v>
      </c>
      <c r="T88">
        <v>0</v>
      </c>
      <c r="V88">
        <v>0</v>
      </c>
      <c r="Y88" s="1">
        <v>44239</v>
      </c>
      <c r="Z88" s="2">
        <v>5.1655092592592593E-2</v>
      </c>
      <c r="AB88">
        <v>1</v>
      </c>
      <c r="AD88">
        <f t="shared" si="13"/>
        <v>2.8859415999999998</v>
      </c>
      <c r="AE88" s="4">
        <f t="shared" si="8"/>
        <v>7.4727693379635616</v>
      </c>
      <c r="AF88" s="4">
        <f t="shared" si="9"/>
        <v>4.5868277379635618</v>
      </c>
      <c r="AG88" s="4">
        <f t="shared" si="10"/>
        <v>0.32177270305370359</v>
      </c>
      <c r="AJ88">
        <f>ABS(100*(AD88-AD89)/(AVERAGE(AD88:AD89)))</f>
        <v>2.5144267978154278</v>
      </c>
      <c r="AO88">
        <f>ABS(100*(AE88-AE89)/(AVERAGE(AE88:AE89)))</f>
        <v>0.95286144417385943</v>
      </c>
      <c r="AT88">
        <f>ABS(100*(AF88-AF89)/(AVERAGE(AF88:AF89)))</f>
        <v>3.1975084780258101</v>
      </c>
      <c r="AY88">
        <f>ABS(100*(AG88-AG89)/(AVERAGE(AG88:AG89)))</f>
        <v>0.93742596535717815</v>
      </c>
      <c r="BC88" s="4">
        <f>AVERAGE(AD88:AD89)</f>
        <v>2.9226859999999997</v>
      </c>
      <c r="BD88" s="4">
        <f>AVERAGE(AE88:AE89)</f>
        <v>7.4373355863256023</v>
      </c>
      <c r="BE88" s="4">
        <f>AVERAGE(AF88:AF89)</f>
        <v>4.5146495863256026</v>
      </c>
      <c r="BF88" s="4">
        <f>AVERAGE(AG88:AG89)</f>
        <v>0.32328799586174906</v>
      </c>
    </row>
    <row r="89" spans="1:58" x14ac:dyDescent="0.2">
      <c r="A89">
        <v>77</v>
      </c>
      <c r="B89">
        <v>23</v>
      </c>
      <c r="C89" t="s">
        <v>144</v>
      </c>
      <c r="D89" t="s">
        <v>27</v>
      </c>
      <c r="G89">
        <v>0.5</v>
      </c>
      <c r="H89">
        <v>0.5</v>
      </c>
      <c r="I89">
        <v>1128</v>
      </c>
      <c r="J89">
        <v>9598</v>
      </c>
      <c r="L89">
        <v>4149</v>
      </c>
      <c r="M89">
        <v>1.28</v>
      </c>
      <c r="N89">
        <v>8.41</v>
      </c>
      <c r="O89">
        <v>7.1289999999999996</v>
      </c>
      <c r="Q89">
        <v>0.318</v>
      </c>
      <c r="R89">
        <v>1</v>
      </c>
      <c r="S89">
        <v>0</v>
      </c>
      <c r="T89">
        <v>0</v>
      </c>
      <c r="V89">
        <v>0</v>
      </c>
      <c r="Y89" s="1">
        <v>44239</v>
      </c>
      <c r="Z89" s="2">
        <v>5.7789351851851856E-2</v>
      </c>
      <c r="AB89">
        <v>1</v>
      </c>
      <c r="AD89">
        <f t="shared" si="13"/>
        <v>2.9594303999999996</v>
      </c>
      <c r="AE89" s="4">
        <f t="shared" si="8"/>
        <v>7.4019018346876431</v>
      </c>
      <c r="AF89" s="4">
        <f t="shared" si="9"/>
        <v>4.4424714346876435</v>
      </c>
      <c r="AG89" s="4">
        <f t="shared" si="10"/>
        <v>0.32480328866979447</v>
      </c>
      <c r="BC89" s="4"/>
      <c r="BD89" s="4"/>
      <c r="BE89" s="4"/>
      <c r="BF89" s="4"/>
    </row>
    <row r="90" spans="1:58" x14ac:dyDescent="0.2">
      <c r="A90">
        <v>78</v>
      </c>
      <c r="B90">
        <v>24</v>
      </c>
      <c r="C90" t="s">
        <v>145</v>
      </c>
      <c r="D90" t="s">
        <v>27</v>
      </c>
      <c r="G90">
        <v>0.5</v>
      </c>
      <c r="H90">
        <v>0.5</v>
      </c>
      <c r="I90">
        <v>1035</v>
      </c>
      <c r="J90">
        <v>7287</v>
      </c>
      <c r="L90">
        <v>2738</v>
      </c>
      <c r="M90">
        <v>1.2090000000000001</v>
      </c>
      <c r="N90">
        <v>6.452</v>
      </c>
      <c r="O90">
        <v>5.2430000000000003</v>
      </c>
      <c r="Q90">
        <v>0.17</v>
      </c>
      <c r="R90">
        <v>1</v>
      </c>
      <c r="S90">
        <v>0</v>
      </c>
      <c r="T90">
        <v>0</v>
      </c>
      <c r="V90">
        <v>0</v>
      </c>
      <c r="Y90" s="1">
        <v>44239</v>
      </c>
      <c r="Z90" s="2">
        <v>6.8125000000000005E-2</v>
      </c>
      <c r="AB90">
        <v>1</v>
      </c>
      <c r="AD90">
        <f t="shared" si="13"/>
        <v>2.6527349999999998</v>
      </c>
      <c r="AE90" s="4">
        <f t="shared" si="8"/>
        <v>5.6596167275530895</v>
      </c>
      <c r="AF90" s="4">
        <f t="shared" si="9"/>
        <v>3.0068817275530897</v>
      </c>
      <c r="AG90" s="4">
        <f t="shared" si="10"/>
        <v>0.22299004332921782</v>
      </c>
    </row>
    <row r="91" spans="1:58" x14ac:dyDescent="0.2">
      <c r="A91">
        <v>79</v>
      </c>
      <c r="B91">
        <v>24</v>
      </c>
      <c r="C91" t="s">
        <v>145</v>
      </c>
      <c r="D91" t="s">
        <v>27</v>
      </c>
      <c r="G91">
        <v>0.5</v>
      </c>
      <c r="H91">
        <v>0.5</v>
      </c>
      <c r="I91">
        <v>1022</v>
      </c>
      <c r="J91">
        <v>7137</v>
      </c>
      <c r="L91">
        <v>2737</v>
      </c>
      <c r="M91">
        <v>1.1990000000000001</v>
      </c>
      <c r="N91">
        <v>6.3250000000000002</v>
      </c>
      <c r="O91">
        <v>5.1260000000000003</v>
      </c>
      <c r="Q91">
        <v>0.17</v>
      </c>
      <c r="R91">
        <v>1</v>
      </c>
      <c r="S91">
        <v>0</v>
      </c>
      <c r="T91">
        <v>0</v>
      </c>
      <c r="V91">
        <v>0</v>
      </c>
      <c r="Y91" s="1">
        <v>44239</v>
      </c>
      <c r="Z91" s="2">
        <v>7.3738425925925929E-2</v>
      </c>
      <c r="AB91">
        <v>1</v>
      </c>
      <c r="AD91">
        <f t="shared" si="13"/>
        <v>2.6106903999999997</v>
      </c>
      <c r="AE91" s="4">
        <f t="shared" si="8"/>
        <v>5.546530286155348</v>
      </c>
      <c r="AF91" s="4">
        <f t="shared" si="9"/>
        <v>2.9358398861553483</v>
      </c>
      <c r="AG91" s="4">
        <f t="shared" si="10"/>
        <v>0.22291788652883471</v>
      </c>
      <c r="AJ91">
        <f>ABS(100*(AD91-AD92)/(AVERAGE(AD91:AD92)))</f>
        <v>5.4548769270476152</v>
      </c>
      <c r="AO91">
        <f>ABS(100*(AE91-AE92)/(AVERAGE(AE91:AE92)))</f>
        <v>0.2443652451330848</v>
      </c>
      <c r="AT91">
        <f>ABS(100*(AF91-AF92)/(AVERAGE(AF91:AF92)))</f>
        <v>4.6292442948775214</v>
      </c>
      <c r="AY91">
        <f>ABS(100*(AG91-AG92)/(AVERAGE(AG91:AG92)))</f>
        <v>9.7154858355053733E-2</v>
      </c>
      <c r="BC91" s="4">
        <f>AVERAGE(AD91:AD92)</f>
        <v>2.6838918999999999</v>
      </c>
      <c r="BD91" s="4">
        <f>AVERAGE(AE91:AE92)</f>
        <v>5.5533154726392127</v>
      </c>
      <c r="BE91" s="4">
        <f>AVERAGE(AF91:AF92)</f>
        <v>2.8694235726392128</v>
      </c>
      <c r="BF91" s="4">
        <f>AVERAGE(AG91:AG92)</f>
        <v>0.22280965132826003</v>
      </c>
    </row>
    <row r="92" spans="1:58" x14ac:dyDescent="0.2">
      <c r="A92">
        <v>80</v>
      </c>
      <c r="B92">
        <v>24</v>
      </c>
      <c r="C92" t="s">
        <v>145</v>
      </c>
      <c r="D92" t="s">
        <v>27</v>
      </c>
      <c r="G92">
        <v>0.5</v>
      </c>
      <c r="H92">
        <v>0.5</v>
      </c>
      <c r="I92">
        <v>1067</v>
      </c>
      <c r="J92">
        <v>7155</v>
      </c>
      <c r="L92">
        <v>2734</v>
      </c>
      <c r="M92">
        <v>1.2330000000000001</v>
      </c>
      <c r="N92">
        <v>6.34</v>
      </c>
      <c r="O92">
        <v>5.1070000000000002</v>
      </c>
      <c r="Q92">
        <v>0.17</v>
      </c>
      <c r="R92">
        <v>1</v>
      </c>
      <c r="S92">
        <v>0</v>
      </c>
      <c r="T92">
        <v>0</v>
      </c>
      <c r="V92">
        <v>0</v>
      </c>
      <c r="Y92" s="1">
        <v>44239</v>
      </c>
      <c r="Z92" s="2">
        <v>7.9884259259259252E-2</v>
      </c>
      <c r="AB92">
        <v>1</v>
      </c>
      <c r="AD92">
        <f t="shared" si="13"/>
        <v>2.7570933999999996</v>
      </c>
      <c r="AE92" s="4">
        <f t="shared" si="8"/>
        <v>5.5601006591230764</v>
      </c>
      <c r="AF92" s="4">
        <f t="shared" si="9"/>
        <v>2.8030072591230768</v>
      </c>
      <c r="AG92" s="4">
        <f t="shared" si="10"/>
        <v>0.22270141612768535</v>
      </c>
      <c r="BC92" s="4"/>
      <c r="BD92" s="4"/>
      <c r="BE92" s="4"/>
      <c r="BF92" s="4"/>
    </row>
    <row r="93" spans="1:58" x14ac:dyDescent="0.2">
      <c r="A93">
        <v>81</v>
      </c>
      <c r="B93">
        <v>25</v>
      </c>
      <c r="C93" t="s">
        <v>146</v>
      </c>
      <c r="D93" t="s">
        <v>27</v>
      </c>
      <c r="G93">
        <v>0.5</v>
      </c>
      <c r="H93">
        <v>0.5</v>
      </c>
      <c r="I93">
        <v>1408</v>
      </c>
      <c r="J93">
        <v>8775</v>
      </c>
      <c r="L93">
        <v>7153</v>
      </c>
      <c r="M93">
        <v>1.4950000000000001</v>
      </c>
      <c r="N93">
        <v>7.7119999999999997</v>
      </c>
      <c r="O93">
        <v>6.2169999999999996</v>
      </c>
      <c r="Q93">
        <v>0.63200000000000001</v>
      </c>
      <c r="R93">
        <v>1</v>
      </c>
      <c r="S93">
        <v>0</v>
      </c>
      <c r="T93">
        <v>0</v>
      </c>
      <c r="V93">
        <v>0</v>
      </c>
      <c r="Y93" s="1">
        <v>44239</v>
      </c>
      <c r="Z93" s="2">
        <v>9.0335648148148151E-2</v>
      </c>
      <c r="AB93">
        <v>1</v>
      </c>
      <c r="AD93">
        <f t="shared" si="13"/>
        <v>3.9454783999999998</v>
      </c>
      <c r="AE93" s="4">
        <f t="shared" si="8"/>
        <v>6.7814342262186962</v>
      </c>
      <c r="AF93" s="4">
        <f t="shared" si="9"/>
        <v>2.8359558262186964</v>
      </c>
      <c r="AG93" s="4">
        <f t="shared" si="10"/>
        <v>0.54156231702067492</v>
      </c>
    </row>
    <row r="94" spans="1:58" x14ac:dyDescent="0.2">
      <c r="A94">
        <v>82</v>
      </c>
      <c r="B94">
        <v>25</v>
      </c>
      <c r="C94" t="s">
        <v>146</v>
      </c>
      <c r="D94" t="s">
        <v>27</v>
      </c>
      <c r="G94">
        <v>0.5</v>
      </c>
      <c r="H94">
        <v>0.5</v>
      </c>
      <c r="I94">
        <v>1573</v>
      </c>
      <c r="J94">
        <v>8721</v>
      </c>
      <c r="L94">
        <v>7208</v>
      </c>
      <c r="M94">
        <v>1.6220000000000001</v>
      </c>
      <c r="N94">
        <v>7.6669999999999998</v>
      </c>
      <c r="O94">
        <v>6.0449999999999999</v>
      </c>
      <c r="Q94">
        <v>0.63800000000000001</v>
      </c>
      <c r="R94">
        <v>1</v>
      </c>
      <c r="S94">
        <v>0</v>
      </c>
      <c r="T94">
        <v>0</v>
      </c>
      <c r="V94">
        <v>0</v>
      </c>
      <c r="Y94" s="1">
        <v>44239</v>
      </c>
      <c r="Z94" s="2">
        <v>9.600694444444445E-2</v>
      </c>
      <c r="AB94">
        <v>1</v>
      </c>
      <c r="AD94">
        <f t="shared" si="13"/>
        <v>4.5705974000000005</v>
      </c>
      <c r="AE94" s="4">
        <f t="shared" si="8"/>
        <v>6.7407231073155085</v>
      </c>
      <c r="AF94" s="4">
        <f t="shared" si="9"/>
        <v>2.170125707315508</v>
      </c>
      <c r="AG94" s="4">
        <f t="shared" si="10"/>
        <v>0.54553094104174626</v>
      </c>
      <c r="AJ94">
        <f>ABS(100*(AD94-AD95)/(AVERAGE(AD94:AD95)))</f>
        <v>1.5385123489700512</v>
      </c>
      <c r="AO94">
        <f>ABS(100*(AE94-AE95)/(AVERAGE(AE94:AE95)))</f>
        <v>0.22393851350615554</v>
      </c>
      <c r="AT94">
        <f>ABS(100*(AF94-AF95)/(AVERAGE(AF94:AF95)))</f>
        <v>2.4894088820494691</v>
      </c>
      <c r="AY94">
        <f>ABS(100*(AG94-AG95)/(AVERAGE(AG94:AG95)))</f>
        <v>1.3792462400313577</v>
      </c>
      <c r="BC94" s="4">
        <f>AVERAGE(AD94:AD95)</f>
        <v>4.5357061999999999</v>
      </c>
      <c r="BD94" s="4">
        <f>AVERAGE(AE94:AE95)</f>
        <v>6.7331840112223258</v>
      </c>
      <c r="BE94" s="4">
        <f>AVERAGE(AF94:AF95)</f>
        <v>2.1974778112223254</v>
      </c>
      <c r="BF94" s="4">
        <f>AVERAGE(AG94:AG95)</f>
        <v>0.54931917306185984</v>
      </c>
    </row>
    <row r="95" spans="1:58" x14ac:dyDescent="0.2">
      <c r="A95">
        <v>83</v>
      </c>
      <c r="B95">
        <v>25</v>
      </c>
      <c r="C95" t="s">
        <v>146</v>
      </c>
      <c r="D95" t="s">
        <v>27</v>
      </c>
      <c r="G95">
        <v>0.5</v>
      </c>
      <c r="H95">
        <v>0.5</v>
      </c>
      <c r="I95">
        <v>1555</v>
      </c>
      <c r="J95">
        <v>8701</v>
      </c>
      <c r="L95">
        <v>7313</v>
      </c>
      <c r="M95">
        <v>1.6080000000000001</v>
      </c>
      <c r="N95">
        <v>7.65</v>
      </c>
      <c r="O95">
        <v>6.0419999999999998</v>
      </c>
      <c r="Q95">
        <v>0.64900000000000002</v>
      </c>
      <c r="R95">
        <v>1</v>
      </c>
      <c r="S95">
        <v>0</v>
      </c>
      <c r="T95">
        <v>0</v>
      </c>
      <c r="V95">
        <v>0</v>
      </c>
      <c r="Y95" s="1">
        <v>44239</v>
      </c>
      <c r="Z95" s="2">
        <v>0.10207175925925926</v>
      </c>
      <c r="AB95">
        <v>1</v>
      </c>
      <c r="AD95">
        <f t="shared" si="13"/>
        <v>4.5008150000000002</v>
      </c>
      <c r="AE95" s="4">
        <f t="shared" si="8"/>
        <v>6.7256449151291431</v>
      </c>
      <c r="AF95" s="4">
        <f t="shared" si="9"/>
        <v>2.2248299151291429</v>
      </c>
      <c r="AG95" s="4">
        <f t="shared" si="10"/>
        <v>0.55310740508197331</v>
      </c>
      <c r="BC95" s="4"/>
      <c r="BD95" s="4"/>
      <c r="BE95" s="4"/>
      <c r="BF95" s="4"/>
    </row>
    <row r="96" spans="1:58" x14ac:dyDescent="0.2">
      <c r="A96">
        <v>84</v>
      </c>
      <c r="B96">
        <v>26</v>
      </c>
      <c r="C96" t="s">
        <v>147</v>
      </c>
      <c r="D96" t="s">
        <v>27</v>
      </c>
      <c r="G96">
        <v>0.5</v>
      </c>
      <c r="H96">
        <v>0.5</v>
      </c>
      <c r="I96">
        <v>1838</v>
      </c>
      <c r="J96">
        <v>10330</v>
      </c>
      <c r="L96">
        <v>14882</v>
      </c>
      <c r="M96">
        <v>1.825</v>
      </c>
      <c r="N96">
        <v>9.0299999999999994</v>
      </c>
      <c r="O96">
        <v>7.2050000000000001</v>
      </c>
      <c r="Q96">
        <v>1.4410000000000001</v>
      </c>
      <c r="R96">
        <v>1</v>
      </c>
      <c r="S96">
        <v>0</v>
      </c>
      <c r="T96">
        <v>0</v>
      </c>
      <c r="V96">
        <v>0</v>
      </c>
      <c r="Y96" s="1">
        <v>44239</v>
      </c>
      <c r="Z96" s="2">
        <v>0.11261574074074072</v>
      </c>
      <c r="AB96">
        <v>1</v>
      </c>
      <c r="AD96">
        <f t="shared" si="13"/>
        <v>5.6429464000000005</v>
      </c>
      <c r="AE96" s="4">
        <f t="shared" si="8"/>
        <v>7.9537636687086257</v>
      </c>
      <c r="AF96" s="4">
        <f t="shared" si="9"/>
        <v>2.3108172687086252</v>
      </c>
      <c r="AG96" s="4">
        <f t="shared" si="10"/>
        <v>1.0992622271817782</v>
      </c>
    </row>
    <row r="97" spans="1:58" x14ac:dyDescent="0.2">
      <c r="A97">
        <v>85</v>
      </c>
      <c r="B97">
        <v>26</v>
      </c>
      <c r="C97" t="s">
        <v>147</v>
      </c>
      <c r="D97" t="s">
        <v>27</v>
      </c>
      <c r="G97">
        <v>0.5</v>
      </c>
      <c r="H97">
        <v>0.5</v>
      </c>
      <c r="I97">
        <v>1988</v>
      </c>
      <c r="J97">
        <v>10242</v>
      </c>
      <c r="L97">
        <v>14900</v>
      </c>
      <c r="M97">
        <v>1.94</v>
      </c>
      <c r="N97">
        <v>8.9550000000000001</v>
      </c>
      <c r="O97">
        <v>7.0149999999999997</v>
      </c>
      <c r="Q97">
        <v>1.4419999999999999</v>
      </c>
      <c r="R97">
        <v>1</v>
      </c>
      <c r="S97">
        <v>0</v>
      </c>
      <c r="T97">
        <v>0</v>
      </c>
      <c r="V97">
        <v>0</v>
      </c>
      <c r="Y97" s="1">
        <v>44239</v>
      </c>
      <c r="Z97" s="2">
        <v>0.11827546296296297</v>
      </c>
      <c r="AB97">
        <v>1</v>
      </c>
      <c r="AD97">
        <f t="shared" si="13"/>
        <v>6.2872863999999993</v>
      </c>
      <c r="AE97" s="4">
        <f t="shared" si="8"/>
        <v>7.8874196230886184</v>
      </c>
      <c r="AF97" s="4">
        <f t="shared" si="9"/>
        <v>1.6001332230886192</v>
      </c>
      <c r="AG97" s="4">
        <f t="shared" si="10"/>
        <v>1.1005610495886742</v>
      </c>
      <c r="AJ97">
        <f>ABS(100*(AD97-AD98)/(AVERAGE(AD97:AD98)))</f>
        <v>3.5192146376673681</v>
      </c>
      <c r="AO97">
        <f>ABS(100*(AE97-AE98)/(AVERAGE(AE97:AE98)))</f>
        <v>6.6465702992899853</v>
      </c>
      <c r="AT97">
        <f>ABS(100*(AF97-AF98)/(AVERAGE(AF97:AF98)))</f>
        <v>59.376708336599762</v>
      </c>
      <c r="AY97">
        <f>ABS(100*(AG97-AG98)/(AVERAGE(AG97:AG98)))</f>
        <v>10.415693921026609</v>
      </c>
      <c r="BC97" s="4">
        <f>AVERAGE(AD97:AD98)</f>
        <v>6.3998995000000001</v>
      </c>
      <c r="BD97" s="4">
        <f>AVERAGE(AE97:AE98)</f>
        <v>7.6337290395530157</v>
      </c>
      <c r="BE97" s="4">
        <f>AVERAGE(AF97:AF98)</f>
        <v>1.2338295395530161</v>
      </c>
      <c r="BF97" s="4">
        <f>AVERAGE(AG97:AG98)</f>
        <v>1.0460826652994217</v>
      </c>
    </row>
    <row r="98" spans="1:58" x14ac:dyDescent="0.2">
      <c r="A98">
        <v>86</v>
      </c>
      <c r="B98">
        <v>26</v>
      </c>
      <c r="C98" t="s">
        <v>147</v>
      </c>
      <c r="D98" t="s">
        <v>27</v>
      </c>
      <c r="G98">
        <v>0.5</v>
      </c>
      <c r="H98">
        <v>0.5</v>
      </c>
      <c r="I98">
        <v>2039</v>
      </c>
      <c r="J98">
        <v>9569</v>
      </c>
      <c r="L98">
        <v>13390</v>
      </c>
      <c r="M98">
        <v>1.9790000000000001</v>
      </c>
      <c r="N98">
        <v>8.3849999999999998</v>
      </c>
      <c r="O98">
        <v>6.4059999999999997</v>
      </c>
      <c r="Q98">
        <v>1.284</v>
      </c>
      <c r="R98">
        <v>1</v>
      </c>
      <c r="S98">
        <v>0</v>
      </c>
      <c r="T98">
        <v>0</v>
      </c>
      <c r="V98">
        <v>0</v>
      </c>
      <c r="Y98" s="1">
        <v>44239</v>
      </c>
      <c r="Z98" s="2">
        <v>0.12434027777777779</v>
      </c>
      <c r="AB98">
        <v>1</v>
      </c>
      <c r="AD98">
        <f t="shared" si="13"/>
        <v>6.5125126</v>
      </c>
      <c r="AE98" s="4">
        <f t="shared" si="8"/>
        <v>7.380038456017413</v>
      </c>
      <c r="AF98" s="4">
        <f t="shared" si="9"/>
        <v>0.86752585601741306</v>
      </c>
      <c r="AG98" s="4">
        <f t="shared" si="10"/>
        <v>0.99160428101016918</v>
      </c>
      <c r="BC98" s="4"/>
      <c r="BD98" s="4"/>
      <c r="BE98" s="4"/>
      <c r="BF98" s="4"/>
    </row>
    <row r="99" spans="1:58" x14ac:dyDescent="0.2">
      <c r="A99">
        <v>87</v>
      </c>
      <c r="B99">
        <v>27</v>
      </c>
      <c r="C99" t="s">
        <v>148</v>
      </c>
      <c r="D99" t="s">
        <v>27</v>
      </c>
      <c r="G99">
        <v>0.5</v>
      </c>
      <c r="H99">
        <v>0.5</v>
      </c>
      <c r="I99">
        <v>1458</v>
      </c>
      <c r="J99">
        <v>8579</v>
      </c>
      <c r="L99">
        <v>3888</v>
      </c>
      <c r="M99">
        <v>1.534</v>
      </c>
      <c r="N99">
        <v>7.5460000000000003</v>
      </c>
      <c r="O99">
        <v>6.0129999999999999</v>
      </c>
      <c r="Q99">
        <v>0.29099999999999998</v>
      </c>
      <c r="R99">
        <v>1</v>
      </c>
      <c r="S99">
        <v>0</v>
      </c>
      <c r="T99">
        <v>0</v>
      </c>
      <c r="V99">
        <v>0</v>
      </c>
      <c r="Y99" s="1">
        <v>44239</v>
      </c>
      <c r="Z99" s="2">
        <v>0.13478009259259258</v>
      </c>
      <c r="AB99">
        <v>1</v>
      </c>
      <c r="AD99">
        <f t="shared" si="13"/>
        <v>4.1314583999999996</v>
      </c>
      <c r="AE99" s="4">
        <f t="shared" si="8"/>
        <v>6.6336679427923126</v>
      </c>
      <c r="AF99" s="4">
        <f t="shared" si="9"/>
        <v>2.502209542792313</v>
      </c>
      <c r="AG99" s="4">
        <f t="shared" si="10"/>
        <v>0.30597036376980119</v>
      </c>
    </row>
    <row r="100" spans="1:58" x14ac:dyDescent="0.2">
      <c r="A100">
        <v>88</v>
      </c>
      <c r="B100">
        <v>27</v>
      </c>
      <c r="C100" t="s">
        <v>148</v>
      </c>
      <c r="D100" t="s">
        <v>27</v>
      </c>
      <c r="G100">
        <v>0.5</v>
      </c>
      <c r="H100">
        <v>0.5</v>
      </c>
      <c r="I100">
        <v>1280</v>
      </c>
      <c r="J100">
        <v>8026</v>
      </c>
      <c r="L100">
        <v>3580</v>
      </c>
      <c r="M100">
        <v>1.397</v>
      </c>
      <c r="N100">
        <v>7.0780000000000003</v>
      </c>
      <c r="O100">
        <v>5.681</v>
      </c>
      <c r="Q100">
        <v>0.25800000000000001</v>
      </c>
      <c r="R100">
        <v>1</v>
      </c>
      <c r="S100">
        <v>0</v>
      </c>
      <c r="T100">
        <v>0</v>
      </c>
      <c r="V100">
        <v>0</v>
      </c>
      <c r="Y100" s="1">
        <v>44239</v>
      </c>
      <c r="Z100" s="2">
        <v>0.14057870370370371</v>
      </c>
      <c r="AB100">
        <v>1</v>
      </c>
      <c r="AD100">
        <f t="shared" si="13"/>
        <v>3.4830399999999999</v>
      </c>
      <c r="AE100" s="4">
        <f t="shared" si="8"/>
        <v>6.2167559288393015</v>
      </c>
      <c r="AF100" s="4">
        <f t="shared" si="9"/>
        <v>2.7337159288393016</v>
      </c>
      <c r="AG100" s="4">
        <f t="shared" si="10"/>
        <v>0.28374606925180146</v>
      </c>
      <c r="AJ100">
        <f>ABS(100*(AD100-AD101)/(AVERAGE(AD100:AD101)))</f>
        <v>1.4280349211941363</v>
      </c>
      <c r="AO100">
        <f>ABS(100*(AE100-AE101)/(AVERAGE(AE100:AE101)))</f>
        <v>5.5647102543244626</v>
      </c>
      <c r="AT100">
        <f>ABS(100*(AF100-AF101)/(AVERAGE(AF100:AF101)))</f>
        <v>13.80061122731936</v>
      </c>
      <c r="AY100">
        <f>ABS(100*(AG100-AG101)/(AVERAGE(AG100:AG101)))</f>
        <v>5.4423736782614807</v>
      </c>
      <c r="BC100" s="4">
        <f>AVERAGE(AD100:AD101)</f>
        <v>3.4583468000000002</v>
      </c>
      <c r="BD100" s="4">
        <f>AVERAGE(AE100:AE101)</f>
        <v>6.3946785966384159</v>
      </c>
      <c r="BE100" s="4">
        <f>AVERAGE(AF100:AF101)</f>
        <v>2.9363317966384166</v>
      </c>
      <c r="BF100" s="4">
        <f>AVERAGE(AG100:AG101)</f>
        <v>0.29168331729394426</v>
      </c>
    </row>
    <row r="101" spans="1:58" x14ac:dyDescent="0.2">
      <c r="A101">
        <v>89</v>
      </c>
      <c r="B101">
        <v>27</v>
      </c>
      <c r="C101" t="s">
        <v>148</v>
      </c>
      <c r="D101" t="s">
        <v>27</v>
      </c>
      <c r="G101">
        <v>0.5</v>
      </c>
      <c r="H101">
        <v>0.5</v>
      </c>
      <c r="I101">
        <v>1266</v>
      </c>
      <c r="J101">
        <v>8498</v>
      </c>
      <c r="L101">
        <v>3800</v>
      </c>
      <c r="M101">
        <v>1.3859999999999999</v>
      </c>
      <c r="N101">
        <v>7.4779999999999998</v>
      </c>
      <c r="O101">
        <v>6.0919999999999996</v>
      </c>
      <c r="Q101">
        <v>0.28100000000000003</v>
      </c>
      <c r="R101">
        <v>1</v>
      </c>
      <c r="S101">
        <v>0</v>
      </c>
      <c r="T101">
        <v>0</v>
      </c>
      <c r="V101">
        <v>0</v>
      </c>
      <c r="Y101" s="1">
        <v>44239</v>
      </c>
      <c r="Z101" s="2">
        <v>0.1466550925925926</v>
      </c>
      <c r="AB101">
        <v>1</v>
      </c>
      <c r="AD101">
        <f t="shared" si="13"/>
        <v>3.4336536</v>
      </c>
      <c r="AE101" s="4">
        <f t="shared" si="8"/>
        <v>6.5726012644375311</v>
      </c>
      <c r="AF101" s="4">
        <f t="shared" si="9"/>
        <v>3.1389476644375311</v>
      </c>
      <c r="AG101" s="4">
        <f t="shared" si="10"/>
        <v>0.299620565336087</v>
      </c>
      <c r="BC101" s="4"/>
      <c r="BD101" s="4"/>
      <c r="BE101" s="4"/>
      <c r="BF101" s="4"/>
    </row>
    <row r="102" spans="1:58" x14ac:dyDescent="0.2">
      <c r="A102">
        <v>90</v>
      </c>
      <c r="B102">
        <v>28</v>
      </c>
      <c r="C102" t="s">
        <v>149</v>
      </c>
      <c r="D102" t="s">
        <v>27</v>
      </c>
      <c r="G102">
        <v>0.5</v>
      </c>
      <c r="H102">
        <v>0.5</v>
      </c>
      <c r="I102">
        <v>1128</v>
      </c>
      <c r="J102">
        <v>9877</v>
      </c>
      <c r="L102">
        <v>3742</v>
      </c>
      <c r="M102">
        <v>1.2809999999999999</v>
      </c>
      <c r="N102">
        <v>8.6460000000000008</v>
      </c>
      <c r="O102">
        <v>7.3659999999999997</v>
      </c>
      <c r="Q102">
        <v>0.27500000000000002</v>
      </c>
      <c r="R102">
        <v>1</v>
      </c>
      <c r="S102">
        <v>0</v>
      </c>
      <c r="T102">
        <v>0</v>
      </c>
      <c r="V102">
        <v>0</v>
      </c>
      <c r="Y102" s="1">
        <v>44239</v>
      </c>
      <c r="Z102" s="2">
        <v>0.15715277777777778</v>
      </c>
      <c r="AB102">
        <v>1</v>
      </c>
      <c r="AD102">
        <f t="shared" si="13"/>
        <v>2.9594303999999996</v>
      </c>
      <c r="AE102" s="4">
        <f t="shared" si="8"/>
        <v>7.6122426156874443</v>
      </c>
      <c r="AF102" s="4">
        <f t="shared" si="9"/>
        <v>4.6528122156874447</v>
      </c>
      <c r="AG102" s="4">
        <f t="shared" si="10"/>
        <v>0.29543547091386624</v>
      </c>
      <c r="BB102" s="5"/>
    </row>
    <row r="103" spans="1:58" x14ac:dyDescent="0.2">
      <c r="A103">
        <v>91</v>
      </c>
      <c r="B103">
        <v>28</v>
      </c>
      <c r="C103" t="s">
        <v>149</v>
      </c>
      <c r="D103" t="s">
        <v>27</v>
      </c>
      <c r="G103">
        <v>0.5</v>
      </c>
      <c r="H103">
        <v>0.5</v>
      </c>
      <c r="I103">
        <v>1080</v>
      </c>
      <c r="J103">
        <v>9821</v>
      </c>
      <c r="L103">
        <v>3707</v>
      </c>
      <c r="M103">
        <v>1.2430000000000001</v>
      </c>
      <c r="N103">
        <v>8.5990000000000002</v>
      </c>
      <c r="O103">
        <v>7.3559999999999999</v>
      </c>
      <c r="Q103">
        <v>0.27200000000000002</v>
      </c>
      <c r="R103">
        <v>1</v>
      </c>
      <c r="S103">
        <v>0</v>
      </c>
      <c r="T103">
        <v>0</v>
      </c>
      <c r="V103">
        <v>0</v>
      </c>
      <c r="Y103" s="1">
        <v>44239</v>
      </c>
      <c r="Z103" s="2">
        <v>0.1628009259259259</v>
      </c>
      <c r="AB103">
        <v>1</v>
      </c>
      <c r="AD103">
        <f t="shared" si="13"/>
        <v>2.7998399999999997</v>
      </c>
      <c r="AE103" s="4">
        <f t="shared" si="8"/>
        <v>7.5700236775656204</v>
      </c>
      <c r="AF103" s="4">
        <f t="shared" si="9"/>
        <v>4.7701836775656208</v>
      </c>
      <c r="AG103" s="4">
        <f t="shared" si="10"/>
        <v>0.29290998290045722</v>
      </c>
      <c r="AJ103">
        <f>ABS(100*(AD103-AD104)/(AVERAGE(AD103:AD104)))</f>
        <v>4.0622662718529012</v>
      </c>
      <c r="AO103">
        <f>ABS(100*(AE103-AE104)/(AVERAGE(AE103:AE104)))</f>
        <v>0.19938146020564229</v>
      </c>
      <c r="AT103">
        <f>ABS(100*(AF103-AF104)/(AVERAGE(AF103:AF104)))</f>
        <v>2.7881918454388113</v>
      </c>
      <c r="AY103">
        <f>ABS(100*(AG103-AG104)/(AVERAGE(AG103:AG104)))</f>
        <v>0.3702009175438099</v>
      </c>
      <c r="BC103" s="4">
        <f>AVERAGE(AD103:AD104)</f>
        <v>2.8578874999999995</v>
      </c>
      <c r="BD103" s="4">
        <f>AVERAGE(AE103:AE104)</f>
        <v>7.5624845814724377</v>
      </c>
      <c r="BE103" s="4">
        <f>AVERAGE(AF103:AF104)</f>
        <v>4.7045970814724374</v>
      </c>
      <c r="BF103" s="4">
        <f>AVERAGE(AG103:AG104)</f>
        <v>0.29236880689758382</v>
      </c>
    </row>
    <row r="104" spans="1:58" x14ac:dyDescent="0.2">
      <c r="A104">
        <v>92</v>
      </c>
      <c r="B104">
        <v>28</v>
      </c>
      <c r="C104" t="s">
        <v>149</v>
      </c>
      <c r="D104" t="s">
        <v>27</v>
      </c>
      <c r="G104">
        <v>0.5</v>
      </c>
      <c r="H104">
        <v>0.5</v>
      </c>
      <c r="I104">
        <v>1115</v>
      </c>
      <c r="J104">
        <v>9801</v>
      </c>
      <c r="L104">
        <v>3692</v>
      </c>
      <c r="M104">
        <v>1.2709999999999999</v>
      </c>
      <c r="N104">
        <v>8.5820000000000007</v>
      </c>
      <c r="O104">
        <v>7.3120000000000003</v>
      </c>
      <c r="Q104">
        <v>0.27</v>
      </c>
      <c r="R104">
        <v>1</v>
      </c>
      <c r="S104">
        <v>0</v>
      </c>
      <c r="T104">
        <v>0</v>
      </c>
      <c r="V104">
        <v>0</v>
      </c>
      <c r="Y104" s="1">
        <v>44239</v>
      </c>
      <c r="Z104" s="2">
        <v>0.16898148148148148</v>
      </c>
      <c r="AB104">
        <v>1</v>
      </c>
      <c r="AD104">
        <f t="shared" si="13"/>
        <v>2.9159349999999997</v>
      </c>
      <c r="AE104" s="4">
        <f t="shared" si="8"/>
        <v>7.5549454853792541</v>
      </c>
      <c r="AF104" s="4">
        <f t="shared" si="9"/>
        <v>4.639010485379254</v>
      </c>
      <c r="AG104" s="4">
        <f t="shared" si="10"/>
        <v>0.29182763089471048</v>
      </c>
      <c r="BC104" s="4"/>
      <c r="BD104" s="4"/>
      <c r="BE104" s="4"/>
      <c r="BF104" s="4"/>
    </row>
    <row r="105" spans="1:58" x14ac:dyDescent="0.2">
      <c r="A105">
        <v>93</v>
      </c>
      <c r="B105">
        <v>29</v>
      </c>
      <c r="C105" t="s">
        <v>150</v>
      </c>
      <c r="D105" t="s">
        <v>27</v>
      </c>
      <c r="G105">
        <v>0.5</v>
      </c>
      <c r="H105">
        <v>0.5</v>
      </c>
      <c r="I105">
        <v>1037</v>
      </c>
      <c r="J105">
        <v>5785</v>
      </c>
      <c r="L105">
        <v>833</v>
      </c>
      <c r="M105">
        <v>1.21</v>
      </c>
      <c r="N105">
        <v>5.1790000000000003</v>
      </c>
      <c r="O105">
        <v>3.9689999999999999</v>
      </c>
      <c r="Q105">
        <v>0</v>
      </c>
      <c r="R105">
        <v>1</v>
      </c>
      <c r="S105">
        <v>0</v>
      </c>
      <c r="T105">
        <v>0</v>
      </c>
      <c r="V105">
        <v>0</v>
      </c>
      <c r="Y105" s="1">
        <v>44239</v>
      </c>
      <c r="Z105" s="2">
        <v>0.17930555555555558</v>
      </c>
      <c r="AB105">
        <v>1</v>
      </c>
      <c r="AD105">
        <f t="shared" si="13"/>
        <v>2.6592213999999998</v>
      </c>
      <c r="AE105" s="4">
        <f t="shared" si="8"/>
        <v>4.5272444943570278</v>
      </c>
      <c r="AF105" s="4">
        <f t="shared" si="9"/>
        <v>1.868023094357028</v>
      </c>
      <c r="AG105" s="4">
        <f t="shared" si="10"/>
        <v>8.553133859938189E-2</v>
      </c>
    </row>
    <row r="106" spans="1:58" x14ac:dyDescent="0.2">
      <c r="A106">
        <v>94</v>
      </c>
      <c r="B106">
        <v>29</v>
      </c>
      <c r="C106" t="s">
        <v>150</v>
      </c>
      <c r="D106" t="s">
        <v>27</v>
      </c>
      <c r="G106">
        <v>0.5</v>
      </c>
      <c r="H106">
        <v>0.5</v>
      </c>
      <c r="I106">
        <v>1013</v>
      </c>
      <c r="J106">
        <v>5744</v>
      </c>
      <c r="L106">
        <v>852</v>
      </c>
      <c r="M106">
        <v>1.1919999999999999</v>
      </c>
      <c r="N106">
        <v>5.1449999999999996</v>
      </c>
      <c r="O106">
        <v>3.9529999999999998</v>
      </c>
      <c r="Q106">
        <v>0</v>
      </c>
      <c r="R106">
        <v>1</v>
      </c>
      <c r="S106">
        <v>0</v>
      </c>
      <c r="T106">
        <v>0</v>
      </c>
      <c r="V106">
        <v>0</v>
      </c>
      <c r="Y106" s="1">
        <v>44239</v>
      </c>
      <c r="Z106" s="2">
        <v>0.18487268518518518</v>
      </c>
      <c r="AB106">
        <v>1</v>
      </c>
      <c r="AD106">
        <f t="shared" si="13"/>
        <v>2.5817013999999996</v>
      </c>
      <c r="AE106" s="4">
        <f t="shared" si="8"/>
        <v>4.496334200374978</v>
      </c>
      <c r="AF106" s="4">
        <f t="shared" si="9"/>
        <v>1.9146328003749784</v>
      </c>
      <c r="AG106" s="4">
        <f t="shared" si="10"/>
        <v>8.6902317806661106E-2</v>
      </c>
      <c r="AJ106">
        <f>ABS(100*(AD106-AD107)/(AVERAGE(AD106:AD107)))</f>
        <v>0.87454334562099922</v>
      </c>
      <c r="AO106">
        <f>ABS(100*(AE106-AE107)/(AVERAGE(AE106:AE107)))</f>
        <v>5.0288969349921997E-2</v>
      </c>
      <c r="AT106">
        <f>ABS(100*(AF106-AF107)/(AVERAGE(AF106:AF107)))</f>
        <v>1.2839378857435877</v>
      </c>
      <c r="AY106">
        <f>ABS(100*(AG106-AG107)/(AVERAGE(AG106:AG107)))</f>
        <v>2.0128253628818471</v>
      </c>
      <c r="BC106" s="4">
        <f>AVERAGE(AD106:AD107)</f>
        <v>2.5704614999999995</v>
      </c>
      <c r="BD106" s="4">
        <f>AVERAGE(AE106:AE107)</f>
        <v>4.4974650647889556</v>
      </c>
      <c r="BE106" s="4">
        <f>AVERAGE(AF106:AF107)</f>
        <v>1.9270035647889558</v>
      </c>
      <c r="BF106" s="4">
        <f>AVERAGE(AG106:AG107)</f>
        <v>8.6036436202063707E-2</v>
      </c>
    </row>
    <row r="107" spans="1:58" x14ac:dyDescent="0.2">
      <c r="A107">
        <v>95</v>
      </c>
      <c r="B107">
        <v>29</v>
      </c>
      <c r="C107" t="s">
        <v>150</v>
      </c>
      <c r="D107" t="s">
        <v>27</v>
      </c>
      <c r="G107">
        <v>0.5</v>
      </c>
      <c r="H107">
        <v>0.5</v>
      </c>
      <c r="I107">
        <v>1006</v>
      </c>
      <c r="J107">
        <v>5747</v>
      </c>
      <c r="L107">
        <v>828</v>
      </c>
      <c r="M107">
        <v>1.1859999999999999</v>
      </c>
      <c r="N107">
        <v>5.1479999999999997</v>
      </c>
      <c r="O107">
        <v>3.9609999999999999</v>
      </c>
      <c r="Q107">
        <v>0</v>
      </c>
      <c r="R107">
        <v>1</v>
      </c>
      <c r="S107">
        <v>0</v>
      </c>
      <c r="T107">
        <v>0</v>
      </c>
      <c r="V107">
        <v>0</v>
      </c>
      <c r="Y107" s="1">
        <v>44239</v>
      </c>
      <c r="Z107" s="2">
        <v>0.19085648148148149</v>
      </c>
      <c r="AB107">
        <v>1</v>
      </c>
      <c r="AD107">
        <f t="shared" si="13"/>
        <v>2.5592215999999999</v>
      </c>
      <c r="AE107" s="4">
        <f t="shared" si="8"/>
        <v>4.4985959292029332</v>
      </c>
      <c r="AF107" s="4">
        <f t="shared" si="9"/>
        <v>1.9393743292029333</v>
      </c>
      <c r="AG107" s="4">
        <f t="shared" si="10"/>
        <v>8.5170554597466308E-2</v>
      </c>
      <c r="BC107" s="4"/>
      <c r="BD107" s="4"/>
      <c r="BE107" s="4"/>
      <c r="BF107" s="4"/>
    </row>
    <row r="108" spans="1:58" x14ac:dyDescent="0.2">
      <c r="A108">
        <v>96</v>
      </c>
      <c r="B108">
        <v>30</v>
      </c>
      <c r="C108" t="s">
        <v>151</v>
      </c>
      <c r="D108" t="s">
        <v>27</v>
      </c>
      <c r="G108">
        <v>0.5</v>
      </c>
      <c r="H108">
        <v>0.5</v>
      </c>
      <c r="I108">
        <v>1144</v>
      </c>
      <c r="J108">
        <v>8130</v>
      </c>
      <c r="L108">
        <v>3125</v>
      </c>
      <c r="M108">
        <v>1.292</v>
      </c>
      <c r="N108">
        <v>7.1660000000000004</v>
      </c>
      <c r="O108">
        <v>5.8739999999999997</v>
      </c>
      <c r="Q108">
        <v>0.21099999999999999</v>
      </c>
      <c r="R108">
        <v>1</v>
      </c>
      <c r="S108">
        <v>0</v>
      </c>
      <c r="T108">
        <v>0</v>
      </c>
      <c r="V108">
        <v>0</v>
      </c>
      <c r="Y108" s="1">
        <v>44239</v>
      </c>
      <c r="Z108" s="2">
        <v>0.20128472222222224</v>
      </c>
      <c r="AB108">
        <v>1</v>
      </c>
      <c r="AD108">
        <f t="shared" si="13"/>
        <v>3.0132416000000002</v>
      </c>
      <c r="AE108" s="4">
        <f t="shared" si="8"/>
        <v>6.2951625282084036</v>
      </c>
      <c r="AF108" s="4">
        <f t="shared" si="9"/>
        <v>3.2819209282084034</v>
      </c>
      <c r="AG108" s="4">
        <f t="shared" si="10"/>
        <v>0.25091472507748369</v>
      </c>
    </row>
    <row r="109" spans="1:58" x14ac:dyDescent="0.2">
      <c r="A109">
        <v>97</v>
      </c>
      <c r="B109">
        <v>30</v>
      </c>
      <c r="C109" t="s">
        <v>151</v>
      </c>
      <c r="D109" t="s">
        <v>27</v>
      </c>
      <c r="G109">
        <v>0.5</v>
      </c>
      <c r="H109">
        <v>0.5</v>
      </c>
      <c r="I109">
        <v>1246</v>
      </c>
      <c r="J109">
        <v>8031</v>
      </c>
      <c r="L109">
        <v>3088</v>
      </c>
      <c r="M109">
        <v>1.371</v>
      </c>
      <c r="N109">
        <v>7.0819999999999999</v>
      </c>
      <c r="O109">
        <v>5.7110000000000003</v>
      </c>
      <c r="Q109">
        <v>0.20699999999999999</v>
      </c>
      <c r="R109">
        <v>1</v>
      </c>
      <c r="S109">
        <v>0</v>
      </c>
      <c r="T109">
        <v>0</v>
      </c>
      <c r="V109">
        <v>0</v>
      </c>
      <c r="Y109" s="1">
        <v>44239</v>
      </c>
      <c r="Z109" s="2">
        <v>0.20693287037037036</v>
      </c>
      <c r="AB109">
        <v>1</v>
      </c>
      <c r="AD109">
        <f t="shared" si="13"/>
        <v>3.3635095999999995</v>
      </c>
      <c r="AE109" s="4">
        <f t="shared" si="8"/>
        <v>6.2205254768858929</v>
      </c>
      <c r="AF109" s="4">
        <f t="shared" si="9"/>
        <v>2.8570158768858933</v>
      </c>
      <c r="AG109" s="4">
        <f t="shared" si="10"/>
        <v>0.24824492346330843</v>
      </c>
      <c r="AJ109">
        <f>ABS(100*(AD109-AD110)/(AVERAGE(AD109:AD110)))</f>
        <v>4.7045202631183338</v>
      </c>
      <c r="AO109">
        <f>ABS(100*(AE109-AE110)/(AVERAGE(AE109:AE110)))</f>
        <v>0.33992863954951791</v>
      </c>
      <c r="AT109">
        <f>ABS(100*(AF109-AF110)/(AVERAGE(AF109:AF110)))</f>
        <v>6.6231227153259313</v>
      </c>
      <c r="AY109">
        <f>ABS(100*(AG109-AG110)/(AVERAGE(AG109:AG110)))</f>
        <v>1.299506199407068</v>
      </c>
      <c r="BC109" s="4">
        <f>AVERAGE(AD109:AD110)</f>
        <v>3.444534</v>
      </c>
      <c r="BD109" s="4">
        <f>AVERAGE(AE109:AE110)</f>
        <v>6.2099707423554369</v>
      </c>
      <c r="BE109" s="4">
        <f>AVERAGE(AF109:AF110)</f>
        <v>2.7654367423554369</v>
      </c>
      <c r="BF109" s="4">
        <f>AVERAGE(AG109:AG110)</f>
        <v>0.24986845147192849</v>
      </c>
    </row>
    <row r="110" spans="1:58" x14ac:dyDescent="0.2">
      <c r="A110">
        <v>98</v>
      </c>
      <c r="B110">
        <v>30</v>
      </c>
      <c r="C110" t="s">
        <v>151</v>
      </c>
      <c r="D110" t="s">
        <v>27</v>
      </c>
      <c r="G110">
        <v>0.5</v>
      </c>
      <c r="H110">
        <v>0.5</v>
      </c>
      <c r="I110">
        <v>1292</v>
      </c>
      <c r="J110">
        <v>8003</v>
      </c>
      <c r="L110">
        <v>3133</v>
      </c>
      <c r="M110">
        <v>1.4059999999999999</v>
      </c>
      <c r="N110">
        <v>7.0579999999999998</v>
      </c>
      <c r="O110">
        <v>5.6520000000000001</v>
      </c>
      <c r="Q110">
        <v>0.21199999999999999</v>
      </c>
      <c r="R110">
        <v>1</v>
      </c>
      <c r="S110">
        <v>0</v>
      </c>
      <c r="T110">
        <v>0</v>
      </c>
      <c r="V110">
        <v>0</v>
      </c>
      <c r="Y110" s="1">
        <v>44239</v>
      </c>
      <c r="Z110" s="2">
        <v>0.21300925925925926</v>
      </c>
      <c r="AB110">
        <v>1</v>
      </c>
      <c r="AD110">
        <f t="shared" si="13"/>
        <v>3.5255584</v>
      </c>
      <c r="AE110" s="4">
        <f t="shared" si="8"/>
        <v>6.1994160078249809</v>
      </c>
      <c r="AF110" s="4">
        <f t="shared" si="9"/>
        <v>2.6738576078249809</v>
      </c>
      <c r="AG110" s="4">
        <f t="shared" si="10"/>
        <v>0.25149197948054858</v>
      </c>
      <c r="BC110" s="4"/>
      <c r="BD110" s="4"/>
      <c r="BE110" s="4"/>
      <c r="BF110" s="4"/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1945</v>
      </c>
      <c r="J111">
        <v>14653</v>
      </c>
      <c r="L111">
        <v>9460</v>
      </c>
      <c r="M111">
        <v>1.907</v>
      </c>
      <c r="N111">
        <v>12.692</v>
      </c>
      <c r="O111">
        <v>10.785</v>
      </c>
      <c r="Q111">
        <v>0.873</v>
      </c>
      <c r="R111">
        <v>1</v>
      </c>
      <c r="S111">
        <v>0</v>
      </c>
      <c r="T111">
        <v>0</v>
      </c>
      <c r="V111">
        <v>0</v>
      </c>
      <c r="Y111" s="1">
        <v>44239</v>
      </c>
      <c r="Z111" s="2">
        <v>0.22407407407407409</v>
      </c>
      <c r="AB111">
        <v>1</v>
      </c>
      <c r="AD111">
        <f t="shared" si="13"/>
        <v>6.0998149999999995</v>
      </c>
      <c r="AE111" s="4">
        <f t="shared" si="8"/>
        <v>11.212914909791566</v>
      </c>
      <c r="AF111" s="4">
        <f t="shared" si="9"/>
        <v>5.1130999097915666</v>
      </c>
      <c r="AG111" s="4">
        <f t="shared" si="10"/>
        <v>0.70802805550452341</v>
      </c>
    </row>
    <row r="112" spans="1:58" x14ac:dyDescent="0.2">
      <c r="A112">
        <v>100</v>
      </c>
      <c r="B112">
        <v>31</v>
      </c>
      <c r="C112" t="s">
        <v>66</v>
      </c>
      <c r="D112" t="s">
        <v>27</v>
      </c>
      <c r="G112">
        <v>0.5</v>
      </c>
      <c r="H112">
        <v>0.5</v>
      </c>
      <c r="I112">
        <v>2256</v>
      </c>
      <c r="J112">
        <v>15390</v>
      </c>
      <c r="L112">
        <v>10443</v>
      </c>
      <c r="M112">
        <v>2.1459999999999999</v>
      </c>
      <c r="N112">
        <v>13.317</v>
      </c>
      <c r="O112">
        <v>11.170999999999999</v>
      </c>
      <c r="Q112">
        <v>0.97599999999999998</v>
      </c>
      <c r="R112">
        <v>1</v>
      </c>
      <c r="S112">
        <v>0</v>
      </c>
      <c r="T112">
        <v>0</v>
      </c>
      <c r="V112">
        <v>0</v>
      </c>
      <c r="Y112" s="1">
        <v>44239</v>
      </c>
      <c r="Z112" s="2">
        <v>0.23010416666666667</v>
      </c>
      <c r="AB112">
        <v>1</v>
      </c>
      <c r="AD112">
        <f t="shared" si="13"/>
        <v>7.5057215999999993</v>
      </c>
      <c r="AE112" s="4">
        <f t="shared" si="8"/>
        <v>11.768546291859142</v>
      </c>
      <c r="AF112" s="4">
        <f t="shared" si="9"/>
        <v>4.2628246918591426</v>
      </c>
      <c r="AG112" s="4">
        <f t="shared" si="10"/>
        <v>0.77895819028112634</v>
      </c>
      <c r="AJ112">
        <f>ABS(100*(AD112-AD113)/(AVERAGE(AD112:AD113)))</f>
        <v>2.4899920340464532</v>
      </c>
      <c r="AL112">
        <f>100*((AVERAGE(AD112:AD113)*50)-(AVERAGE(AD94:AD95)*50))/(1000*0.15)</f>
        <v>102.15464666666665</v>
      </c>
      <c r="AO112">
        <f>ABS(100*(AE112-AE113)/(AVERAGE(AE112:AE113)))</f>
        <v>0.33367507362620202</v>
      </c>
      <c r="AQ112">
        <f>100*((AVERAGE(AE112:AE113)*50)-(AVERAGE(AE94:AE95)*50))/(2000*0.15)</f>
        <v>83.596010513242334</v>
      </c>
      <c r="AT112">
        <f>ABS(100*(AF112-AF113)/(AVERAGE(AF112:AF113)))</f>
        <v>5.5067095511232766</v>
      </c>
      <c r="AV112">
        <f>100*((AVERAGE(AF112:AF113)*50)-(AVERAGE(AF94:AF95)*50))/(1000*0.15)</f>
        <v>65.03737435981806</v>
      </c>
      <c r="AY112">
        <f>ABS(100*(AG112-AG113)/(AVERAGE(AG112:AG113)))</f>
        <v>1.0229609751851207</v>
      </c>
      <c r="BA112">
        <f>100*((AVERAGE(AG112:AG113)*50)-(AVERAGE(AG94:AG95)*50))/(100*0.15)</f>
        <v>77.88123988017648</v>
      </c>
      <c r="BC112" s="4">
        <f>AVERAGE(AD112:AD113)</f>
        <v>7.6003455999999989</v>
      </c>
      <c r="BD112" s="4">
        <f>AVERAGE(AE112:AE113)</f>
        <v>11.748944642016866</v>
      </c>
      <c r="BE112" s="4">
        <f>AVERAGE(AF112:AF113)</f>
        <v>4.1485990420168672</v>
      </c>
      <c r="BF112" s="4">
        <f>AVERAGE(AG112:AG113)</f>
        <v>0.78296289270238928</v>
      </c>
    </row>
    <row r="113" spans="1:58" x14ac:dyDescent="0.2">
      <c r="A113">
        <v>101</v>
      </c>
      <c r="B113">
        <v>31</v>
      </c>
      <c r="C113" t="s">
        <v>66</v>
      </c>
      <c r="D113" t="s">
        <v>27</v>
      </c>
      <c r="G113">
        <v>0.5</v>
      </c>
      <c r="H113">
        <v>0.5</v>
      </c>
      <c r="I113">
        <v>2296</v>
      </c>
      <c r="J113">
        <v>15338</v>
      </c>
      <c r="L113">
        <v>10554</v>
      </c>
      <c r="M113">
        <v>2.177</v>
      </c>
      <c r="N113">
        <v>13.272</v>
      </c>
      <c r="O113">
        <v>11.096</v>
      </c>
      <c r="Q113">
        <v>0.98799999999999999</v>
      </c>
      <c r="R113">
        <v>1</v>
      </c>
      <c r="S113">
        <v>0</v>
      </c>
      <c r="T113">
        <v>0</v>
      </c>
      <c r="V113">
        <v>0</v>
      </c>
      <c r="Y113" s="1">
        <v>44239</v>
      </c>
      <c r="Z113" s="2">
        <v>0.2366087962962963</v>
      </c>
      <c r="AB113">
        <v>1</v>
      </c>
      <c r="AD113">
        <f t="shared" si="13"/>
        <v>7.6949695999999994</v>
      </c>
      <c r="AE113" s="4">
        <f t="shared" si="8"/>
        <v>11.72934299217459</v>
      </c>
      <c r="AF113" s="4">
        <f t="shared" si="9"/>
        <v>4.034373392174591</v>
      </c>
      <c r="AG113" s="4">
        <f t="shared" si="10"/>
        <v>0.78696759512365233</v>
      </c>
      <c r="BC113" s="4"/>
      <c r="BD113" s="4"/>
      <c r="BE113" s="4"/>
      <c r="BF113" s="4"/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1533</v>
      </c>
      <c r="J114">
        <v>8319</v>
      </c>
      <c r="L114">
        <v>3256</v>
      </c>
      <c r="M114">
        <v>1.591</v>
      </c>
      <c r="N114">
        <v>7.3259999999999996</v>
      </c>
      <c r="O114">
        <v>5.7350000000000003</v>
      </c>
      <c r="Q114">
        <v>0.224</v>
      </c>
      <c r="R114">
        <v>1</v>
      </c>
      <c r="S114">
        <v>0</v>
      </c>
      <c r="T114">
        <v>0</v>
      </c>
      <c r="V114">
        <v>0</v>
      </c>
      <c r="Y114" s="1">
        <v>44239</v>
      </c>
      <c r="Z114" s="2">
        <v>0.24711805555555555</v>
      </c>
      <c r="AB114">
        <v>1</v>
      </c>
      <c r="AD114">
        <f t="shared" si="13"/>
        <v>4.4160534</v>
      </c>
      <c r="AE114" s="4">
        <f t="shared" si="8"/>
        <v>6.4376514443695587</v>
      </c>
      <c r="AF114" s="4">
        <f t="shared" si="9"/>
        <v>2.0215980443695587</v>
      </c>
      <c r="AG114" s="4">
        <f t="shared" si="10"/>
        <v>0.2603672659276719</v>
      </c>
      <c r="BC114" s="4"/>
      <c r="BD114" s="4"/>
      <c r="BE114" s="4"/>
      <c r="BF114" s="4"/>
    </row>
    <row r="115" spans="1:58" x14ac:dyDescent="0.2">
      <c r="A115">
        <v>103</v>
      </c>
      <c r="B115">
        <v>32</v>
      </c>
      <c r="C115" t="s">
        <v>67</v>
      </c>
      <c r="D115" t="s">
        <v>27</v>
      </c>
      <c r="G115">
        <v>0.5</v>
      </c>
      <c r="H115">
        <v>0.5</v>
      </c>
      <c r="I115">
        <v>1293</v>
      </c>
      <c r="J115">
        <v>8201</v>
      </c>
      <c r="L115">
        <v>3190</v>
      </c>
      <c r="M115">
        <v>1.407</v>
      </c>
      <c r="N115">
        <v>7.226</v>
      </c>
      <c r="O115">
        <v>5.819</v>
      </c>
      <c r="Q115">
        <v>0.218</v>
      </c>
      <c r="R115">
        <v>1</v>
      </c>
      <c r="S115">
        <v>0</v>
      </c>
      <c r="T115">
        <v>0</v>
      </c>
      <c r="V115">
        <v>0</v>
      </c>
      <c r="Y115" s="1">
        <v>44239</v>
      </c>
      <c r="Z115" s="2">
        <v>0.25273148148148145</v>
      </c>
      <c r="AB115">
        <v>1</v>
      </c>
      <c r="AD115">
        <f t="shared" si="13"/>
        <v>3.5291093999999994</v>
      </c>
      <c r="AE115" s="4">
        <f t="shared" si="8"/>
        <v>6.3486901104700006</v>
      </c>
      <c r="AF115" s="4">
        <f t="shared" si="9"/>
        <v>2.8195807104700013</v>
      </c>
      <c r="AG115" s="4">
        <f t="shared" si="10"/>
        <v>0.2556049171023862</v>
      </c>
      <c r="AJ115">
        <f>ABS(100*(AD115-AD116)/(AVERAGE(AD115:AD116)))</f>
        <v>1.4023519332732743</v>
      </c>
      <c r="AK115">
        <f>ABS(100*((AVERAGE(AD115:AD116)-AVERAGE(AD109:AD110))/(AVERAGE(AD109:AD110,AD115:AD116))))</f>
        <v>3.1290821770650727</v>
      </c>
      <c r="AO115">
        <f>ABS(100*(AE115-AE116)/(AVERAGE(AE115:AE116)))</f>
        <v>0</v>
      </c>
      <c r="AP115">
        <f>ABS(100*((AVERAGE(AE115:AE116)-AVERAGE(AE109:AE110))/(AVERAGE(AE109:AE110,AE115:AE116))))</f>
        <v>2.2091426743696929</v>
      </c>
      <c r="AT115">
        <f>ABS(100*(AF115-AF116)/(AVERAGE(AF115:AF116)))</f>
        <v>1.7834007474781635</v>
      </c>
      <c r="AU115">
        <f>ABS(100*((AVERAGE(AF115:AF116)-AVERAGE(AF109:AF110))/(AVERAGE(AF109:AF110,AF115:AF116))))</f>
        <v>1.0512034496702398</v>
      </c>
      <c r="AY115">
        <f>ABS(100*(AG115-AG116)/(AVERAGE(AG115:AG116)))</f>
        <v>1.262323852184789</v>
      </c>
      <c r="AZ115">
        <f>ABS(100*((AVERAGE(AG115:AG116)-AVERAGE(AG109:AG110))/(AVERAGE(AG109:AG110,AG115:AG116))))</f>
        <v>2.9027957728288487</v>
      </c>
      <c r="BC115" s="4">
        <f>AVERAGE(AD115:AD116)</f>
        <v>3.5540293999999997</v>
      </c>
      <c r="BD115" s="4">
        <f>AVERAGE(AE115:AE116)</f>
        <v>6.3486901104700006</v>
      </c>
      <c r="BE115" s="4">
        <f>AVERAGE(AF115:AF116)</f>
        <v>2.794660710470001</v>
      </c>
      <c r="BF115" s="4">
        <f>AVERAGE(AG115:AG116)</f>
        <v>0.25722844511100634</v>
      </c>
    </row>
    <row r="116" spans="1:58" x14ac:dyDescent="0.2">
      <c r="A116">
        <v>104</v>
      </c>
      <c r="B116">
        <v>32</v>
      </c>
      <c r="C116" t="s">
        <v>67</v>
      </c>
      <c r="D116" t="s">
        <v>27</v>
      </c>
      <c r="G116">
        <v>0.5</v>
      </c>
      <c r="H116">
        <v>0.5</v>
      </c>
      <c r="I116">
        <v>1307</v>
      </c>
      <c r="J116">
        <v>8201</v>
      </c>
      <c r="L116">
        <v>3235</v>
      </c>
      <c r="M116">
        <v>1.417</v>
      </c>
      <c r="N116">
        <v>7.226</v>
      </c>
      <c r="O116">
        <v>5.8079999999999998</v>
      </c>
      <c r="Q116">
        <v>0.222</v>
      </c>
      <c r="R116">
        <v>1</v>
      </c>
      <c r="S116">
        <v>0</v>
      </c>
      <c r="T116">
        <v>0</v>
      </c>
      <c r="V116">
        <v>0</v>
      </c>
      <c r="Y116" s="1">
        <v>44239</v>
      </c>
      <c r="Z116" s="2">
        <v>0.25881944444444444</v>
      </c>
      <c r="AB116">
        <v>1</v>
      </c>
      <c r="AD116">
        <f t="shared" si="13"/>
        <v>3.5789493999999999</v>
      </c>
      <c r="AE116" s="4">
        <f t="shared" si="8"/>
        <v>6.3486901104700006</v>
      </c>
      <c r="AF116" s="4">
        <f t="shared" si="9"/>
        <v>2.7697407104700007</v>
      </c>
      <c r="AG116" s="4">
        <f t="shared" si="10"/>
        <v>0.25885197311962649</v>
      </c>
      <c r="BC116" s="4"/>
      <c r="BD116" s="4"/>
      <c r="BE116" s="4"/>
      <c r="BF116" s="4"/>
    </row>
    <row r="117" spans="1:58" x14ac:dyDescent="0.2">
      <c r="A117">
        <v>105</v>
      </c>
      <c r="B117">
        <v>2</v>
      </c>
      <c r="D117" t="s">
        <v>28</v>
      </c>
      <c r="Y117" s="1">
        <v>44239</v>
      </c>
      <c r="Z117" s="2">
        <v>0.26297453703703705</v>
      </c>
      <c r="AB117">
        <v>1</v>
      </c>
      <c r="AD117" t="e">
        <f t="shared" si="13"/>
        <v>#DIV/0!</v>
      </c>
      <c r="AE117" s="4" t="e">
        <f t="shared" si="8"/>
        <v>#DIV/0!</v>
      </c>
      <c r="AF117" s="4" t="e">
        <f t="shared" si="9"/>
        <v>#DIV/0!</v>
      </c>
      <c r="AG117" s="4" t="e">
        <f t="shared" si="10"/>
        <v>#DIV/0!</v>
      </c>
      <c r="BC117" s="4"/>
      <c r="BD117" s="4"/>
      <c r="BE117" s="4"/>
      <c r="BF117" s="4"/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81</v>
      </c>
      <c r="J118">
        <v>181</v>
      </c>
      <c r="L118">
        <v>150</v>
      </c>
      <c r="M118">
        <v>0.47699999999999998</v>
      </c>
      <c r="N118">
        <v>0.432</v>
      </c>
      <c r="O118">
        <v>0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44239</v>
      </c>
      <c r="Z118" s="2">
        <v>0.27253472222222225</v>
      </c>
      <c r="AB118">
        <v>1</v>
      </c>
      <c r="AD118">
        <f t="shared" si="13"/>
        <v>0.10593659999999998</v>
      </c>
      <c r="AE118" s="4">
        <f t="shared" si="8"/>
        <v>0.30233504373736697</v>
      </c>
      <c r="AF118" s="4">
        <f t="shared" si="9"/>
        <v>0.19639844373736698</v>
      </c>
      <c r="AG118" s="4">
        <f t="shared" si="10"/>
        <v>3.6248243937713684E-2</v>
      </c>
    </row>
    <row r="119" spans="1:58" x14ac:dyDescent="0.2">
      <c r="A119">
        <v>107</v>
      </c>
      <c r="B119">
        <v>3</v>
      </c>
      <c r="C119" t="s">
        <v>29</v>
      </c>
      <c r="D119" t="s">
        <v>27</v>
      </c>
      <c r="G119">
        <v>0.5</v>
      </c>
      <c r="H119">
        <v>0.5</v>
      </c>
      <c r="I119">
        <v>31</v>
      </c>
      <c r="J119">
        <v>190</v>
      </c>
      <c r="L119">
        <v>75</v>
      </c>
      <c r="M119">
        <v>0.439</v>
      </c>
      <c r="N119">
        <v>0.44</v>
      </c>
      <c r="O119">
        <v>1E-3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44239</v>
      </c>
      <c r="Z119" s="2">
        <v>0.2774652777777778</v>
      </c>
      <c r="AB119">
        <v>1</v>
      </c>
      <c r="AD119">
        <f t="shared" si="13"/>
        <v>2.5766000000000053E-3</v>
      </c>
      <c r="AE119" s="4">
        <f t="shared" si="8"/>
        <v>0.30912023022123153</v>
      </c>
      <c r="AF119" s="4">
        <f t="shared" si="9"/>
        <v>0.30654363022123154</v>
      </c>
      <c r="AG119" s="4">
        <f t="shared" si="10"/>
        <v>3.0836483908979993E-2</v>
      </c>
      <c r="AJ119">
        <f>ABS(100*(AD119-AD120)/(AVERAGE(AD119:AD120)))</f>
        <v>224.90370907333579</v>
      </c>
      <c r="AO119">
        <f>ABS(100*(AE119-AE120)/(AVERAGE(AE119:AE120)))</f>
        <v>0.48659085248644768</v>
      </c>
      <c r="AT119">
        <f>ABS(100*(AF119-AF120)/(AVERAGE(AF119:AF120)))</f>
        <v>14.534442811066821</v>
      </c>
      <c r="AY119">
        <f>ABS(100*(AG119-AG120)/(AVERAGE(AG119:AG120)))</f>
        <v>12.091797014317908</v>
      </c>
      <c r="BC119" s="4">
        <f>AVERAGE(AD119:AD120)</f>
        <v>-2.0692499999999999E-2</v>
      </c>
      <c r="BD119" s="4">
        <f>AVERAGE(AE119:AE120)</f>
        <v>0.30987413983054979</v>
      </c>
      <c r="BE119" s="4">
        <f>AVERAGE(AF119:AF120)</f>
        <v>0.33056663983054979</v>
      </c>
      <c r="BF119" s="4">
        <f>AVERAGE(AG119:AG120)</f>
        <v>3.2820795919515679E-2</v>
      </c>
    </row>
    <row r="120" spans="1:58" x14ac:dyDescent="0.2">
      <c r="A120">
        <v>108</v>
      </c>
      <c r="B120">
        <v>3</v>
      </c>
      <c r="C120" t="s">
        <v>29</v>
      </c>
      <c r="D120" t="s">
        <v>27</v>
      </c>
      <c r="G120">
        <v>0.5</v>
      </c>
      <c r="H120">
        <v>0.5</v>
      </c>
      <c r="I120">
        <v>8</v>
      </c>
      <c r="J120">
        <v>192</v>
      </c>
      <c r="L120">
        <v>130</v>
      </c>
      <c r="M120">
        <v>0.42099999999999999</v>
      </c>
      <c r="N120">
        <v>0.441</v>
      </c>
      <c r="O120">
        <v>0.02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44239</v>
      </c>
      <c r="Z120" s="2">
        <v>0.28287037037037038</v>
      </c>
      <c r="AB120">
        <v>1</v>
      </c>
      <c r="AD120">
        <f t="shared" si="13"/>
        <v>-4.3961600000000003E-2</v>
      </c>
      <c r="AE120" s="4">
        <f t="shared" si="8"/>
        <v>0.31062804943986805</v>
      </c>
      <c r="AF120" s="4">
        <f t="shared" si="9"/>
        <v>0.35458964943986804</v>
      </c>
      <c r="AG120" s="4">
        <f t="shared" si="10"/>
        <v>3.4805107930051364E-2</v>
      </c>
      <c r="BC120" s="4"/>
      <c r="BD120" s="4"/>
      <c r="BE120" s="4"/>
      <c r="BF120" s="4"/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2114</v>
      </c>
      <c r="J121">
        <v>12671</v>
      </c>
      <c r="L121">
        <v>10068</v>
      </c>
      <c r="M121">
        <v>2.036</v>
      </c>
      <c r="N121">
        <v>11.013</v>
      </c>
      <c r="O121">
        <v>8.9770000000000003</v>
      </c>
      <c r="Q121">
        <v>0.93700000000000006</v>
      </c>
      <c r="R121">
        <v>1</v>
      </c>
      <c r="S121">
        <v>0</v>
      </c>
      <c r="T121">
        <v>0</v>
      </c>
      <c r="V121">
        <v>0</v>
      </c>
      <c r="Y121" s="1">
        <v>44239</v>
      </c>
      <c r="Z121" s="2">
        <v>0.29355324074074074</v>
      </c>
      <c r="AB121">
        <v>1</v>
      </c>
      <c r="AD121">
        <f t="shared" si="13"/>
        <v>6.8493976000000005</v>
      </c>
      <c r="AE121" s="4">
        <f t="shared" si="8"/>
        <v>9.7186660641227292</v>
      </c>
      <c r="AF121" s="4">
        <f t="shared" si="9"/>
        <v>2.8692684641227286</v>
      </c>
      <c r="AG121" s="4">
        <f t="shared" si="10"/>
        <v>0.75189939013745777</v>
      </c>
    </row>
    <row r="122" spans="1:58" x14ac:dyDescent="0.2">
      <c r="A122">
        <v>110</v>
      </c>
      <c r="B122">
        <v>1</v>
      </c>
      <c r="C122" t="s">
        <v>30</v>
      </c>
      <c r="D122" t="s">
        <v>27</v>
      </c>
      <c r="G122">
        <v>0.5</v>
      </c>
      <c r="H122">
        <v>0.5</v>
      </c>
      <c r="I122">
        <v>3026</v>
      </c>
      <c r="J122">
        <v>12613</v>
      </c>
      <c r="L122">
        <v>10091</v>
      </c>
      <c r="M122">
        <v>2.7360000000000002</v>
      </c>
      <c r="N122">
        <v>10.964</v>
      </c>
      <c r="O122">
        <v>8.2270000000000003</v>
      </c>
      <c r="Q122">
        <v>0.93899999999999995</v>
      </c>
      <c r="R122">
        <v>1</v>
      </c>
      <c r="S122">
        <v>0</v>
      </c>
      <c r="T122">
        <v>0</v>
      </c>
      <c r="V122">
        <v>0</v>
      </c>
      <c r="Y122" s="1">
        <v>44239</v>
      </c>
      <c r="Z122" s="2">
        <v>0.29940972222222223</v>
      </c>
      <c r="AB122">
        <v>1</v>
      </c>
      <c r="AD122">
        <f t="shared" si="13"/>
        <v>11.4860056</v>
      </c>
      <c r="AE122" s="4">
        <f t="shared" si="8"/>
        <v>9.6749393067822691</v>
      </c>
      <c r="AF122" s="4">
        <f t="shared" si="9"/>
        <v>-1.8110662932177313</v>
      </c>
      <c r="AG122" s="4">
        <f t="shared" si="10"/>
        <v>0.75355899654626968</v>
      </c>
      <c r="AJ122">
        <f>ABS(100*(AD122-AD123)/(AVERAGE(AD122:AD123)))</f>
        <v>4.453247392228878</v>
      </c>
      <c r="AO122">
        <f>ABS(100*(AE122-AE123)/(AVERAGE(AE122:AE123)))</f>
        <v>0.49212894687026582</v>
      </c>
      <c r="AT122">
        <f>ABS(100*(AF122-AF123)/(AVERAGE(AF122:AF123)))</f>
        <v>27.22038454364159</v>
      </c>
      <c r="AY122">
        <f>ABS(100*(AG122-AG123)/(AVERAGE(AG122:AG123)))</f>
        <v>0.3741418547577075</v>
      </c>
      <c r="BC122" s="4">
        <f>AVERAGE(AD122:AD123)</f>
        <v>11.747580000000001</v>
      </c>
      <c r="BD122" s="4">
        <f>AVERAGE(AE122:AE123)</f>
        <v>9.6511911540887425</v>
      </c>
      <c r="BE122" s="4">
        <f>AVERAGE(AF122:AF123)</f>
        <v>-2.0963888459112585</v>
      </c>
      <c r="BF122" s="4">
        <f>AVERAGE(AG122:AG123)</f>
        <v>0.75215193893879884</v>
      </c>
    </row>
    <row r="123" spans="1:58" x14ac:dyDescent="0.2">
      <c r="A123">
        <v>111</v>
      </c>
      <c r="B123">
        <v>1</v>
      </c>
      <c r="C123" t="s">
        <v>30</v>
      </c>
      <c r="D123" t="s">
        <v>27</v>
      </c>
      <c r="G123">
        <v>0.5</v>
      </c>
      <c r="H123">
        <v>0.5</v>
      </c>
      <c r="I123">
        <v>3118</v>
      </c>
      <c r="J123">
        <v>12550</v>
      </c>
      <c r="L123">
        <v>10052</v>
      </c>
      <c r="M123">
        <v>2.8069999999999999</v>
      </c>
      <c r="N123">
        <v>10.911</v>
      </c>
      <c r="O123">
        <v>8.1039999999999992</v>
      </c>
      <c r="Q123">
        <v>0.93500000000000005</v>
      </c>
      <c r="R123">
        <v>1</v>
      </c>
      <c r="S123">
        <v>0</v>
      </c>
      <c r="T123">
        <v>0</v>
      </c>
      <c r="V123">
        <v>0</v>
      </c>
      <c r="Y123" s="1">
        <v>44239</v>
      </c>
      <c r="Z123" s="2">
        <v>0.30574074074074076</v>
      </c>
      <c r="AB123">
        <v>1</v>
      </c>
      <c r="AD123">
        <f t="shared" si="13"/>
        <v>12.009154400000002</v>
      </c>
      <c r="AE123" s="4">
        <f t="shared" si="8"/>
        <v>9.6274430013952159</v>
      </c>
      <c r="AF123" s="4">
        <f t="shared" si="9"/>
        <v>-2.3817113986047858</v>
      </c>
      <c r="AG123" s="4">
        <f t="shared" si="10"/>
        <v>0.750744881331328</v>
      </c>
      <c r="BC123" s="4"/>
      <c r="BD123" s="4"/>
      <c r="BE123" s="4"/>
      <c r="BF123" s="4"/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1600</v>
      </c>
      <c r="J124">
        <v>7396</v>
      </c>
      <c r="L124">
        <v>3655</v>
      </c>
      <c r="M124">
        <v>1.6419999999999999</v>
      </c>
      <c r="N124">
        <v>6.5439999999999996</v>
      </c>
      <c r="O124">
        <v>4.9020000000000001</v>
      </c>
      <c r="Q124">
        <v>0.26600000000000001</v>
      </c>
      <c r="R124">
        <v>1</v>
      </c>
      <c r="S124">
        <v>0</v>
      </c>
      <c r="T124">
        <v>0</v>
      </c>
      <c r="V124">
        <v>0</v>
      </c>
      <c r="Y124" s="1">
        <v>44239</v>
      </c>
      <c r="Z124" s="2">
        <v>0.31644675925925925</v>
      </c>
      <c r="AB124">
        <v>1</v>
      </c>
      <c r="AD124">
        <f t="shared" si="13"/>
        <v>4.6759999999999993</v>
      </c>
      <c r="AE124" s="4">
        <f t="shared" si="8"/>
        <v>5.741792874968783</v>
      </c>
      <c r="AF124" s="4">
        <f t="shared" si="9"/>
        <v>1.0657928749687837</v>
      </c>
      <c r="AG124" s="4">
        <f t="shared" si="10"/>
        <v>0.28915782928053513</v>
      </c>
    </row>
    <row r="125" spans="1:58" x14ac:dyDescent="0.2">
      <c r="A125">
        <v>113</v>
      </c>
      <c r="B125">
        <v>4</v>
      </c>
      <c r="C125" t="s">
        <v>65</v>
      </c>
      <c r="D125" t="s">
        <v>27</v>
      </c>
      <c r="G125">
        <v>0.5</v>
      </c>
      <c r="H125">
        <v>0.5</v>
      </c>
      <c r="I125">
        <v>1040</v>
      </c>
      <c r="J125">
        <v>7424</v>
      </c>
      <c r="L125">
        <v>3615</v>
      </c>
      <c r="M125">
        <v>1.2130000000000001</v>
      </c>
      <c r="N125">
        <v>6.5679999999999996</v>
      </c>
      <c r="O125">
        <v>5.3550000000000004</v>
      </c>
      <c r="Q125">
        <v>0.26200000000000001</v>
      </c>
      <c r="R125">
        <v>1</v>
      </c>
      <c r="S125">
        <v>0</v>
      </c>
      <c r="T125">
        <v>0</v>
      </c>
      <c r="V125">
        <v>0</v>
      </c>
      <c r="Y125" s="1">
        <v>44239</v>
      </c>
      <c r="Z125" s="2">
        <v>0.32219907407407405</v>
      </c>
      <c r="AB125">
        <v>1</v>
      </c>
      <c r="AD125">
        <f t="shared" si="13"/>
        <v>2.6689599999999998</v>
      </c>
      <c r="AE125" s="4">
        <f t="shared" si="8"/>
        <v>5.7629023440296949</v>
      </c>
      <c r="AF125" s="4">
        <f t="shared" si="9"/>
        <v>3.0939423440296951</v>
      </c>
      <c r="AG125" s="4">
        <f t="shared" si="10"/>
        <v>0.28627155726521053</v>
      </c>
      <c r="AI125">
        <f>ABS(100*(AD125-3)/3)</f>
        <v>11.034666666666674</v>
      </c>
      <c r="AJ125">
        <f>ABS(100*(AD125-AD126)/(AVERAGE(AD125:AD126)))</f>
        <v>4.5742303047500332</v>
      </c>
      <c r="AN125">
        <f t="shared" ref="AN125" si="14">ABS(100*(AE125-6)/6)</f>
        <v>3.9516275995050845</v>
      </c>
      <c r="AO125">
        <f>ABS(100*(AE125-AE126)/(AVERAGE(AE125:AE126)))</f>
        <v>0.58696752602904723</v>
      </c>
      <c r="AS125">
        <f>ABS(100*(AF125-3)/3)</f>
        <v>3.131411467656505</v>
      </c>
      <c r="AT125">
        <f>ABS(100*(AF125-AF126)/(AVERAGE(AF125:AF126)))</f>
        <v>4.8344595067261578</v>
      </c>
      <c r="AX125">
        <f t="shared" ref="AX125" si="15">ABS(100*(AG125-0.3)/0.3)</f>
        <v>4.5761475782631535</v>
      </c>
      <c r="AY125">
        <f>ABS(100*(AG125-AG126)/(AVERAGE(AG125:AG126)))</f>
        <v>1.0388020920876984</v>
      </c>
      <c r="BC125" s="4">
        <f>AVERAGE(AD125:AD126)</f>
        <v>2.6092826999999996</v>
      </c>
      <c r="BD125" s="4">
        <f>AVERAGE(AE125:AE126)</f>
        <v>5.7798653102393569</v>
      </c>
      <c r="BE125" s="4">
        <f>AVERAGE(AF125:AF126)</f>
        <v>3.1705826102393564</v>
      </c>
      <c r="BF125" s="4">
        <f>AVERAGE(AG125:AG126)</f>
        <v>0.28479234285735666</v>
      </c>
    </row>
    <row r="126" spans="1:58" x14ac:dyDescent="0.2">
      <c r="A126">
        <v>114</v>
      </c>
      <c r="B126">
        <v>4</v>
      </c>
      <c r="C126" t="s">
        <v>65</v>
      </c>
      <c r="D126" t="s">
        <v>27</v>
      </c>
      <c r="G126">
        <v>0.5</v>
      </c>
      <c r="H126">
        <v>0.5</v>
      </c>
      <c r="I126">
        <v>1003</v>
      </c>
      <c r="J126">
        <v>7469</v>
      </c>
      <c r="L126">
        <v>3574</v>
      </c>
      <c r="M126">
        <v>1.1839999999999999</v>
      </c>
      <c r="N126">
        <v>6.6059999999999999</v>
      </c>
      <c r="O126">
        <v>5.4210000000000003</v>
      </c>
      <c r="Q126">
        <v>0.25800000000000001</v>
      </c>
      <c r="R126">
        <v>1</v>
      </c>
      <c r="S126">
        <v>0</v>
      </c>
      <c r="T126">
        <v>0</v>
      </c>
      <c r="V126">
        <v>0</v>
      </c>
      <c r="Y126" s="1">
        <v>44239</v>
      </c>
      <c r="Z126" s="2">
        <v>0.32843749999999999</v>
      </c>
      <c r="AB126">
        <v>1</v>
      </c>
      <c r="AD126">
        <f t="shared" si="13"/>
        <v>2.5496053999999999</v>
      </c>
      <c r="AE126" s="4">
        <f t="shared" si="8"/>
        <v>5.796828276449018</v>
      </c>
      <c r="AF126" s="4">
        <f t="shared" si="9"/>
        <v>3.2472228764490181</v>
      </c>
      <c r="AG126" s="4">
        <f t="shared" si="10"/>
        <v>0.28331312844950274</v>
      </c>
    </row>
    <row r="127" spans="1:58" x14ac:dyDescent="0.2">
      <c r="A127">
        <v>115</v>
      </c>
      <c r="B127">
        <v>2</v>
      </c>
      <c r="D127" t="s">
        <v>28</v>
      </c>
      <c r="Y127" s="1">
        <v>44239</v>
      </c>
      <c r="Z127" s="2">
        <v>0.33251157407407406</v>
      </c>
      <c r="AD127" s="4"/>
      <c r="AE127" s="4"/>
      <c r="AF127" s="4"/>
      <c r="AG127" s="4"/>
    </row>
    <row r="128" spans="1:58" x14ac:dyDescent="0.2">
      <c r="A128">
        <v>116</v>
      </c>
      <c r="B128">
        <v>8</v>
      </c>
      <c r="R128">
        <v>1</v>
      </c>
      <c r="BC128" s="4"/>
      <c r="BD128" s="4"/>
      <c r="BE128" s="4"/>
      <c r="BF128" s="4"/>
    </row>
  </sheetData>
  <conditionalFormatting sqref="AR25:AR26 AW21:AW26 AJ25:AK26 AT25:AU26 AY21:AZ26 AO25:AP26 AR32 AW32 AJ42:AK43 AT42:AU43 AY42:AZ43 AO42:AP43 AW36:AW37 AR36:AR37 AR28 AW28 AJ28:AK28 AT28:AU28 AO28:AP28 AR39:AR40 AW39:AW40 AW42:AW43 AR42:AR43 AR45:AR46 AW45:AW46 AO45:AP46 AY45:AZ46 AT45:AU46 AJ45:AK46 AJ48:AK49 AT48:AU49 AY48:AZ49 AO48:AP49 AW48:AW49 AR48:AR49 AR51:AR52 AW51:AW52 AW54 AR54">
    <cfRule type="cellIs" dxfId="1441" priority="240" operator="greaterThan">
      <formula>20</formula>
    </cfRule>
  </conditionalFormatting>
  <conditionalFormatting sqref="AL25:AM26 BA21:BA26 AV25:AV26 AQ25:AQ26 AL32:AM32 BA32 AV32 AQ32 AQ36:AQ37 AV36:AV37 BA36:BA37 AL36:AM37 AL28:AM28 AV28 AQ28 AL39:AM40 BA39:BA40 AV39:AV40 AQ39:AQ40 AQ42:AQ43 AV42:AV43 BA42:BA43 AL42:AM43 AL45:AM46 BA45:BA46 AV45:AV46 AQ45:AQ46 AQ48:AQ49 AV48:AV49 BA48:BA49 AL48:AM49">
    <cfRule type="cellIs" dxfId="1440" priority="239" operator="between">
      <formula>80</formula>
      <formula>120</formula>
    </cfRule>
  </conditionalFormatting>
  <conditionalFormatting sqref="AY28">
    <cfRule type="cellIs" dxfId="1439" priority="238" operator="greaterThan">
      <formula>20</formula>
    </cfRule>
  </conditionalFormatting>
  <conditionalFormatting sqref="AJ32:AK32 AT32:AU32 AY32:AZ32 AY36:AZ37 AT36:AU37 AJ36:AK37 AU42:AU43 AZ42:AZ43 AK42:AK43 AT51:AU52 AY51:AZ52 AJ51:AK52 AK54 AW55 AR55 AU54:AU55 AZ54:AZ55 AJ39:AK40 AT39:AU40 AY39:AZ40 AK45:AK46 AZ45 AU45 AK48:AK49 AZ57 AU57 AR57 AW57">
    <cfRule type="cellIs" dxfId="1438" priority="237" operator="greaterThan">
      <formula>20</formula>
    </cfRule>
  </conditionalFormatting>
  <conditionalFormatting sqref="AL51:AM52 AV51:AV52 BA51:BA52 BA54:BA55 AV54:AV55 AL54:AM54 AV57 BA57">
    <cfRule type="cellIs" dxfId="1437" priority="236" operator="between">
      <formula>80</formula>
      <formula>120</formula>
    </cfRule>
  </conditionalFormatting>
  <conditionalFormatting sqref="AJ60:AK61 AR60:AR61 AW60:AW61 AT60:AU61 AY60:AZ61">
    <cfRule type="cellIs" dxfId="1436" priority="225" operator="greaterThan">
      <formula>20</formula>
    </cfRule>
  </conditionalFormatting>
  <conditionalFormatting sqref="AL60:AM61 BA60:BA61 AV60:AV61">
    <cfRule type="cellIs" dxfId="1435" priority="224" operator="between">
      <formula>80</formula>
      <formula>120</formula>
    </cfRule>
  </conditionalFormatting>
  <conditionalFormatting sqref="AL52:AM52 AV52 AV54:AV55 AL54:AM55">
    <cfRule type="cellIs" dxfId="1434" priority="222" operator="between">
      <formula>80</formula>
      <formula>120</formula>
    </cfRule>
  </conditionalFormatting>
  <conditionalFormatting sqref="AL61:AM61">
    <cfRule type="cellIs" dxfId="1433" priority="212" operator="between">
      <formula>80</formula>
      <formula>120</formula>
    </cfRule>
  </conditionalFormatting>
  <conditionalFormatting sqref="AQ46">
    <cfRule type="cellIs" dxfId="1432" priority="193" operator="between">
      <formula>80</formula>
      <formula>120</formula>
    </cfRule>
  </conditionalFormatting>
  <conditionalFormatting sqref="BA52 BA54:BA55">
    <cfRule type="cellIs" dxfId="1431" priority="235" operator="between">
      <formula>80</formula>
      <formula>120</formula>
    </cfRule>
  </conditionalFormatting>
  <conditionalFormatting sqref="AK52">
    <cfRule type="cellIs" dxfId="1430" priority="234" operator="greaterThan">
      <formula>20</formula>
    </cfRule>
  </conditionalFormatting>
  <conditionalFormatting sqref="AL52:AM52">
    <cfRule type="cellIs" dxfId="1429" priority="233" operator="between">
      <formula>80</formula>
      <formula>120</formula>
    </cfRule>
  </conditionalFormatting>
  <conditionalFormatting sqref="AK55">
    <cfRule type="cellIs" dxfId="1428" priority="232" operator="greaterThan">
      <formula>20</formula>
    </cfRule>
  </conditionalFormatting>
  <conditionalFormatting sqref="AL55:AM55">
    <cfRule type="cellIs" dxfId="1427" priority="231" operator="between">
      <formula>80</formula>
      <formula>120</formula>
    </cfRule>
  </conditionalFormatting>
  <conditionalFormatting sqref="AW49">
    <cfRule type="cellIs" dxfId="1426" priority="230" operator="greaterThan">
      <formula>20</formula>
    </cfRule>
  </conditionalFormatting>
  <conditionalFormatting sqref="AT63:AU63 AY63:AZ63 AJ63:AK63 AJ66 AY66 AT66 AW66 AR66 AK57:AK58 AU57:AU58 AZ57:AZ58 AW57:AW58 AR57:AR58 AR60:AR61 AW60:AW61 AZ60:AZ61 AU60:AU61 AK60:AK61 AW63 AR63">
    <cfRule type="cellIs" dxfId="1425" priority="229" operator="greaterThan">
      <formula>20</formula>
    </cfRule>
  </conditionalFormatting>
  <conditionalFormatting sqref="AV58 BA58 AL58:AM58 AL63:AM63 AV63 BA66 AV66 AL66:AM66 AL60:AM60 BA60 AV60">
    <cfRule type="cellIs" dxfId="1424" priority="228" operator="between">
      <formula>80</formula>
      <formula>120</formula>
    </cfRule>
  </conditionalFormatting>
  <conditionalFormatting sqref="AW57:AW58 AR57:AR58 AJ57:AK58 AT57:AU58 AY57:AZ58">
    <cfRule type="cellIs" dxfId="1423" priority="227" operator="greaterThan">
      <formula>20</formula>
    </cfRule>
  </conditionalFormatting>
  <conditionalFormatting sqref="AV57:AV58 BA57:BA58 AL57:AM58">
    <cfRule type="cellIs" dxfId="1422" priority="226" operator="between">
      <formula>80</formula>
      <formula>120</formula>
    </cfRule>
  </conditionalFormatting>
  <conditionalFormatting sqref="AJ54:AK55 AR54:AR55 AW54:AW55 AT54:AU55 AY54:AZ55">
    <cfRule type="cellIs" dxfId="1421" priority="223" operator="greaterThan">
      <formula>20</formula>
    </cfRule>
  </conditionalFormatting>
  <conditionalFormatting sqref="AJ61 AJ58 AJ55 AJ52 AJ49 AJ46 AJ43 AJ40 AJ37">
    <cfRule type="cellIs" dxfId="1420" priority="186" operator="greaterThan">
      <formula>20</formula>
    </cfRule>
  </conditionalFormatting>
  <conditionalFormatting sqref="AU46">
    <cfRule type="cellIs" dxfId="1419" priority="221" operator="greaterThan">
      <formula>20</formula>
    </cfRule>
  </conditionalFormatting>
  <conditionalFormatting sqref="AZ46">
    <cfRule type="cellIs" dxfId="1418" priority="220" operator="greaterThan">
      <formula>20</formula>
    </cfRule>
  </conditionalFormatting>
  <conditionalFormatting sqref="AL46:AM46">
    <cfRule type="cellIs" dxfId="1417" priority="219" operator="between">
      <formula>80</formula>
      <formula>120</formula>
    </cfRule>
  </conditionalFormatting>
  <conditionalFormatting sqref="AV46">
    <cfRule type="cellIs" dxfId="1416" priority="218" operator="between">
      <formula>80</formula>
      <formula>120</formula>
    </cfRule>
  </conditionalFormatting>
  <conditionalFormatting sqref="AV46">
    <cfRule type="cellIs" dxfId="1415" priority="217" operator="between">
      <formula>80</formula>
      <formula>120</formula>
    </cfRule>
  </conditionalFormatting>
  <conditionalFormatting sqref="BA46">
    <cfRule type="cellIs" dxfId="1414" priority="216" operator="between">
      <formula>80</formula>
      <formula>120</formula>
    </cfRule>
  </conditionalFormatting>
  <conditionalFormatting sqref="BA46">
    <cfRule type="cellIs" dxfId="1413" priority="215" operator="between">
      <formula>80</formula>
      <formula>120</formula>
    </cfRule>
  </conditionalFormatting>
  <conditionalFormatting sqref="AU49">
    <cfRule type="cellIs" dxfId="1412" priority="214" operator="greaterThan">
      <formula>20</formula>
    </cfRule>
  </conditionalFormatting>
  <conditionalFormatting sqref="AZ49">
    <cfRule type="cellIs" dxfId="1411" priority="213" operator="greaterThan">
      <formula>20</formula>
    </cfRule>
  </conditionalFormatting>
  <conditionalFormatting sqref="AY61 AY58 AY55 AY52 AY49 AY46 AY43 AY40 AY37">
    <cfRule type="cellIs" dxfId="1410" priority="183" operator="greaterThan">
      <formula>20</formula>
    </cfRule>
  </conditionalFormatting>
  <conditionalFormatting sqref="AL20:AM24 AV20:AV24">
    <cfRule type="cellIs" dxfId="1409" priority="181" operator="between">
      <formula>80</formula>
      <formula>120</formula>
    </cfRule>
  </conditionalFormatting>
  <conditionalFormatting sqref="AV61">
    <cfRule type="cellIs" dxfId="1408" priority="211" operator="between">
      <formula>80</formula>
      <formula>120</formula>
    </cfRule>
  </conditionalFormatting>
  <conditionalFormatting sqref="AV61">
    <cfRule type="cellIs" dxfId="1407" priority="210" operator="between">
      <formula>80</formula>
      <formula>120</formula>
    </cfRule>
  </conditionalFormatting>
  <conditionalFormatting sqref="BA63">
    <cfRule type="cellIs" dxfId="1406" priority="209" operator="between">
      <formula>80</formula>
      <formula>120</formula>
    </cfRule>
  </conditionalFormatting>
  <conditionalFormatting sqref="BA63">
    <cfRule type="cellIs" dxfId="1405" priority="208" operator="between">
      <formula>80</formula>
      <formula>120</formula>
    </cfRule>
  </conditionalFormatting>
  <conditionalFormatting sqref="BA61">
    <cfRule type="cellIs" dxfId="1404" priority="207" operator="between">
      <formula>80</formula>
      <formula>120</formula>
    </cfRule>
  </conditionalFormatting>
  <conditionalFormatting sqref="BA61">
    <cfRule type="cellIs" dxfId="1403" priority="206" operator="between">
      <formula>80</formula>
      <formula>120</formula>
    </cfRule>
  </conditionalFormatting>
  <conditionalFormatting sqref="AO32:AP32 AO36:AP37 AP42:AP43 AO51:AP52 AP54:AP55 AO39:AP40 AP45 AP57">
    <cfRule type="cellIs" dxfId="1402" priority="205" operator="greaterThan">
      <formula>20</formula>
    </cfRule>
  </conditionalFormatting>
  <conditionalFormatting sqref="AQ51:AQ52 AQ54:AQ55 AQ57">
    <cfRule type="cellIs" dxfId="1401" priority="204" operator="between">
      <formula>80</formula>
      <formula>120</formula>
    </cfRule>
  </conditionalFormatting>
  <conditionalFormatting sqref="AO60:AP61">
    <cfRule type="cellIs" dxfId="1400" priority="199" operator="greaterThan">
      <formula>20</formula>
    </cfRule>
  </conditionalFormatting>
  <conditionalFormatting sqref="AQ60:AQ61">
    <cfRule type="cellIs" dxfId="1399" priority="198" operator="between">
      <formula>80</formula>
      <formula>120</formula>
    </cfRule>
  </conditionalFormatting>
  <conditionalFormatting sqref="AZ48">
    <cfRule type="cellIs" dxfId="1398" priority="172" operator="greaterThan">
      <formula>20</formula>
    </cfRule>
  </conditionalFormatting>
  <conditionalFormatting sqref="AQ61">
    <cfRule type="cellIs" dxfId="1397" priority="189" operator="between">
      <formula>80</formula>
      <formula>120</formula>
    </cfRule>
  </conditionalFormatting>
  <conditionalFormatting sqref="AO20:AP24">
    <cfRule type="cellIs" dxfId="1396" priority="180" operator="greaterThan">
      <formula>20</formula>
    </cfRule>
  </conditionalFormatting>
  <conditionalFormatting sqref="AQ20:AQ24">
    <cfRule type="cellIs" dxfId="1395" priority="179" operator="between">
      <formula>80</formula>
      <formula>120</formula>
    </cfRule>
  </conditionalFormatting>
  <conditionalFormatting sqref="AP58 AO63 AO66 AP60">
    <cfRule type="cellIs" dxfId="1394" priority="203" operator="greaterThan">
      <formula>20</formula>
    </cfRule>
  </conditionalFormatting>
  <conditionalFormatting sqref="AQ58 AQ66 AQ60">
    <cfRule type="cellIs" dxfId="1393" priority="202" operator="between">
      <formula>80</formula>
      <formula>120</formula>
    </cfRule>
  </conditionalFormatting>
  <conditionalFormatting sqref="AO57:AP58">
    <cfRule type="cellIs" dxfId="1392" priority="201" operator="greaterThan">
      <formula>20</formula>
    </cfRule>
  </conditionalFormatting>
  <conditionalFormatting sqref="AQ57:AQ58">
    <cfRule type="cellIs" dxfId="1391" priority="200" operator="between">
      <formula>80</formula>
      <formula>120</formula>
    </cfRule>
  </conditionalFormatting>
  <conditionalFormatting sqref="AO54:AP55">
    <cfRule type="cellIs" dxfId="1390" priority="197" operator="greaterThan">
      <formula>20</formula>
    </cfRule>
  </conditionalFormatting>
  <conditionalFormatting sqref="AQ54:AQ55">
    <cfRule type="cellIs" dxfId="1389" priority="196" operator="between">
      <formula>80</formula>
      <formula>120</formula>
    </cfRule>
  </conditionalFormatting>
  <conditionalFormatting sqref="AP46">
    <cfRule type="cellIs" dxfId="1388" priority="195" operator="greaterThan">
      <formula>20</formula>
    </cfRule>
  </conditionalFormatting>
  <conditionalFormatting sqref="AQ46">
    <cfRule type="cellIs" dxfId="1387" priority="194" operator="between">
      <formula>80</formula>
      <formula>120</formula>
    </cfRule>
  </conditionalFormatting>
  <conditionalFormatting sqref="AP49">
    <cfRule type="cellIs" dxfId="1386" priority="192" operator="greaterThan">
      <formula>20</formula>
    </cfRule>
  </conditionalFormatting>
  <conditionalFormatting sqref="AP61 AP63">
    <cfRule type="cellIs" dxfId="1385" priority="191" operator="greaterThan">
      <formula>20</formula>
    </cfRule>
  </conditionalFormatting>
  <conditionalFormatting sqref="AQ63 AQ66">
    <cfRule type="cellIs" dxfId="1384" priority="190" operator="between">
      <formula>80</formula>
      <formula>120</formula>
    </cfRule>
  </conditionalFormatting>
  <conditionalFormatting sqref="AQ61">
    <cfRule type="cellIs" dxfId="1383" priority="188" operator="between">
      <formula>80</formula>
      <formula>120</formula>
    </cfRule>
  </conditionalFormatting>
  <conditionalFormatting sqref="AI20:AI29 AN20:AN29 AS20:AS29 AX20:AX29">
    <cfRule type="cellIs" dxfId="1382" priority="187" operator="lessThan">
      <formula>20</formula>
    </cfRule>
  </conditionalFormatting>
  <conditionalFormatting sqref="AO61 AO58 AO55 AO52 AO49 AO46 AO43 AO40 AO37">
    <cfRule type="cellIs" dxfId="1381" priority="185" operator="greaterThan">
      <formula>20</formula>
    </cfRule>
  </conditionalFormatting>
  <conditionalFormatting sqref="AT61 AT58 AT55 AT52 AT49 AT46 AT43 AT40 AT37">
    <cfRule type="cellIs" dxfId="1380" priority="184" operator="greaterThan">
      <formula>20</formula>
    </cfRule>
  </conditionalFormatting>
  <conditionalFormatting sqref="AQ48">
    <cfRule type="cellIs" dxfId="1379" priority="158" operator="between">
      <formula>80</formula>
      <formula>120</formula>
    </cfRule>
  </conditionalFormatting>
  <conditionalFormatting sqref="AR20:AR24 AJ20:AK24 AT20:AU24">
    <cfRule type="cellIs" dxfId="1378" priority="182" operator="greaterThan">
      <formula>20</formula>
    </cfRule>
  </conditionalFormatting>
  <conditionalFormatting sqref="AO32 AO36 AO39 AO42 AO45 AO48 AO51 AO54 AO57 AO60 AO63 AO66">
    <cfRule type="cellIs" dxfId="1377" priority="152" operator="greaterThan">
      <formula>20</formula>
    </cfRule>
  </conditionalFormatting>
  <conditionalFormatting sqref="BA48">
    <cfRule type="cellIs" dxfId="1376" priority="167" operator="between">
      <formula>80</formula>
      <formula>120</formula>
    </cfRule>
  </conditionalFormatting>
  <conditionalFormatting sqref="AV63">
    <cfRule type="cellIs" dxfId="1375" priority="162" operator="between">
      <formula>80</formula>
      <formula>120</formula>
    </cfRule>
  </conditionalFormatting>
  <conditionalFormatting sqref="BA63">
    <cfRule type="cellIs" dxfId="1374" priority="160" operator="between">
      <formula>80</formula>
      <formula>120</formula>
    </cfRule>
  </conditionalFormatting>
  <conditionalFormatting sqref="AK54">
    <cfRule type="cellIs" dxfId="1373" priority="178" operator="greaterThan">
      <formula>20</formula>
    </cfRule>
  </conditionalFormatting>
  <conditionalFormatting sqref="AL54:AM54">
    <cfRule type="cellIs" dxfId="1372" priority="177" operator="between">
      <formula>80</formula>
      <formula>120</formula>
    </cfRule>
  </conditionalFormatting>
  <conditionalFormatting sqref="AK57">
    <cfRule type="cellIs" dxfId="1371" priority="176" operator="greaterThan">
      <formula>20</formula>
    </cfRule>
  </conditionalFormatting>
  <conditionalFormatting sqref="AL57:AM57">
    <cfRule type="cellIs" dxfId="1370" priority="175" operator="between">
      <formula>80</formula>
      <formula>120</formula>
    </cfRule>
  </conditionalFormatting>
  <conditionalFormatting sqref="AW51">
    <cfRule type="cellIs" dxfId="1369" priority="174" operator="greaterThan">
      <formula>20</formula>
    </cfRule>
  </conditionalFormatting>
  <conditionalFormatting sqref="AU46 AU48">
    <cfRule type="cellIs" dxfId="1368" priority="173" operator="greaterThan">
      <formula>20</formula>
    </cfRule>
  </conditionalFormatting>
  <conditionalFormatting sqref="AL48:AM48">
    <cfRule type="cellIs" dxfId="1367" priority="171" operator="between">
      <formula>80</formula>
      <formula>120</formula>
    </cfRule>
  </conditionalFormatting>
  <conditionalFormatting sqref="AV46 AV48">
    <cfRule type="cellIs" dxfId="1366" priority="170" operator="between">
      <formula>80</formula>
      <formula>120</formula>
    </cfRule>
  </conditionalFormatting>
  <conditionalFormatting sqref="AV46 AV48">
    <cfRule type="cellIs" dxfId="1365" priority="169" operator="between">
      <formula>80</formula>
      <formula>120</formula>
    </cfRule>
  </conditionalFormatting>
  <conditionalFormatting sqref="BA46 BA48">
    <cfRule type="cellIs" dxfId="1364" priority="168" operator="between">
      <formula>80</formula>
      <formula>120</formula>
    </cfRule>
  </conditionalFormatting>
  <conditionalFormatting sqref="AU51">
    <cfRule type="cellIs" dxfId="1363" priority="166" operator="greaterThan">
      <formula>20</formula>
    </cfRule>
  </conditionalFormatting>
  <conditionalFormatting sqref="AZ49 AZ51">
    <cfRule type="cellIs" dxfId="1362" priority="165" operator="greaterThan">
      <formula>20</formula>
    </cfRule>
  </conditionalFormatting>
  <conditionalFormatting sqref="AL63:AM63">
    <cfRule type="cellIs" dxfId="1361" priority="164" operator="between">
      <formula>80</formula>
      <formula>120</formula>
    </cfRule>
  </conditionalFormatting>
  <conditionalFormatting sqref="AV63">
    <cfRule type="cellIs" dxfId="1360" priority="163" operator="between">
      <formula>80</formula>
      <formula>120</formula>
    </cfRule>
  </conditionalFormatting>
  <conditionalFormatting sqref="BA63">
    <cfRule type="cellIs" dxfId="1359" priority="161" operator="between">
      <formula>80</formula>
      <formula>120</formula>
    </cfRule>
  </conditionalFormatting>
  <conditionalFormatting sqref="AV69 BA69 AL69:AM69">
    <cfRule type="cellIs" dxfId="1358" priority="138" operator="between">
      <formula>80</formula>
      <formula>120</formula>
    </cfRule>
  </conditionalFormatting>
  <conditionalFormatting sqref="AP69">
    <cfRule type="cellIs" dxfId="1357" priority="137" operator="greaterThan">
      <formula>20</formula>
    </cfRule>
  </conditionalFormatting>
  <conditionalFormatting sqref="AK69">
    <cfRule type="cellIs" dxfId="1356" priority="133" operator="greaterThan">
      <formula>20</formula>
    </cfRule>
  </conditionalFormatting>
  <conditionalFormatting sqref="AL69:AM69">
    <cfRule type="cellIs" dxfId="1355" priority="132" operator="between">
      <formula>80</formula>
      <formula>120</formula>
    </cfRule>
  </conditionalFormatting>
  <conditionalFormatting sqref="AJ69">
    <cfRule type="cellIs" dxfId="1354" priority="131" operator="greaterThan">
      <formula>20</formula>
    </cfRule>
  </conditionalFormatting>
  <conditionalFormatting sqref="AP49 AP51">
    <cfRule type="cellIs" dxfId="1353" priority="156" operator="greaterThan">
      <formula>20</formula>
    </cfRule>
  </conditionalFormatting>
  <conditionalFormatting sqref="AQ63">
    <cfRule type="cellIs" dxfId="1352" priority="155" operator="between">
      <formula>80</formula>
      <formula>120</formula>
    </cfRule>
  </conditionalFormatting>
  <conditionalFormatting sqref="AY32 AY63 AY66 AY34 AY36:AY37 AY39:AY40 AY42:AY43 AY45:AY46 AY48:AY49 AY51:AY52 AY54:AY55 AY57:AY58 AY60">
    <cfRule type="cellIs" dxfId="1351" priority="150" operator="greaterThan">
      <formula>20</formula>
    </cfRule>
  </conditionalFormatting>
  <conditionalFormatting sqref="AP46 AP48">
    <cfRule type="cellIs" dxfId="1350" priority="159" operator="greaterThan">
      <formula>20</formula>
    </cfRule>
  </conditionalFormatting>
  <conditionalFormatting sqref="AQ48">
    <cfRule type="cellIs" dxfId="1349" priority="157" operator="between">
      <formula>80</formula>
      <formula>120</formula>
    </cfRule>
  </conditionalFormatting>
  <conditionalFormatting sqref="AQ63">
    <cfRule type="cellIs" dxfId="1348" priority="154" operator="between">
      <formula>80</formula>
      <formula>120</formula>
    </cfRule>
  </conditionalFormatting>
  <conditionalFormatting sqref="AJ32 AJ36 AJ39 AJ42 AJ45 AJ48 AJ51 AJ54 AJ57 AJ60 AJ63 AJ66">
    <cfRule type="cellIs" dxfId="1347" priority="153" operator="greaterThan">
      <formula>20</formula>
    </cfRule>
  </conditionalFormatting>
  <conditionalFormatting sqref="AT32 AT63 AT66 AT34 AT36:AT37 AT39:AT40 AT42:AT43 AT45:AT46 AT48:AT49 AT51:AT52 AT54:AT55 AT57:AT58 AT60">
    <cfRule type="cellIs" dxfId="1346" priority="151" operator="greaterThan">
      <formula>20</formula>
    </cfRule>
  </conditionalFormatting>
  <conditionalFormatting sqref="AR81 AW81">
    <cfRule type="cellIs" dxfId="1345" priority="149" operator="greaterThan">
      <formula>20</formula>
    </cfRule>
  </conditionalFormatting>
  <conditionalFormatting sqref="AL81:AM81 BA81 AV81 AQ81">
    <cfRule type="cellIs" dxfId="1344" priority="148" operator="between">
      <formula>80</formula>
      <formula>120</formula>
    </cfRule>
  </conditionalFormatting>
  <conditionalFormatting sqref="AJ81:AK81 AT81:AU81 AY81:AZ81">
    <cfRule type="cellIs" dxfId="1343" priority="147" operator="greaterThan">
      <formula>20</formula>
    </cfRule>
  </conditionalFormatting>
  <conditionalFormatting sqref="AO81:AP81">
    <cfRule type="cellIs" dxfId="1342" priority="146" operator="greaterThan">
      <formula>20</formula>
    </cfRule>
  </conditionalFormatting>
  <conditionalFormatting sqref="AJ81">
    <cfRule type="cellIs" dxfId="1341" priority="145" operator="greaterThan">
      <formula>20</formula>
    </cfRule>
  </conditionalFormatting>
  <conditionalFormatting sqref="AO81">
    <cfRule type="cellIs" dxfId="1340" priority="144" operator="greaterThan">
      <formula>20</formula>
    </cfRule>
  </conditionalFormatting>
  <conditionalFormatting sqref="AT81">
    <cfRule type="cellIs" dxfId="1339" priority="143" operator="greaterThan">
      <formula>20</formula>
    </cfRule>
  </conditionalFormatting>
  <conditionalFormatting sqref="AY81">
    <cfRule type="cellIs" dxfId="1338" priority="142" operator="greaterThan">
      <formula>20</formula>
    </cfRule>
  </conditionalFormatting>
  <conditionalFormatting sqref="AW69 AR69 AU69 AZ69">
    <cfRule type="cellIs" dxfId="1337" priority="141" operator="greaterThan">
      <formula>20</formula>
    </cfRule>
  </conditionalFormatting>
  <conditionalFormatting sqref="AV69 BA69">
    <cfRule type="cellIs" dxfId="1336" priority="140" operator="between">
      <formula>80</formula>
      <formula>120</formula>
    </cfRule>
  </conditionalFormatting>
  <conditionalFormatting sqref="AW69 AR69 AJ69:AK69 AT69:AU69 AY69:AZ69">
    <cfRule type="cellIs" dxfId="1335" priority="139" operator="greaterThan">
      <formula>20</formula>
    </cfRule>
  </conditionalFormatting>
  <conditionalFormatting sqref="AQ69">
    <cfRule type="cellIs" dxfId="1334" priority="136" operator="between">
      <formula>80</formula>
      <formula>120</formula>
    </cfRule>
  </conditionalFormatting>
  <conditionalFormatting sqref="AO69:AP69">
    <cfRule type="cellIs" dxfId="1333" priority="135" operator="greaterThan">
      <formula>20</formula>
    </cfRule>
  </conditionalFormatting>
  <conditionalFormatting sqref="AQ69">
    <cfRule type="cellIs" dxfId="1332" priority="134" operator="between">
      <formula>80</formula>
      <formula>120</formula>
    </cfRule>
  </conditionalFormatting>
  <conditionalFormatting sqref="AO69">
    <cfRule type="cellIs" dxfId="1331" priority="130" operator="greaterThan">
      <formula>20</formula>
    </cfRule>
  </conditionalFormatting>
  <conditionalFormatting sqref="AT69">
    <cfRule type="cellIs" dxfId="1330" priority="129" operator="greaterThan">
      <formula>20</formula>
    </cfRule>
  </conditionalFormatting>
  <conditionalFormatting sqref="AY69">
    <cfRule type="cellIs" dxfId="1329" priority="128" operator="greaterThan">
      <formula>20</formula>
    </cfRule>
  </conditionalFormatting>
  <conditionalFormatting sqref="AR34 AW34 AJ34:AK34 AT34:AU34 AY34:AZ34">
    <cfRule type="cellIs" dxfId="1328" priority="127" operator="greaterThan">
      <formula>20</formula>
    </cfRule>
  </conditionalFormatting>
  <conditionalFormatting sqref="AL34:AM34 BA34 AV34">
    <cfRule type="cellIs" dxfId="1327" priority="126" operator="between">
      <formula>80</formula>
      <formula>120</formula>
    </cfRule>
  </conditionalFormatting>
  <conditionalFormatting sqref="AO34:AP34">
    <cfRule type="cellIs" dxfId="1326" priority="125" operator="greaterThan">
      <formula>20</formula>
    </cfRule>
  </conditionalFormatting>
  <conditionalFormatting sqref="AQ34">
    <cfRule type="cellIs" dxfId="1325" priority="124" operator="between">
      <formula>80</formula>
      <formula>120</formula>
    </cfRule>
  </conditionalFormatting>
  <conditionalFormatting sqref="AJ33">
    <cfRule type="cellIs" dxfId="1324" priority="123" operator="greaterThan">
      <formula>20</formula>
    </cfRule>
  </conditionalFormatting>
  <conditionalFormatting sqref="AO33">
    <cfRule type="cellIs" dxfId="1323" priority="122" operator="greaterThan">
      <formula>20</formula>
    </cfRule>
  </conditionalFormatting>
  <conditionalFormatting sqref="AT33">
    <cfRule type="cellIs" dxfId="1322" priority="121" operator="greaterThan">
      <formula>20</formula>
    </cfRule>
  </conditionalFormatting>
  <conditionalFormatting sqref="AY33">
    <cfRule type="cellIs" dxfId="1321" priority="120" operator="greaterThan">
      <formula>20</formula>
    </cfRule>
  </conditionalFormatting>
  <conditionalFormatting sqref="AJ30">
    <cfRule type="cellIs" dxfId="1320" priority="119" operator="greaterThan">
      <formula>20</formula>
    </cfRule>
  </conditionalFormatting>
  <conditionalFormatting sqref="AO30">
    <cfRule type="cellIs" dxfId="1319" priority="118" operator="greaterThan">
      <formula>20</formula>
    </cfRule>
  </conditionalFormatting>
  <conditionalFormatting sqref="AT30">
    <cfRule type="cellIs" dxfId="1318" priority="117" operator="greaterThan">
      <formula>20</formula>
    </cfRule>
  </conditionalFormatting>
  <conditionalFormatting sqref="AY30">
    <cfRule type="cellIs" dxfId="1317" priority="116" operator="greaterThan">
      <formula>20</formula>
    </cfRule>
  </conditionalFormatting>
  <conditionalFormatting sqref="AJ31">
    <cfRule type="cellIs" dxfId="1316" priority="115" operator="greaterThan">
      <formula>20</formula>
    </cfRule>
  </conditionalFormatting>
  <conditionalFormatting sqref="AO31">
    <cfRule type="cellIs" dxfId="1315" priority="114" operator="greaterThan">
      <formula>20</formula>
    </cfRule>
  </conditionalFormatting>
  <conditionalFormatting sqref="AT31">
    <cfRule type="cellIs" dxfId="1314" priority="113" operator="greaterThan">
      <formula>20</formula>
    </cfRule>
  </conditionalFormatting>
  <conditionalFormatting sqref="AY31">
    <cfRule type="cellIs" dxfId="1313" priority="112" operator="greaterThan">
      <formula>20</formula>
    </cfRule>
  </conditionalFormatting>
  <conditionalFormatting sqref="AJ62 AJ59 AJ56 AJ53 AJ50 AJ47 AJ44 AJ41 AJ38 AJ35">
    <cfRule type="cellIs" dxfId="1312" priority="111" operator="greaterThan">
      <formula>20</formula>
    </cfRule>
  </conditionalFormatting>
  <conditionalFormatting sqref="AO62 AO59 AO56 AO53 AO50 AO47 AO44 AO41 AO38 AO35">
    <cfRule type="cellIs" dxfId="1311" priority="110" operator="greaterThan">
      <formula>20</formula>
    </cfRule>
  </conditionalFormatting>
  <conditionalFormatting sqref="AT62 AT59 AT56 AT53 AT50 AT47 AT44 AT41 AT38 AT35">
    <cfRule type="cellIs" dxfId="1310" priority="109" operator="greaterThan">
      <formula>20</formula>
    </cfRule>
  </conditionalFormatting>
  <conditionalFormatting sqref="AY62 AY59 AY56 AY53 AY50 AY47 AY44 AY41 AY38 AY35">
    <cfRule type="cellIs" dxfId="1309" priority="108" operator="greaterThan">
      <formula>20</formula>
    </cfRule>
  </conditionalFormatting>
  <conditionalFormatting sqref="AT64:AU65 AY64:AZ65 AJ64:AK65 AW64:AW65 AR64:AR65">
    <cfRule type="cellIs" dxfId="1308" priority="107" operator="greaterThan">
      <formula>20</formula>
    </cfRule>
  </conditionalFormatting>
  <conditionalFormatting sqref="AL64:AM65 AV64:AV65">
    <cfRule type="cellIs" dxfId="1307" priority="106" operator="between">
      <formula>80</formula>
      <formula>120</formula>
    </cfRule>
  </conditionalFormatting>
  <conditionalFormatting sqref="BA64:BA65">
    <cfRule type="cellIs" dxfId="1306" priority="105" operator="between">
      <formula>80</formula>
      <formula>120</formula>
    </cfRule>
  </conditionalFormatting>
  <conditionalFormatting sqref="BA64:BA65">
    <cfRule type="cellIs" dxfId="1305" priority="104" operator="between">
      <formula>80</formula>
      <formula>120</formula>
    </cfRule>
  </conditionalFormatting>
  <conditionalFormatting sqref="AO64:AO65">
    <cfRule type="cellIs" dxfId="1304" priority="103" operator="greaterThan">
      <formula>20</formula>
    </cfRule>
  </conditionalFormatting>
  <conditionalFormatting sqref="AP64:AP65">
    <cfRule type="cellIs" dxfId="1303" priority="102" operator="greaterThan">
      <formula>20</formula>
    </cfRule>
  </conditionalFormatting>
  <conditionalFormatting sqref="AQ64:AQ65">
    <cfRule type="cellIs" dxfId="1302" priority="101" operator="between">
      <formula>80</formula>
      <formula>120</formula>
    </cfRule>
  </conditionalFormatting>
  <conditionalFormatting sqref="AO64:AO65">
    <cfRule type="cellIs" dxfId="1301" priority="92" operator="greaterThan">
      <formula>20</formula>
    </cfRule>
  </conditionalFormatting>
  <conditionalFormatting sqref="AV64:AV65">
    <cfRule type="cellIs" dxfId="1300" priority="98" operator="between">
      <formula>80</formula>
      <formula>120</formula>
    </cfRule>
  </conditionalFormatting>
  <conditionalFormatting sqref="BA64:BA65">
    <cfRule type="cellIs" dxfId="1299" priority="96" operator="between">
      <formula>80</formula>
      <formula>120</formula>
    </cfRule>
  </conditionalFormatting>
  <conditionalFormatting sqref="AL64:AM65">
    <cfRule type="cellIs" dxfId="1298" priority="100" operator="between">
      <formula>80</formula>
      <formula>120</formula>
    </cfRule>
  </conditionalFormatting>
  <conditionalFormatting sqref="AV64:AV65">
    <cfRule type="cellIs" dxfId="1297" priority="99" operator="between">
      <formula>80</formula>
      <formula>120</formula>
    </cfRule>
  </conditionalFormatting>
  <conditionalFormatting sqref="BA64:BA65">
    <cfRule type="cellIs" dxfId="1296" priority="97" operator="between">
      <formula>80</formula>
      <formula>120</formula>
    </cfRule>
  </conditionalFormatting>
  <conditionalFormatting sqref="AQ64:AQ65">
    <cfRule type="cellIs" dxfId="1295" priority="95" operator="between">
      <formula>80</formula>
      <formula>120</formula>
    </cfRule>
  </conditionalFormatting>
  <conditionalFormatting sqref="AY64:AY65">
    <cfRule type="cellIs" dxfId="1294" priority="90" operator="greaterThan">
      <formula>20</formula>
    </cfRule>
  </conditionalFormatting>
  <conditionalFormatting sqref="AQ64:AQ65">
    <cfRule type="cellIs" dxfId="1293" priority="94" operator="between">
      <formula>80</formula>
      <formula>120</formula>
    </cfRule>
  </conditionalFormatting>
  <conditionalFormatting sqref="AJ64:AJ65">
    <cfRule type="cellIs" dxfId="1292" priority="93" operator="greaterThan">
      <formula>20</formula>
    </cfRule>
  </conditionalFormatting>
  <conditionalFormatting sqref="AT64:AT65">
    <cfRule type="cellIs" dxfId="1291" priority="91" operator="greaterThan">
      <formula>20</formula>
    </cfRule>
  </conditionalFormatting>
  <conditionalFormatting sqref="AJ68:AK68 AY68:AZ68 AT68:AU68 AW67:AW68 AR67:AR68 AY67 AT67 AJ67">
    <cfRule type="cellIs" dxfId="1290" priority="89" operator="greaterThan">
      <formula>20</formula>
    </cfRule>
  </conditionalFormatting>
  <conditionalFormatting sqref="BA67:BA68 AV67:AV68 AL67:AM68">
    <cfRule type="cellIs" dxfId="1289" priority="88" operator="between">
      <formula>80</formula>
      <formula>120</formula>
    </cfRule>
  </conditionalFormatting>
  <conditionalFormatting sqref="AK68">
    <cfRule type="cellIs" dxfId="1288" priority="84" operator="greaterThan">
      <formula>20</formula>
    </cfRule>
  </conditionalFormatting>
  <conditionalFormatting sqref="AO68:AP68 AO67">
    <cfRule type="cellIs" dxfId="1287" priority="87" operator="greaterThan">
      <formula>20</formula>
    </cfRule>
  </conditionalFormatting>
  <conditionalFormatting sqref="AQ67:AQ68">
    <cfRule type="cellIs" dxfId="1286" priority="86" operator="between">
      <formula>80</formula>
      <formula>120</formula>
    </cfRule>
  </conditionalFormatting>
  <conditionalFormatting sqref="AQ67:AQ68">
    <cfRule type="cellIs" dxfId="1285" priority="85" operator="between">
      <formula>80</formula>
      <formula>120</formula>
    </cfRule>
  </conditionalFormatting>
  <conditionalFormatting sqref="AO67:AO68">
    <cfRule type="cellIs" dxfId="1284" priority="78" operator="greaterThan">
      <formula>20</formula>
    </cfRule>
  </conditionalFormatting>
  <conditionalFormatting sqref="AU68">
    <cfRule type="cellIs" dxfId="1283" priority="83" operator="greaterThan">
      <formula>20</formula>
    </cfRule>
  </conditionalFormatting>
  <conditionalFormatting sqref="AZ68">
    <cfRule type="cellIs" dxfId="1282" priority="82" operator="greaterThan">
      <formula>20</formula>
    </cfRule>
  </conditionalFormatting>
  <conditionalFormatting sqref="AP68">
    <cfRule type="cellIs" dxfId="1281" priority="81" operator="greaterThan">
      <formula>20</formula>
    </cfRule>
  </conditionalFormatting>
  <conditionalFormatting sqref="AY67:AY68">
    <cfRule type="cellIs" dxfId="1280" priority="76" operator="greaterThan">
      <formula>20</formula>
    </cfRule>
  </conditionalFormatting>
  <conditionalFormatting sqref="AK68 AP68 AU68 AZ68">
    <cfRule type="cellIs" dxfId="1279" priority="80" operator="lessThan">
      <formula>20</formula>
    </cfRule>
  </conditionalFormatting>
  <conditionalFormatting sqref="AJ67:AJ68">
    <cfRule type="cellIs" dxfId="1278" priority="79" operator="greaterThan">
      <formula>20</formula>
    </cfRule>
  </conditionalFormatting>
  <conditionalFormatting sqref="AT67:AT68">
    <cfRule type="cellIs" dxfId="1277" priority="77" operator="greaterThan">
      <formula>20</formula>
    </cfRule>
  </conditionalFormatting>
  <conditionalFormatting sqref="AJ78 AJ75 AJ72">
    <cfRule type="cellIs" dxfId="1276" priority="75" operator="greaterThan">
      <formula>20</formula>
    </cfRule>
  </conditionalFormatting>
  <conditionalFormatting sqref="AO78 AO75 AO72">
    <cfRule type="cellIs" dxfId="1275" priority="74" operator="greaterThan">
      <formula>20</formula>
    </cfRule>
  </conditionalFormatting>
  <conditionalFormatting sqref="AT78 AT75 AT72">
    <cfRule type="cellIs" dxfId="1274" priority="73" operator="greaterThan">
      <formula>20</formula>
    </cfRule>
  </conditionalFormatting>
  <conditionalFormatting sqref="AY78 AY75 AY72">
    <cfRule type="cellIs" dxfId="1273" priority="72" operator="greaterThan">
      <formula>20</formula>
    </cfRule>
  </conditionalFormatting>
  <conditionalFormatting sqref="AI78">
    <cfRule type="cellIs" dxfId="1272" priority="71" operator="lessThan">
      <formula>20</formula>
    </cfRule>
  </conditionalFormatting>
  <conditionalFormatting sqref="AN78">
    <cfRule type="cellIs" dxfId="1271" priority="70" operator="lessThan">
      <formula>20</formula>
    </cfRule>
  </conditionalFormatting>
  <conditionalFormatting sqref="AS78">
    <cfRule type="cellIs" dxfId="1270" priority="69" operator="lessThan">
      <formula>20</formula>
    </cfRule>
  </conditionalFormatting>
  <conditionalFormatting sqref="AX78">
    <cfRule type="cellIs" dxfId="1269" priority="68" operator="lessThan">
      <formula>20</formula>
    </cfRule>
  </conditionalFormatting>
  <conditionalFormatting sqref="AJ128 AJ109 AJ106 AJ103 AJ100 AJ97 AJ94 AJ91 AJ88 AJ85 AJ82">
    <cfRule type="cellIs" dxfId="1268" priority="67" operator="greaterThan">
      <formula>20</formula>
    </cfRule>
  </conditionalFormatting>
  <conditionalFormatting sqref="AO128 AO109 AO106 AO103 AO100 AO97 AO94 AO91 AO88 AO85 AO82">
    <cfRule type="cellIs" dxfId="1267" priority="66" operator="greaterThan">
      <formula>20</formula>
    </cfRule>
  </conditionalFormatting>
  <conditionalFormatting sqref="AT128 AT109 AT106 AT103 AT100 AT97 AT94 AT91 AT88 AT85 AT82">
    <cfRule type="cellIs" dxfId="1266" priority="65" operator="greaterThan">
      <formula>20</formula>
    </cfRule>
  </conditionalFormatting>
  <conditionalFormatting sqref="AY128 AY109 AY106 AY103 AY100 AY97 AY94 AY91 AY88 AY85 AY82">
    <cfRule type="cellIs" dxfId="1265" priority="64" operator="greaterThan">
      <formula>20</formula>
    </cfRule>
  </conditionalFormatting>
  <conditionalFormatting sqref="AJ125 AJ122 AJ119">
    <cfRule type="cellIs" dxfId="1264" priority="63" operator="greaterThan">
      <formula>20</formula>
    </cfRule>
  </conditionalFormatting>
  <conditionalFormatting sqref="AO125 AO122 AO119">
    <cfRule type="cellIs" dxfId="1263" priority="62" operator="greaterThan">
      <formula>20</formula>
    </cfRule>
  </conditionalFormatting>
  <conditionalFormatting sqref="AT125 AT122 AT119">
    <cfRule type="cellIs" dxfId="1262" priority="61" operator="greaterThan">
      <formula>20</formula>
    </cfRule>
  </conditionalFormatting>
  <conditionalFormatting sqref="AY125 AY122 AY119">
    <cfRule type="cellIs" dxfId="1261" priority="60" operator="greaterThan">
      <formula>20</formula>
    </cfRule>
  </conditionalFormatting>
  <conditionalFormatting sqref="AI125">
    <cfRule type="cellIs" dxfId="1260" priority="59" operator="lessThan">
      <formula>20</formula>
    </cfRule>
  </conditionalFormatting>
  <conditionalFormatting sqref="AN125">
    <cfRule type="cellIs" dxfId="1259" priority="58" operator="lessThan">
      <formula>20</formula>
    </cfRule>
  </conditionalFormatting>
  <conditionalFormatting sqref="AS125">
    <cfRule type="cellIs" dxfId="1258" priority="57" operator="lessThan">
      <formula>20</formula>
    </cfRule>
  </conditionalFormatting>
  <conditionalFormatting sqref="AX125">
    <cfRule type="cellIs" dxfId="1257" priority="56" operator="lessThan">
      <formula>20</formula>
    </cfRule>
  </conditionalFormatting>
  <conditionalFormatting sqref="AJ113 AY113 AT113 AW113 AR113">
    <cfRule type="cellIs" dxfId="1256" priority="55" operator="greaterThan">
      <formula>20</formula>
    </cfRule>
  </conditionalFormatting>
  <conditionalFormatting sqref="BA113 AV113 AL113:AM113">
    <cfRule type="cellIs" dxfId="1255" priority="54" operator="between">
      <formula>80</formula>
      <formula>120</formula>
    </cfRule>
  </conditionalFormatting>
  <conditionalFormatting sqref="AO113">
    <cfRule type="cellIs" dxfId="1254" priority="53" operator="greaterThan">
      <formula>20</formula>
    </cfRule>
  </conditionalFormatting>
  <conditionalFormatting sqref="AQ113">
    <cfRule type="cellIs" dxfId="1253" priority="52" operator="between">
      <formula>80</formula>
      <formula>120</formula>
    </cfRule>
  </conditionalFormatting>
  <conditionalFormatting sqref="AQ113">
    <cfRule type="cellIs" dxfId="1252" priority="51" operator="between">
      <formula>80</formula>
      <formula>120</formula>
    </cfRule>
  </conditionalFormatting>
  <conditionalFormatting sqref="AO113">
    <cfRule type="cellIs" dxfId="1251" priority="49" operator="greaterThan">
      <formula>20</formula>
    </cfRule>
  </conditionalFormatting>
  <conditionalFormatting sqref="AV116 BA116 AL116:AM116">
    <cfRule type="cellIs" dxfId="1250" priority="43" operator="between">
      <formula>80</formula>
      <formula>120</formula>
    </cfRule>
  </conditionalFormatting>
  <conditionalFormatting sqref="AP116">
    <cfRule type="cellIs" dxfId="1249" priority="42" operator="greaterThan">
      <formula>20</formula>
    </cfRule>
  </conditionalFormatting>
  <conditionalFormatting sqref="AK116">
    <cfRule type="cellIs" dxfId="1248" priority="38" operator="greaterThan">
      <formula>20</formula>
    </cfRule>
  </conditionalFormatting>
  <conditionalFormatting sqref="AL116:AM116">
    <cfRule type="cellIs" dxfId="1247" priority="37" operator="between">
      <formula>80</formula>
      <formula>120</formula>
    </cfRule>
  </conditionalFormatting>
  <conditionalFormatting sqref="AJ116">
    <cfRule type="cellIs" dxfId="1246" priority="36" operator="greaterThan">
      <formula>20</formula>
    </cfRule>
  </conditionalFormatting>
  <conditionalFormatting sqref="AY113">
    <cfRule type="cellIs" dxfId="1245" priority="47" operator="greaterThan">
      <formula>20</formula>
    </cfRule>
  </conditionalFormatting>
  <conditionalFormatting sqref="AJ113">
    <cfRule type="cellIs" dxfId="1244" priority="50" operator="greaterThan">
      <formula>20</formula>
    </cfRule>
  </conditionalFormatting>
  <conditionalFormatting sqref="AT113">
    <cfRule type="cellIs" dxfId="1243" priority="48" operator="greaterThan">
      <formula>20</formula>
    </cfRule>
  </conditionalFormatting>
  <conditionalFormatting sqref="AW116 AR116 AU116 AZ116">
    <cfRule type="cellIs" dxfId="1242" priority="46" operator="greaterThan">
      <formula>20</formula>
    </cfRule>
  </conditionalFormatting>
  <conditionalFormatting sqref="AV116 BA116">
    <cfRule type="cellIs" dxfId="1241" priority="45" operator="between">
      <formula>80</formula>
      <formula>120</formula>
    </cfRule>
  </conditionalFormatting>
  <conditionalFormatting sqref="AW116 AR116 AJ116:AK116 AT116:AU116 AY116:AZ116">
    <cfRule type="cellIs" dxfId="1240" priority="44" operator="greaterThan">
      <formula>20</formula>
    </cfRule>
  </conditionalFormatting>
  <conditionalFormatting sqref="AQ116">
    <cfRule type="cellIs" dxfId="1239" priority="41" operator="between">
      <formula>80</formula>
      <formula>120</formula>
    </cfRule>
  </conditionalFormatting>
  <conditionalFormatting sqref="AO116:AP116">
    <cfRule type="cellIs" dxfId="1238" priority="40" operator="greaterThan">
      <formula>20</formula>
    </cfRule>
  </conditionalFormatting>
  <conditionalFormatting sqref="AQ116">
    <cfRule type="cellIs" dxfId="1237" priority="39" operator="between">
      <formula>80</formula>
      <formula>120</formula>
    </cfRule>
  </conditionalFormatting>
  <conditionalFormatting sqref="AO116">
    <cfRule type="cellIs" dxfId="1236" priority="35" operator="greaterThan">
      <formula>20</formula>
    </cfRule>
  </conditionalFormatting>
  <conditionalFormatting sqref="AT116">
    <cfRule type="cellIs" dxfId="1235" priority="34" operator="greaterThan">
      <formula>20</formula>
    </cfRule>
  </conditionalFormatting>
  <conditionalFormatting sqref="AY116">
    <cfRule type="cellIs" dxfId="1234" priority="33" operator="greaterThan">
      <formula>20</formula>
    </cfRule>
  </conditionalFormatting>
  <conditionalFormatting sqref="AT112:AU112 AY112:AZ112 AJ112:AK112 AW112 AR112">
    <cfRule type="cellIs" dxfId="1233" priority="32" operator="greaterThan">
      <formula>20</formula>
    </cfRule>
  </conditionalFormatting>
  <conditionalFormatting sqref="AL112:AM112 AV112">
    <cfRule type="cellIs" dxfId="1232" priority="31" operator="between">
      <formula>80</formula>
      <formula>120</formula>
    </cfRule>
  </conditionalFormatting>
  <conditionalFormatting sqref="BA112">
    <cfRule type="cellIs" dxfId="1231" priority="30" operator="between">
      <formula>80</formula>
      <formula>120</formula>
    </cfRule>
  </conditionalFormatting>
  <conditionalFormatting sqref="BA112">
    <cfRule type="cellIs" dxfId="1230" priority="29" operator="between">
      <formula>80</formula>
      <formula>120</formula>
    </cfRule>
  </conditionalFormatting>
  <conditionalFormatting sqref="AO112">
    <cfRule type="cellIs" dxfId="1229" priority="28" operator="greaterThan">
      <formula>20</formula>
    </cfRule>
  </conditionalFormatting>
  <conditionalFormatting sqref="AP112">
    <cfRule type="cellIs" dxfId="1228" priority="27" operator="greaterThan">
      <formula>20</formula>
    </cfRule>
  </conditionalFormatting>
  <conditionalFormatting sqref="AQ112">
    <cfRule type="cellIs" dxfId="1227" priority="26" operator="between">
      <formula>80</formula>
      <formula>120</formula>
    </cfRule>
  </conditionalFormatting>
  <conditionalFormatting sqref="AO112">
    <cfRule type="cellIs" dxfId="1226" priority="17" operator="greaterThan">
      <formula>20</formula>
    </cfRule>
  </conditionalFormatting>
  <conditionalFormatting sqref="AV112">
    <cfRule type="cellIs" dxfId="1225" priority="23" operator="between">
      <formula>80</formula>
      <formula>120</formula>
    </cfRule>
  </conditionalFormatting>
  <conditionalFormatting sqref="BA112">
    <cfRule type="cellIs" dxfId="1224" priority="21" operator="between">
      <formula>80</formula>
      <formula>120</formula>
    </cfRule>
  </conditionalFormatting>
  <conditionalFormatting sqref="AL112:AM112">
    <cfRule type="cellIs" dxfId="1223" priority="25" operator="between">
      <formula>80</formula>
      <formula>120</formula>
    </cfRule>
  </conditionalFormatting>
  <conditionalFormatting sqref="AV112">
    <cfRule type="cellIs" dxfId="1222" priority="24" operator="between">
      <formula>80</formula>
      <formula>120</formula>
    </cfRule>
  </conditionalFormatting>
  <conditionalFormatting sqref="BA112">
    <cfRule type="cellIs" dxfId="1221" priority="22" operator="between">
      <formula>80</formula>
      <formula>120</formula>
    </cfRule>
  </conditionalFormatting>
  <conditionalFormatting sqref="AQ112">
    <cfRule type="cellIs" dxfId="1220" priority="20" operator="between">
      <formula>80</formula>
      <formula>120</formula>
    </cfRule>
  </conditionalFormatting>
  <conditionalFormatting sqref="AY112">
    <cfRule type="cellIs" dxfId="1219" priority="15" operator="greaterThan">
      <formula>20</formula>
    </cfRule>
  </conditionalFormatting>
  <conditionalFormatting sqref="AQ112">
    <cfRule type="cellIs" dxfId="1218" priority="19" operator="between">
      <formula>80</formula>
      <formula>120</formula>
    </cfRule>
  </conditionalFormatting>
  <conditionalFormatting sqref="AJ112">
    <cfRule type="cellIs" dxfId="1217" priority="18" operator="greaterThan">
      <formula>20</formula>
    </cfRule>
  </conditionalFormatting>
  <conditionalFormatting sqref="AT112">
    <cfRule type="cellIs" dxfId="1216" priority="16" operator="greaterThan">
      <formula>20</formula>
    </cfRule>
  </conditionalFormatting>
  <conditionalFormatting sqref="AJ115:AK115 AY115:AZ115 AT115:AU115 AW114:AW115 AR114:AR115 AY114 AT114 AJ114">
    <cfRule type="cellIs" dxfId="1215" priority="14" operator="greaterThan">
      <formula>20</formula>
    </cfRule>
  </conditionalFormatting>
  <conditionalFormatting sqref="BA114:BA115 AV114:AV115 AL114:AM115">
    <cfRule type="cellIs" dxfId="1214" priority="13" operator="between">
      <formula>80</formula>
      <formula>120</formula>
    </cfRule>
  </conditionalFormatting>
  <conditionalFormatting sqref="AK115">
    <cfRule type="cellIs" dxfId="1213" priority="9" operator="greaterThan">
      <formula>20</formula>
    </cfRule>
  </conditionalFormatting>
  <conditionalFormatting sqref="AO115:AP115 AO114">
    <cfRule type="cellIs" dxfId="1212" priority="12" operator="greaterThan">
      <formula>20</formula>
    </cfRule>
  </conditionalFormatting>
  <conditionalFormatting sqref="AQ114:AQ115">
    <cfRule type="cellIs" dxfId="1211" priority="11" operator="between">
      <formula>80</formula>
      <formula>120</formula>
    </cfRule>
  </conditionalFormatting>
  <conditionalFormatting sqref="AQ114:AQ115">
    <cfRule type="cellIs" dxfId="1210" priority="10" operator="between">
      <formula>80</formula>
      <formula>120</formula>
    </cfRule>
  </conditionalFormatting>
  <conditionalFormatting sqref="AO114:AO115">
    <cfRule type="cellIs" dxfId="1209" priority="3" operator="greaterThan">
      <formula>20</formula>
    </cfRule>
  </conditionalFormatting>
  <conditionalFormatting sqref="AU115">
    <cfRule type="cellIs" dxfId="1208" priority="8" operator="greaterThan">
      <formula>20</formula>
    </cfRule>
  </conditionalFormatting>
  <conditionalFormatting sqref="AZ115">
    <cfRule type="cellIs" dxfId="1207" priority="7" operator="greaterThan">
      <formula>20</formula>
    </cfRule>
  </conditionalFormatting>
  <conditionalFormatting sqref="AP115">
    <cfRule type="cellIs" dxfId="1206" priority="6" operator="greaterThan">
      <formula>20</formula>
    </cfRule>
  </conditionalFormatting>
  <conditionalFormatting sqref="AY114:AY115">
    <cfRule type="cellIs" dxfId="1205" priority="1" operator="greaterThan">
      <formula>20</formula>
    </cfRule>
  </conditionalFormatting>
  <conditionalFormatting sqref="AK115 AP115 AU115 AZ115">
    <cfRule type="cellIs" dxfId="1204" priority="5" operator="lessThan">
      <formula>20</formula>
    </cfRule>
  </conditionalFormatting>
  <conditionalFormatting sqref="AJ114:AJ115">
    <cfRule type="cellIs" dxfId="1203" priority="4" operator="greaterThan">
      <formula>20</formula>
    </cfRule>
  </conditionalFormatting>
  <conditionalFormatting sqref="AT114:AT115">
    <cfRule type="cellIs" dxfId="120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139"/>
  <sheetViews>
    <sheetView topLeftCell="A24" zoomScale="85" zoomScaleNormal="85" workbookViewId="0">
      <selection activeCell="A46" sqref="A46:BF13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  <col min="25" max="25" width="10.5" customWidth="1"/>
    <col min="26" max="26" width="12.5" customWidth="1"/>
  </cols>
  <sheetData>
    <row r="1" spans="1:9" x14ac:dyDescent="0.2">
      <c r="A1" t="s">
        <v>175</v>
      </c>
    </row>
    <row r="12" spans="1:9" ht="16" x14ac:dyDescent="0.2">
      <c r="A12" t="s">
        <v>31</v>
      </c>
      <c r="C12" t="s">
        <v>109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2">
      <c r="G13" s="3"/>
      <c r="I13" s="3"/>
    </row>
    <row r="14" spans="1:9" x14ac:dyDescent="0.2">
      <c r="D14">
        <v>0</v>
      </c>
      <c r="E14" s="3">
        <f>AVERAGE(I29:I30)</f>
        <v>18.5</v>
      </c>
      <c r="F14">
        <v>0</v>
      </c>
      <c r="G14" s="3">
        <f>AVERAGE(J29:J30)</f>
        <v>224</v>
      </c>
      <c r="H14">
        <v>0</v>
      </c>
      <c r="I14" s="3">
        <f>AVERAGE(L29:L30)</f>
        <v>66.5</v>
      </c>
    </row>
    <row r="15" spans="1:9" x14ac:dyDescent="0.2">
      <c r="D15">
        <f>3*G32/1000</f>
        <v>6.0000000000000006E-4</v>
      </c>
      <c r="E15" s="3">
        <f>AVERAGE(I32:I33)</f>
        <v>383</v>
      </c>
      <c r="F15">
        <f>6*H32/1000</f>
        <v>1.2000000000000001E-3</v>
      </c>
      <c r="G15" s="3">
        <f>AVERAGE(J32:J33)</f>
        <v>2725</v>
      </c>
      <c r="H15">
        <f>0.3*H32/1000</f>
        <v>5.9999999999999995E-5</v>
      </c>
      <c r="I15" s="3">
        <f>AVERAGE(L32:L33)</f>
        <v>1250</v>
      </c>
    </row>
    <row r="16" spans="1:9" x14ac:dyDescent="0.2">
      <c r="D16">
        <f>3*G35/1000</f>
        <v>1.7999999999999997E-3</v>
      </c>
      <c r="E16" s="3">
        <f>AVERAGE(I35:I36)</f>
        <v>1102</v>
      </c>
      <c r="F16">
        <f>6*H35/1000</f>
        <v>3.5999999999999995E-3</v>
      </c>
      <c r="G16" s="3">
        <f>AVERAGE(J35:J36)</f>
        <v>8878</v>
      </c>
      <c r="H16">
        <f>0.3*H35/1000</f>
        <v>1.7999999999999998E-4</v>
      </c>
      <c r="I16" s="3">
        <f>AVERAGE(L35:L36)</f>
        <v>4041.5</v>
      </c>
    </row>
    <row r="17" spans="1:58" x14ac:dyDescent="0.2">
      <c r="D17">
        <f>9*G38/1000</f>
        <v>2.9970000000000005E-3</v>
      </c>
      <c r="E17" s="3">
        <f>AVERAGE(I38:I39)</f>
        <v>1707.5</v>
      </c>
      <c r="F17">
        <f>18*H38/1000</f>
        <v>5.9940000000000011E-3</v>
      </c>
      <c r="G17" s="3">
        <f>AVERAGE(J38:J39)</f>
        <v>13683</v>
      </c>
      <c r="H17">
        <f>0.9*H38/1000</f>
        <v>2.9970000000000002E-4</v>
      </c>
      <c r="I17" s="3">
        <f>AVERAGE(L38:L39)</f>
        <v>6832</v>
      </c>
    </row>
    <row r="18" spans="1:58" x14ac:dyDescent="0.2">
      <c r="D18">
        <f>9*G41/1000</f>
        <v>4.2030000000000001E-3</v>
      </c>
      <c r="E18" s="3">
        <f>AVERAGE(I41:I42)</f>
        <v>2520</v>
      </c>
      <c r="F18">
        <f>18*H41/1000</f>
        <v>8.4060000000000003E-3</v>
      </c>
      <c r="G18" s="3">
        <f>AVERAGE(J41:J42)</f>
        <v>19261.5</v>
      </c>
      <c r="H18">
        <f>0.9*H41/1000</f>
        <v>4.2030000000000002E-4</v>
      </c>
      <c r="I18" s="3">
        <f>AVERAGE(L41:L42)</f>
        <v>9757.5</v>
      </c>
    </row>
    <row r="19" spans="1:58" x14ac:dyDescent="0.2">
      <c r="D19">
        <f>9*G44/1000</f>
        <v>5.3999999999999994E-3</v>
      </c>
      <c r="E19" s="3">
        <f>AVERAGE(I44:I45)</f>
        <v>3032</v>
      </c>
      <c r="F19">
        <f>18*H44/1000</f>
        <v>1.0799999999999999E-2</v>
      </c>
      <c r="G19" s="3">
        <f>AVERAGE(J44:J45)</f>
        <v>25440</v>
      </c>
      <c r="H19">
        <f>0.9*H44/1000</f>
        <v>5.4000000000000001E-4</v>
      </c>
      <c r="I19" s="3">
        <f>AVERAGE(L44:L45)</f>
        <v>13214</v>
      </c>
    </row>
    <row r="20" spans="1:58" x14ac:dyDescent="0.2">
      <c r="C20" t="s">
        <v>35</v>
      </c>
      <c r="E20" s="6">
        <f>SLOPE(D13:D19,E13:E19)</f>
        <v>1.7641045625681603E-6</v>
      </c>
      <c r="F20" s="6"/>
      <c r="G20" s="6">
        <f>SLOPE(F13:F19,G13:G19)</f>
        <v>4.31502813685779E-7</v>
      </c>
      <c r="H20" s="6"/>
      <c r="I20" s="6">
        <f>SLOPE(H13:H19,I13:I19)</f>
        <v>4.1267497794532711E-8</v>
      </c>
    </row>
    <row r="21" spans="1:58" x14ac:dyDescent="0.2">
      <c r="C21" t="s">
        <v>36</v>
      </c>
      <c r="E21" s="6">
        <f>INTERCEPT(D13:D19,E13:E19)</f>
        <v>-7.6474713630798104E-5</v>
      </c>
      <c r="F21" s="6"/>
      <c r="G21" s="6">
        <f>INTERCEPT(F13:F19,G13:G19)</f>
        <v>-4.9409967183178423E-5</v>
      </c>
      <c r="H21" s="6"/>
      <c r="I21" s="6">
        <f>INTERCEPT(H13:H19,I13:I19)</f>
        <v>8.1621460495896931E-6</v>
      </c>
    </row>
    <row r="22" spans="1:58" x14ac:dyDescent="0.2">
      <c r="C22" t="s">
        <v>37</v>
      </c>
      <c r="E22" s="7">
        <f>RSQ(D13:D19,E13:E19)</f>
        <v>0.9975291172612808</v>
      </c>
      <c r="F22" s="7"/>
      <c r="G22" s="7">
        <f>RSQ(F13:F19,G13:G19)</f>
        <v>0.99889224127117882</v>
      </c>
      <c r="H22" s="7"/>
      <c r="I22" s="7">
        <f>RSQ(H13:H19,I13:I19)</f>
        <v>0.9976818260451733</v>
      </c>
    </row>
    <row r="23" spans="1:58" s="3" customFormat="1" ht="176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2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2682</v>
      </c>
      <c r="J24">
        <v>11983</v>
      </c>
      <c r="L24">
        <v>9535</v>
      </c>
      <c r="M24">
        <v>2.4729999999999999</v>
      </c>
      <c r="N24">
        <v>10.430999999999999</v>
      </c>
      <c r="O24">
        <v>7.9580000000000002</v>
      </c>
      <c r="Q24">
        <v>0.88100000000000001</v>
      </c>
      <c r="R24">
        <v>1</v>
      </c>
      <c r="S24">
        <v>0</v>
      </c>
      <c r="T24">
        <v>0</v>
      </c>
      <c r="V24">
        <v>0</v>
      </c>
      <c r="Y24" s="1">
        <v>44243</v>
      </c>
      <c r="Z24" s="2">
        <v>0.51624999999999999</v>
      </c>
      <c r="AB24">
        <v>1</v>
      </c>
      <c r="AD24" s="4">
        <f>((I24*$E$20)+$E$21)*1000/G24</f>
        <v>9.3097074463540164</v>
      </c>
      <c r="AE24" s="4">
        <f t="shared" ref="AE24:AE88" si="0">((J24*$G$20)+$G$21)*1000/H24</f>
        <v>10.242576498427024</v>
      </c>
      <c r="AF24" s="4">
        <f>AE24-AD24</f>
        <v>0.93286905207300741</v>
      </c>
      <c r="AG24" s="4">
        <f>((L24*$I$20)+$I$21)*1000/H24</f>
        <v>0.80329547504091814</v>
      </c>
    </row>
    <row r="25" spans="1:58" x14ac:dyDescent="0.2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3351</v>
      </c>
      <c r="J25">
        <v>11765</v>
      </c>
      <c r="L25">
        <v>9572</v>
      </c>
      <c r="M25">
        <v>2.9860000000000002</v>
      </c>
      <c r="N25">
        <v>10.246</v>
      </c>
      <c r="O25">
        <v>7.26</v>
      </c>
      <c r="Q25">
        <v>0.88500000000000001</v>
      </c>
      <c r="R25">
        <v>1</v>
      </c>
      <c r="S25">
        <v>0</v>
      </c>
      <c r="T25">
        <v>0</v>
      </c>
      <c r="V25">
        <v>0</v>
      </c>
      <c r="Y25" s="1">
        <v>44243</v>
      </c>
      <c r="Z25" s="2">
        <v>0.52144675925925921</v>
      </c>
      <c r="AB25">
        <v>1</v>
      </c>
      <c r="AD25" s="4">
        <f t="shared" ref="AD25:AD88" si="1">((I25*$E$20)+$E$21)*1000/G25</f>
        <v>11.670079351070214</v>
      </c>
      <c r="AE25" s="4">
        <f t="shared" si="0"/>
        <v>10.054441271660023</v>
      </c>
      <c r="AF25" s="4">
        <f t="shared" ref="AF25:AF88" si="2">AE25-AD25</f>
        <v>-1.615638079410191</v>
      </c>
      <c r="AG25" s="4">
        <f t="shared" ref="AG25:AG88" si="3">((L25*$I$20)+$I$21)*1000/H25</f>
        <v>0.80634926987771349</v>
      </c>
    </row>
    <row r="26" spans="1:58" x14ac:dyDescent="0.2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3695</v>
      </c>
      <c r="J26">
        <v>11606</v>
      </c>
      <c r="L26">
        <v>9459</v>
      </c>
      <c r="M26">
        <v>3.25</v>
      </c>
      <c r="N26">
        <v>10.111000000000001</v>
      </c>
      <c r="O26">
        <v>6.8609999999999998</v>
      </c>
      <c r="Q26">
        <v>0.873</v>
      </c>
      <c r="R26">
        <v>1</v>
      </c>
      <c r="S26">
        <v>0</v>
      </c>
      <c r="T26">
        <v>0</v>
      </c>
      <c r="V26">
        <v>0</v>
      </c>
      <c r="Y26" s="1">
        <v>44243</v>
      </c>
      <c r="Z26" s="2">
        <v>0.52714120370370365</v>
      </c>
      <c r="AB26">
        <v>1</v>
      </c>
      <c r="AD26" s="4">
        <f t="shared" si="1"/>
        <v>12.883783290117107</v>
      </c>
      <c r="AE26" s="4">
        <f t="shared" si="0"/>
        <v>9.9172233769079448</v>
      </c>
      <c r="AF26" s="4">
        <f t="shared" si="2"/>
        <v>-2.9665599132091618</v>
      </c>
      <c r="AG26" s="4">
        <f t="shared" si="3"/>
        <v>0.79702281537614927</v>
      </c>
    </row>
    <row r="27" spans="1:58" x14ac:dyDescent="0.2">
      <c r="A27">
        <v>4</v>
      </c>
      <c r="B27">
        <v>2</v>
      </c>
      <c r="D27" t="s">
        <v>28</v>
      </c>
      <c r="Y27" s="1">
        <v>44243</v>
      </c>
      <c r="Z27" s="2">
        <v>0.53123842592592596</v>
      </c>
      <c r="AB27">
        <v>1</v>
      </c>
      <c r="AD27" s="4" t="e">
        <f t="shared" si="1"/>
        <v>#DIV/0!</v>
      </c>
      <c r="AE27" s="4" t="e">
        <f t="shared" si="0"/>
        <v>#DIV/0!</v>
      </c>
      <c r="AF27" s="4" t="e">
        <f t="shared" si="2"/>
        <v>#DIV/0!</v>
      </c>
      <c r="AG27" s="4" t="e">
        <f t="shared" si="3"/>
        <v>#DIV/0!</v>
      </c>
    </row>
    <row r="28" spans="1:58" x14ac:dyDescent="0.2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173</v>
      </c>
      <c r="J28">
        <v>227</v>
      </c>
      <c r="L28">
        <v>114</v>
      </c>
      <c r="M28">
        <v>0.54800000000000004</v>
      </c>
      <c r="N28">
        <v>0.47099999999999997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44243</v>
      </c>
      <c r="Z28" s="2">
        <v>0.5406481481481481</v>
      </c>
      <c r="AB28">
        <v>1</v>
      </c>
      <c r="AD28" s="4">
        <f t="shared" si="1"/>
        <v>0.45743075138698724</v>
      </c>
      <c r="AE28" s="4">
        <f t="shared" si="0"/>
        <v>9.7082343046986833E-2</v>
      </c>
      <c r="AF28" s="4">
        <f t="shared" si="2"/>
        <v>-0.36034840834000043</v>
      </c>
      <c r="AG28" s="4">
        <f t="shared" si="3"/>
        <v>2.5733281596332848E-2</v>
      </c>
    </row>
    <row r="29" spans="1:58" x14ac:dyDescent="0.2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18</v>
      </c>
      <c r="J29">
        <v>206</v>
      </c>
      <c r="L29">
        <v>59</v>
      </c>
      <c r="M29">
        <v>0.42799999999999999</v>
      </c>
      <c r="N29">
        <v>0.45300000000000001</v>
      </c>
      <c r="O29">
        <v>2.5000000000000001E-2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44243</v>
      </c>
      <c r="Z29" s="2">
        <v>0.54561342592592588</v>
      </c>
      <c r="AB29">
        <v>1</v>
      </c>
      <c r="AD29" s="4">
        <f t="shared" si="1"/>
        <v>-8.9441663009142428E-2</v>
      </c>
      <c r="AE29" s="4">
        <f t="shared" si="0"/>
        <v>7.8959224872184111E-2</v>
      </c>
      <c r="AF29" s="4">
        <f t="shared" si="2"/>
        <v>0.16840088788132654</v>
      </c>
      <c r="AG29" s="4">
        <f t="shared" si="3"/>
        <v>2.1193856838934245E-2</v>
      </c>
    </row>
    <row r="30" spans="1:58" x14ac:dyDescent="0.2">
      <c r="A30">
        <v>7</v>
      </c>
      <c r="B30">
        <v>3</v>
      </c>
      <c r="C30" t="s">
        <v>29</v>
      </c>
      <c r="D30" t="s">
        <v>27</v>
      </c>
      <c r="G30">
        <v>0.5</v>
      </c>
      <c r="H30">
        <v>0.5</v>
      </c>
      <c r="I30">
        <v>19</v>
      </c>
      <c r="J30">
        <v>242</v>
      </c>
      <c r="L30">
        <v>74</v>
      </c>
      <c r="M30">
        <v>0.42899999999999999</v>
      </c>
      <c r="N30">
        <v>0.48399999999999999</v>
      </c>
      <c r="O30">
        <v>5.3999999999999999E-2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44243</v>
      </c>
      <c r="Z30" s="2">
        <v>0.55104166666666665</v>
      </c>
      <c r="AB30">
        <v>1</v>
      </c>
      <c r="AD30" s="4">
        <f t="shared" si="1"/>
        <v>-8.5913453884006119E-2</v>
      </c>
      <c r="AE30" s="4">
        <f t="shared" si="0"/>
        <v>0.1100274274575602</v>
      </c>
      <c r="AF30" s="4">
        <f t="shared" si="2"/>
        <v>0.19594088134156631</v>
      </c>
      <c r="AG30" s="4">
        <f t="shared" si="3"/>
        <v>2.2431881772770227E-2</v>
      </c>
    </row>
    <row r="31" spans="1:58" x14ac:dyDescent="0.2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154</v>
      </c>
      <c r="J31">
        <v>2749</v>
      </c>
      <c r="L31">
        <v>1252</v>
      </c>
      <c r="M31">
        <v>1.333</v>
      </c>
      <c r="N31">
        <v>6.5179999999999998</v>
      </c>
      <c r="O31">
        <v>5.1849999999999996</v>
      </c>
      <c r="Q31">
        <v>3.6999999999999998E-2</v>
      </c>
      <c r="R31">
        <v>1</v>
      </c>
      <c r="S31">
        <v>0</v>
      </c>
      <c r="T31">
        <v>0</v>
      </c>
      <c r="V31">
        <v>0</v>
      </c>
      <c r="Y31" s="1">
        <v>44243</v>
      </c>
      <c r="Z31" s="2">
        <v>0.56071759259259257</v>
      </c>
      <c r="AB31">
        <v>1</v>
      </c>
      <c r="AD31" s="4">
        <f t="shared" si="1"/>
        <v>0.9759869450234927</v>
      </c>
      <c r="AE31" s="4">
        <f t="shared" si="0"/>
        <v>5.6839563381951397</v>
      </c>
      <c r="AF31" s="4">
        <f t="shared" si="2"/>
        <v>4.7079693931716466</v>
      </c>
      <c r="AG31" s="4">
        <f t="shared" si="3"/>
        <v>0.29914526644172323</v>
      </c>
      <c r="AI31">
        <f>ABS(100*(AD31-3)/3)</f>
        <v>67.467101832550256</v>
      </c>
      <c r="AN31">
        <f t="shared" ref="AN31:AN36" si="4">ABS(100*(AE31-6)/6)</f>
        <v>5.267394363414339</v>
      </c>
      <c r="AS31">
        <f t="shared" ref="AS31:AS36" si="5">ABS(100*(AF31-3)/3)</f>
        <v>56.932313105721555</v>
      </c>
      <c r="AX31">
        <f t="shared" ref="AX31:AX36" si="6">ABS(100*(AG31-0.3)/0.3)</f>
        <v>0.28491118609225152</v>
      </c>
    </row>
    <row r="32" spans="1:58" x14ac:dyDescent="0.2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384</v>
      </c>
      <c r="J32">
        <v>2718</v>
      </c>
      <c r="L32">
        <v>1240</v>
      </c>
      <c r="M32">
        <v>1.774</v>
      </c>
      <c r="N32">
        <v>6.4530000000000003</v>
      </c>
      <c r="O32">
        <v>4.6790000000000003</v>
      </c>
      <c r="Q32">
        <v>3.4000000000000002E-2</v>
      </c>
      <c r="R32">
        <v>1</v>
      </c>
      <c r="S32">
        <v>0</v>
      </c>
      <c r="T32">
        <v>0</v>
      </c>
      <c r="V32">
        <v>0</v>
      </c>
      <c r="Y32" s="1">
        <v>44243</v>
      </c>
      <c r="Z32" s="2">
        <v>0.56575231481481481</v>
      </c>
      <c r="AB32">
        <v>1</v>
      </c>
      <c r="AD32" s="4">
        <f t="shared" si="1"/>
        <v>3.0047071919768773</v>
      </c>
      <c r="AE32" s="4">
        <f t="shared" si="0"/>
        <v>5.617073402073844</v>
      </c>
      <c r="AF32" s="4">
        <f t="shared" si="2"/>
        <v>2.6123662100969667</v>
      </c>
      <c r="AG32" s="4">
        <f t="shared" si="3"/>
        <v>0.29666921657405126</v>
      </c>
      <c r="AI32">
        <f t="shared" ref="AI32:AI36" si="7">ABS(100*(AD32-3)/3)</f>
        <v>0.15690639922924335</v>
      </c>
      <c r="AN32">
        <f t="shared" si="4"/>
        <v>6.3821099654359337</v>
      </c>
      <c r="AS32">
        <f t="shared" si="5"/>
        <v>12.92112633010111</v>
      </c>
      <c r="AX32">
        <f t="shared" si="6"/>
        <v>1.1102611419829083</v>
      </c>
    </row>
    <row r="33" spans="1:58" x14ac:dyDescent="0.2">
      <c r="A33">
        <v>10</v>
      </c>
      <c r="B33">
        <v>4</v>
      </c>
      <c r="C33" t="s">
        <v>65</v>
      </c>
      <c r="D33" t="s">
        <v>27</v>
      </c>
      <c r="G33">
        <v>0.2</v>
      </c>
      <c r="H33">
        <v>0.2</v>
      </c>
      <c r="I33">
        <v>382</v>
      </c>
      <c r="J33">
        <v>2732</v>
      </c>
      <c r="L33">
        <v>1260</v>
      </c>
      <c r="M33">
        <v>1.77</v>
      </c>
      <c r="N33">
        <v>6.4829999999999997</v>
      </c>
      <c r="O33">
        <v>4.7140000000000004</v>
      </c>
      <c r="Q33">
        <v>3.9E-2</v>
      </c>
      <c r="R33">
        <v>1</v>
      </c>
      <c r="S33">
        <v>0</v>
      </c>
      <c r="T33">
        <v>0</v>
      </c>
      <c r="V33">
        <v>0</v>
      </c>
      <c r="Y33" s="1">
        <v>44243</v>
      </c>
      <c r="Z33" s="2">
        <v>0.57122685185185185</v>
      </c>
      <c r="AB33">
        <v>1</v>
      </c>
      <c r="AD33" s="4">
        <f t="shared" si="1"/>
        <v>2.987066146351196</v>
      </c>
      <c r="AE33" s="4">
        <f t="shared" si="0"/>
        <v>5.6472785990318481</v>
      </c>
      <c r="AF33" s="4">
        <f t="shared" si="2"/>
        <v>2.6602124526806521</v>
      </c>
      <c r="AG33" s="4">
        <f t="shared" si="3"/>
        <v>0.30079596635350453</v>
      </c>
      <c r="AI33">
        <f t="shared" si="7"/>
        <v>0.43112845496013169</v>
      </c>
      <c r="AN33">
        <f t="shared" si="4"/>
        <v>5.8786900161358639</v>
      </c>
      <c r="AS33">
        <f t="shared" si="5"/>
        <v>11.326251577311597</v>
      </c>
      <c r="AX33">
        <f t="shared" si="6"/>
        <v>0.26532211783484677</v>
      </c>
    </row>
    <row r="34" spans="1:58" x14ac:dyDescent="0.2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1223</v>
      </c>
      <c r="J34">
        <v>9141</v>
      </c>
      <c r="L34">
        <v>4017</v>
      </c>
      <c r="M34">
        <v>1.127</v>
      </c>
      <c r="N34">
        <v>6.6849999999999996</v>
      </c>
      <c r="O34">
        <v>5.5579999999999998</v>
      </c>
      <c r="Q34">
        <v>0.253</v>
      </c>
      <c r="R34">
        <v>1</v>
      </c>
      <c r="S34">
        <v>0</v>
      </c>
      <c r="T34">
        <v>0</v>
      </c>
      <c r="V34">
        <v>0</v>
      </c>
      <c r="Y34" s="1">
        <v>44243</v>
      </c>
      <c r="Z34" s="2">
        <v>0.58234953703703707</v>
      </c>
      <c r="AB34">
        <v>1</v>
      </c>
      <c r="AD34" s="4">
        <f t="shared" si="1"/>
        <v>3.4683752773167704</v>
      </c>
      <c r="AE34" s="4">
        <f t="shared" si="0"/>
        <v>6.4915954211975464</v>
      </c>
      <c r="AF34" s="4">
        <f t="shared" si="2"/>
        <v>3.023220143880776</v>
      </c>
      <c r="AG34" s="4">
        <f t="shared" si="3"/>
        <v>0.28988947448371266</v>
      </c>
      <c r="AI34">
        <f t="shared" si="7"/>
        <v>15.612509243892347</v>
      </c>
      <c r="AN34">
        <f t="shared" si="4"/>
        <v>8.1932570199591073</v>
      </c>
      <c r="AS34">
        <f t="shared" si="5"/>
        <v>0.77400479602586592</v>
      </c>
      <c r="AX34">
        <f t="shared" si="6"/>
        <v>3.370175172095776</v>
      </c>
    </row>
    <row r="35" spans="1:58" x14ac:dyDescent="0.2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1120</v>
      </c>
      <c r="J35">
        <v>8864</v>
      </c>
      <c r="L35">
        <v>4053</v>
      </c>
      <c r="M35">
        <v>1.0620000000000001</v>
      </c>
      <c r="N35">
        <v>6.49</v>
      </c>
      <c r="O35">
        <v>5.4279999999999999</v>
      </c>
      <c r="Q35">
        <v>0.25700000000000001</v>
      </c>
      <c r="R35">
        <v>1</v>
      </c>
      <c r="S35">
        <v>0</v>
      </c>
      <c r="T35">
        <v>0</v>
      </c>
      <c r="V35">
        <v>0</v>
      </c>
      <c r="Y35" s="1">
        <v>44243</v>
      </c>
      <c r="Z35" s="2">
        <v>0.58832175925925922</v>
      </c>
      <c r="AB35">
        <v>1</v>
      </c>
      <c r="AD35" s="4">
        <f t="shared" si="1"/>
        <v>3.1655373274092358</v>
      </c>
      <c r="AE35" s="4">
        <f t="shared" si="0"/>
        <v>6.2923849555459448</v>
      </c>
      <c r="AF35" s="4">
        <f t="shared" si="2"/>
        <v>3.126847628136709</v>
      </c>
      <c r="AG35" s="4">
        <f t="shared" si="3"/>
        <v>0.29236552435138463</v>
      </c>
      <c r="AI35">
        <f t="shared" si="7"/>
        <v>5.5179109136411926</v>
      </c>
      <c r="AN35">
        <f t="shared" si="4"/>
        <v>4.8730825924324135</v>
      </c>
      <c r="AS35">
        <f t="shared" si="5"/>
        <v>4.2282542712236344</v>
      </c>
      <c r="AX35">
        <f t="shared" si="6"/>
        <v>2.5448252162051195</v>
      </c>
    </row>
    <row r="36" spans="1:58" x14ac:dyDescent="0.2">
      <c r="A36">
        <v>13</v>
      </c>
      <c r="B36">
        <v>5</v>
      </c>
      <c r="C36" t="s">
        <v>65</v>
      </c>
      <c r="D36" t="s">
        <v>27</v>
      </c>
      <c r="G36">
        <v>0.6</v>
      </c>
      <c r="H36">
        <v>0.6</v>
      </c>
      <c r="I36">
        <v>1084</v>
      </c>
      <c r="J36">
        <v>8892</v>
      </c>
      <c r="L36">
        <v>4030</v>
      </c>
      <c r="M36">
        <v>1.0389999999999999</v>
      </c>
      <c r="N36">
        <v>6.51</v>
      </c>
      <c r="O36">
        <v>5.4710000000000001</v>
      </c>
      <c r="Q36">
        <v>0.255</v>
      </c>
      <c r="R36">
        <v>1</v>
      </c>
      <c r="S36">
        <v>0</v>
      </c>
      <c r="T36">
        <v>0</v>
      </c>
      <c r="V36">
        <v>0</v>
      </c>
      <c r="Y36" s="1">
        <v>44243</v>
      </c>
      <c r="Z36" s="2">
        <v>0.59459490740740739</v>
      </c>
      <c r="AB36">
        <v>1</v>
      </c>
      <c r="AD36" s="4">
        <f t="shared" si="1"/>
        <v>3.0596910536551465</v>
      </c>
      <c r="AE36" s="4">
        <f t="shared" si="0"/>
        <v>6.3125217535179479</v>
      </c>
      <c r="AF36" s="4">
        <f t="shared" si="2"/>
        <v>3.2528306998628014</v>
      </c>
      <c r="AG36" s="4">
        <f t="shared" si="3"/>
        <v>0.2907836036025942</v>
      </c>
      <c r="AI36">
        <f t="shared" si="7"/>
        <v>1.9897017885048829</v>
      </c>
      <c r="AN36">
        <f t="shared" si="4"/>
        <v>5.2086958919657977</v>
      </c>
      <c r="AS36">
        <f t="shared" si="5"/>
        <v>8.4276899954267126</v>
      </c>
      <c r="AX36">
        <f t="shared" si="6"/>
        <v>3.0721321324685968</v>
      </c>
    </row>
    <row r="37" spans="1:58" x14ac:dyDescent="0.2">
      <c r="A37">
        <v>14</v>
      </c>
      <c r="B37">
        <v>6</v>
      </c>
      <c r="C37" t="s">
        <v>156</v>
      </c>
      <c r="D37" t="s">
        <v>27</v>
      </c>
      <c r="G37">
        <v>0.33300000000000002</v>
      </c>
      <c r="H37">
        <v>0.33300000000000002</v>
      </c>
      <c r="I37">
        <v>1247</v>
      </c>
      <c r="J37">
        <v>13872</v>
      </c>
      <c r="L37">
        <v>6866</v>
      </c>
      <c r="M37">
        <v>2.0590000000000002</v>
      </c>
      <c r="N37">
        <v>18.064</v>
      </c>
      <c r="O37">
        <v>16.004999999999999</v>
      </c>
      <c r="Q37">
        <v>0.90400000000000003</v>
      </c>
      <c r="R37">
        <v>1</v>
      </c>
      <c r="S37">
        <v>0</v>
      </c>
      <c r="T37">
        <v>0</v>
      </c>
      <c r="V37">
        <v>0</v>
      </c>
      <c r="Y37" s="1">
        <v>44243</v>
      </c>
      <c r="Z37" s="2">
        <v>0.60526620370370365</v>
      </c>
      <c r="AB37">
        <v>1</v>
      </c>
      <c r="AD37" s="4">
        <f t="shared" si="1"/>
        <v>6.3764674951702629</v>
      </c>
      <c r="AE37" s="4">
        <f t="shared" si="0"/>
        <v>17.827018211008852</v>
      </c>
      <c r="AF37" s="4">
        <f t="shared" si="2"/>
        <v>11.450550715838588</v>
      </c>
      <c r="AG37" s="4">
        <f t="shared" si="3"/>
        <v>0.87538974746802167</v>
      </c>
      <c r="AI37">
        <f>ABS(100*(AD37-9)/9)</f>
        <v>29.150361164774854</v>
      </c>
      <c r="AN37">
        <f>ABS(100*(AE37-18)/18)</f>
        <v>0.9610099388397112</v>
      </c>
      <c r="AS37">
        <f>ABS(100*(AF37-9)/9)</f>
        <v>27.228341287095425</v>
      </c>
      <c r="AX37">
        <f>ABS(100*(AG37-0.9)/0.9)</f>
        <v>2.7344725035531501</v>
      </c>
    </row>
    <row r="38" spans="1:58" x14ac:dyDescent="0.2">
      <c r="A38">
        <v>15</v>
      </c>
      <c r="B38">
        <v>6</v>
      </c>
      <c r="C38" t="s">
        <v>156</v>
      </c>
      <c r="D38" t="s">
        <v>27</v>
      </c>
      <c r="G38">
        <v>0.33300000000000002</v>
      </c>
      <c r="H38">
        <v>0.33300000000000002</v>
      </c>
      <c r="I38">
        <v>1654</v>
      </c>
      <c r="J38">
        <v>13740</v>
      </c>
      <c r="L38">
        <v>6890</v>
      </c>
      <c r="M38">
        <v>2.5289999999999999</v>
      </c>
      <c r="N38">
        <v>17.896999999999998</v>
      </c>
      <c r="O38">
        <v>15.368</v>
      </c>
      <c r="Q38">
        <v>0.90800000000000003</v>
      </c>
      <c r="R38">
        <v>1</v>
      </c>
      <c r="S38">
        <v>0</v>
      </c>
      <c r="T38">
        <v>0</v>
      </c>
      <c r="V38">
        <v>0</v>
      </c>
      <c r="Y38" s="1">
        <v>44243</v>
      </c>
      <c r="Z38" s="2">
        <v>0.61101851851851852</v>
      </c>
      <c r="AB38">
        <v>1</v>
      </c>
      <c r="AD38" s="4">
        <f t="shared" si="1"/>
        <v>8.5325952938646807</v>
      </c>
      <c r="AE38" s="4">
        <f t="shared" si="0"/>
        <v>17.655972050628904</v>
      </c>
      <c r="AF38" s="4">
        <f t="shared" si="2"/>
        <v>9.1233767567642232</v>
      </c>
      <c r="AG38" s="4">
        <f t="shared" si="3"/>
        <v>0.87836398154330353</v>
      </c>
      <c r="AI38">
        <f t="shared" ref="AI38:AI45" si="8">ABS(100*(AD38-9)/9)</f>
        <v>5.1933856237257698</v>
      </c>
      <c r="AN38">
        <f t="shared" ref="AN38:AN45" si="9">ABS(100*(AE38-18)/18)</f>
        <v>1.9112663853949781</v>
      </c>
      <c r="AS38">
        <f t="shared" ref="AS38:AS45" si="10">ABS(100*(AF38-9)/9)</f>
        <v>1.3708528529358135</v>
      </c>
      <c r="AX38">
        <f t="shared" ref="AX38:AX45" si="11">ABS(100*(AG38-0.9)/0.9)</f>
        <v>2.4040020507440549</v>
      </c>
    </row>
    <row r="39" spans="1:58" x14ac:dyDescent="0.2">
      <c r="A39">
        <v>16</v>
      </c>
      <c r="B39">
        <v>6</v>
      </c>
      <c r="C39" t="s">
        <v>156</v>
      </c>
      <c r="D39" t="s">
        <v>27</v>
      </c>
      <c r="G39">
        <v>0.33300000000000002</v>
      </c>
      <c r="H39">
        <v>0.33300000000000002</v>
      </c>
      <c r="I39">
        <v>1761</v>
      </c>
      <c r="J39">
        <v>13626</v>
      </c>
      <c r="L39">
        <v>6774</v>
      </c>
      <c r="M39">
        <v>2.6520000000000001</v>
      </c>
      <c r="N39">
        <v>17.751000000000001</v>
      </c>
      <c r="O39">
        <v>15.1</v>
      </c>
      <c r="Q39">
        <v>0.89</v>
      </c>
      <c r="R39">
        <v>1</v>
      </c>
      <c r="S39">
        <v>0</v>
      </c>
      <c r="T39">
        <v>0</v>
      </c>
      <c r="V39">
        <v>0</v>
      </c>
      <c r="Y39" s="1">
        <v>44243</v>
      </c>
      <c r="Z39" s="2">
        <v>0.61724537037037031</v>
      </c>
      <c r="AB39">
        <v>1</v>
      </c>
      <c r="AD39" s="4">
        <f t="shared" si="1"/>
        <v>9.0994397028580547</v>
      </c>
      <c r="AE39" s="4">
        <f t="shared" si="0"/>
        <v>17.508250366664402</v>
      </c>
      <c r="AF39" s="4">
        <f t="shared" si="2"/>
        <v>8.4088106638063476</v>
      </c>
      <c r="AG39" s="4">
        <f t="shared" si="3"/>
        <v>0.863988516846109</v>
      </c>
      <c r="AI39">
        <f t="shared" si="8"/>
        <v>1.1048855873117189</v>
      </c>
      <c r="AN39">
        <f t="shared" si="9"/>
        <v>2.7319424074199876</v>
      </c>
      <c r="AS39">
        <f t="shared" si="10"/>
        <v>6.5687704021516939</v>
      </c>
      <c r="AX39">
        <f t="shared" si="11"/>
        <v>4.0012759059878915</v>
      </c>
      <c r="BC39" s="4"/>
      <c r="BD39" s="4"/>
      <c r="BE39" s="4"/>
      <c r="BF39" s="4"/>
    </row>
    <row r="40" spans="1:58" x14ac:dyDescent="0.2">
      <c r="A40">
        <v>17</v>
      </c>
      <c r="B40">
        <v>7</v>
      </c>
      <c r="C40" t="s">
        <v>156</v>
      </c>
      <c r="D40" t="s">
        <v>27</v>
      </c>
      <c r="G40">
        <v>0.46700000000000003</v>
      </c>
      <c r="H40">
        <v>0.46700000000000003</v>
      </c>
      <c r="I40">
        <v>2421</v>
      </c>
      <c r="J40">
        <v>19453</v>
      </c>
      <c r="L40">
        <v>9650</v>
      </c>
      <c r="M40">
        <v>2.4329999999999998</v>
      </c>
      <c r="N40">
        <v>17.943000000000001</v>
      </c>
      <c r="O40">
        <v>15.51</v>
      </c>
      <c r="Q40">
        <v>0.95599999999999996</v>
      </c>
      <c r="R40">
        <v>1</v>
      </c>
      <c r="S40">
        <v>0</v>
      </c>
      <c r="T40">
        <v>0</v>
      </c>
      <c r="V40">
        <v>0</v>
      </c>
      <c r="Y40" s="1">
        <v>44243</v>
      </c>
      <c r="Z40" s="2">
        <v>0.62864583333333335</v>
      </c>
      <c r="AB40">
        <v>1</v>
      </c>
      <c r="AD40" s="4">
        <f t="shared" si="1"/>
        <v>8.9816326174447898</v>
      </c>
      <c r="AE40" s="4">
        <f t="shared" si="0"/>
        <v>17.868553035216873</v>
      </c>
      <c r="AF40" s="4">
        <f t="shared" si="2"/>
        <v>8.8869204177720835</v>
      </c>
      <c r="AG40" s="4">
        <f t="shared" si="3"/>
        <v>0.87022162690970095</v>
      </c>
      <c r="AI40">
        <f t="shared" si="8"/>
        <v>0.20408202839122444</v>
      </c>
      <c r="AN40">
        <f t="shared" si="9"/>
        <v>0.73026091546181482</v>
      </c>
      <c r="AS40">
        <f t="shared" si="10"/>
        <v>1.2564398025324053</v>
      </c>
      <c r="AX40">
        <f t="shared" si="11"/>
        <v>3.308708121144341</v>
      </c>
      <c r="BC40" s="4"/>
      <c r="BD40" s="4"/>
      <c r="BE40" s="4"/>
      <c r="BF40" s="4"/>
    </row>
    <row r="41" spans="1:58" x14ac:dyDescent="0.2">
      <c r="A41">
        <v>18</v>
      </c>
      <c r="B41">
        <v>7</v>
      </c>
      <c r="C41" t="s">
        <v>156</v>
      </c>
      <c r="D41" t="s">
        <v>27</v>
      </c>
      <c r="G41">
        <v>0.46700000000000003</v>
      </c>
      <c r="H41">
        <v>0.46700000000000003</v>
      </c>
      <c r="I41">
        <v>2492</v>
      </c>
      <c r="J41">
        <v>19124</v>
      </c>
      <c r="L41">
        <v>9687</v>
      </c>
      <c r="M41">
        <v>2.4910000000000001</v>
      </c>
      <c r="N41">
        <v>17.645</v>
      </c>
      <c r="O41">
        <v>15.154</v>
      </c>
      <c r="Q41">
        <v>0.96099999999999997</v>
      </c>
      <c r="R41">
        <v>1</v>
      </c>
      <c r="S41">
        <v>0</v>
      </c>
      <c r="T41">
        <v>0</v>
      </c>
      <c r="V41">
        <v>0</v>
      </c>
      <c r="Y41" s="1">
        <v>44243</v>
      </c>
      <c r="Z41" s="2">
        <v>0.63510416666666669</v>
      </c>
      <c r="AB41">
        <v>1</v>
      </c>
      <c r="AD41" s="4">
        <f t="shared" si="1"/>
        <v>9.2498369513684295</v>
      </c>
      <c r="AE41" s="4">
        <f t="shared" si="0"/>
        <v>17.564560688958586</v>
      </c>
      <c r="AF41" s="4">
        <f t="shared" si="2"/>
        <v>8.3147237375901568</v>
      </c>
      <c r="AG41" s="4">
        <f t="shared" si="3"/>
        <v>0.87349121452939615</v>
      </c>
      <c r="AI41">
        <f t="shared" si="8"/>
        <v>2.7759661263158839</v>
      </c>
      <c r="AN41">
        <f t="shared" si="9"/>
        <v>2.4191072835634091</v>
      </c>
      <c r="AS41">
        <f t="shared" si="10"/>
        <v>7.6141806934427017</v>
      </c>
      <c r="AX41">
        <f t="shared" si="11"/>
        <v>2.9454206078448744</v>
      </c>
      <c r="BC41" s="4"/>
      <c r="BD41" s="4"/>
      <c r="BE41" s="4"/>
      <c r="BF41" s="4"/>
    </row>
    <row r="42" spans="1:58" x14ac:dyDescent="0.2">
      <c r="A42">
        <v>19</v>
      </c>
      <c r="B42">
        <v>7</v>
      </c>
      <c r="C42" t="s">
        <v>156</v>
      </c>
      <c r="D42" t="s">
        <v>27</v>
      </c>
      <c r="G42">
        <v>0.46700000000000003</v>
      </c>
      <c r="H42">
        <v>0.46700000000000003</v>
      </c>
      <c r="I42">
        <v>2548</v>
      </c>
      <c r="J42">
        <v>19399</v>
      </c>
      <c r="L42">
        <v>9828</v>
      </c>
      <c r="M42">
        <v>2.5369999999999999</v>
      </c>
      <c r="N42">
        <v>17.893999999999998</v>
      </c>
      <c r="O42">
        <v>15.356999999999999</v>
      </c>
      <c r="Q42">
        <v>0.97599999999999998</v>
      </c>
      <c r="R42">
        <v>1</v>
      </c>
      <c r="S42">
        <v>0</v>
      </c>
      <c r="T42">
        <v>0</v>
      </c>
      <c r="V42">
        <v>0</v>
      </c>
      <c r="Y42" s="1">
        <v>44243</v>
      </c>
      <c r="Z42" s="2">
        <v>0.64196759259259262</v>
      </c>
      <c r="AB42">
        <v>1</v>
      </c>
      <c r="AD42" s="4">
        <f t="shared" si="1"/>
        <v>9.4613783978434114</v>
      </c>
      <c r="AE42" s="4">
        <f t="shared" si="0"/>
        <v>17.818657634919163</v>
      </c>
      <c r="AF42" s="4">
        <f t="shared" si="2"/>
        <v>8.3572792370757512</v>
      </c>
      <c r="AG42" s="4">
        <f t="shared" si="3"/>
        <v>0.88595099437742453</v>
      </c>
      <c r="AI42">
        <f t="shared" si="8"/>
        <v>5.1264266427045708</v>
      </c>
      <c r="AN42">
        <f t="shared" si="9"/>
        <v>1.0074575837824302</v>
      </c>
      <c r="AS42">
        <f t="shared" si="10"/>
        <v>7.1413418102694317</v>
      </c>
      <c r="AX42">
        <f t="shared" si="11"/>
        <v>1.5610006247306105</v>
      </c>
      <c r="BC42" s="4"/>
      <c r="BD42" s="4"/>
      <c r="BE42" s="4"/>
      <c r="BF42" s="4"/>
    </row>
    <row r="43" spans="1:58" x14ac:dyDescent="0.2">
      <c r="A43">
        <v>20</v>
      </c>
      <c r="B43">
        <v>8</v>
      </c>
      <c r="C43" t="s">
        <v>156</v>
      </c>
      <c r="D43" t="s">
        <v>27</v>
      </c>
      <c r="G43">
        <v>0.6</v>
      </c>
      <c r="H43">
        <v>0.6</v>
      </c>
      <c r="I43">
        <v>3228</v>
      </c>
      <c r="J43">
        <v>25411</v>
      </c>
      <c r="L43">
        <v>13012</v>
      </c>
      <c r="M43">
        <v>2.41</v>
      </c>
      <c r="N43">
        <v>18.172000000000001</v>
      </c>
      <c r="O43">
        <v>15.762</v>
      </c>
      <c r="Q43">
        <v>1.0369999999999999</v>
      </c>
      <c r="R43">
        <v>1</v>
      </c>
      <c r="S43">
        <v>0</v>
      </c>
      <c r="T43">
        <v>0</v>
      </c>
      <c r="V43">
        <v>0</v>
      </c>
      <c r="Y43" s="1">
        <v>44243</v>
      </c>
      <c r="Z43" s="2">
        <v>0.65376157407407409</v>
      </c>
      <c r="AB43">
        <v>1</v>
      </c>
      <c r="AD43" s="4">
        <f t="shared" si="1"/>
        <v>9.3634246905653722</v>
      </c>
      <c r="AE43" s="4">
        <f t="shared" si="0"/>
        <v>18.192513385643586</v>
      </c>
      <c r="AF43" s="4">
        <f t="shared" si="2"/>
        <v>8.8290886950782141</v>
      </c>
      <c r="AG43" s="4">
        <f t="shared" si="3"/>
        <v>0.90855804558674891</v>
      </c>
      <c r="AI43">
        <f t="shared" si="8"/>
        <v>4.0380521173930246</v>
      </c>
      <c r="AN43">
        <f t="shared" si="9"/>
        <v>1.0695188091310353</v>
      </c>
      <c r="AS43">
        <f t="shared" si="10"/>
        <v>1.8990144991309539</v>
      </c>
      <c r="AX43">
        <f t="shared" si="11"/>
        <v>0.95089395408320954</v>
      </c>
      <c r="BC43" s="4"/>
      <c r="BD43" s="4"/>
      <c r="BE43" s="4"/>
      <c r="BF43" s="4"/>
    </row>
    <row r="44" spans="1:58" x14ac:dyDescent="0.2">
      <c r="A44">
        <v>21</v>
      </c>
      <c r="B44">
        <v>8</v>
      </c>
      <c r="C44" t="s">
        <v>156</v>
      </c>
      <c r="D44" t="s">
        <v>27</v>
      </c>
      <c r="G44">
        <v>0.6</v>
      </c>
      <c r="H44">
        <v>0.6</v>
      </c>
      <c r="I44">
        <v>3048</v>
      </c>
      <c r="J44">
        <v>25305</v>
      </c>
      <c r="L44">
        <v>13164</v>
      </c>
      <c r="M44">
        <v>2.294</v>
      </c>
      <c r="N44">
        <v>18.097000000000001</v>
      </c>
      <c r="O44">
        <v>15.803000000000001</v>
      </c>
      <c r="Q44">
        <v>1.0509999999999999</v>
      </c>
      <c r="R44">
        <v>1</v>
      </c>
      <c r="S44">
        <v>0</v>
      </c>
      <c r="T44">
        <v>0</v>
      </c>
      <c r="V44">
        <v>0</v>
      </c>
      <c r="Y44" s="1">
        <v>44243</v>
      </c>
      <c r="Z44" s="2">
        <v>0.66059027777777779</v>
      </c>
      <c r="AB44">
        <v>1</v>
      </c>
      <c r="AD44" s="4">
        <f t="shared" si="1"/>
        <v>8.8341933217949258</v>
      </c>
      <c r="AE44" s="4">
        <f t="shared" si="0"/>
        <v>18.116281221892436</v>
      </c>
      <c r="AF44" s="4">
        <f t="shared" si="2"/>
        <v>9.2820879000975101</v>
      </c>
      <c r="AG44" s="4">
        <f t="shared" si="3"/>
        <v>0.9190124783613639</v>
      </c>
      <c r="AI44">
        <f t="shared" si="8"/>
        <v>1.8422964245008246</v>
      </c>
      <c r="AN44">
        <f t="shared" si="9"/>
        <v>0.6460067882913102</v>
      </c>
      <c r="AS44">
        <f t="shared" si="10"/>
        <v>3.134310001083445</v>
      </c>
      <c r="AX44">
        <f t="shared" si="11"/>
        <v>2.1124975957070982</v>
      </c>
      <c r="BC44" s="4"/>
      <c r="BD44" s="4"/>
      <c r="BE44" s="4"/>
      <c r="BF44" s="4"/>
    </row>
    <row r="45" spans="1:58" x14ac:dyDescent="0.2">
      <c r="A45">
        <v>22</v>
      </c>
      <c r="B45">
        <v>8</v>
      </c>
      <c r="C45" t="s">
        <v>156</v>
      </c>
      <c r="D45" t="s">
        <v>27</v>
      </c>
      <c r="G45">
        <v>0.6</v>
      </c>
      <c r="H45">
        <v>0.6</v>
      </c>
      <c r="I45">
        <v>3016</v>
      </c>
      <c r="J45">
        <v>25575</v>
      </c>
      <c r="L45">
        <v>13264</v>
      </c>
      <c r="M45">
        <v>2.274</v>
      </c>
      <c r="N45">
        <v>18.288</v>
      </c>
      <c r="O45">
        <v>16.013999999999999</v>
      </c>
      <c r="Q45">
        <v>1.0589999999999999</v>
      </c>
      <c r="R45">
        <v>1</v>
      </c>
      <c r="S45">
        <v>0</v>
      </c>
      <c r="T45">
        <v>0</v>
      </c>
      <c r="V45">
        <v>0</v>
      </c>
      <c r="Y45" s="1">
        <v>44243</v>
      </c>
      <c r="Z45" s="2">
        <v>0.66788194444444438</v>
      </c>
      <c r="AB45">
        <v>1</v>
      </c>
      <c r="AD45" s="4">
        <f t="shared" si="1"/>
        <v>8.7401077451246234</v>
      </c>
      <c r="AE45" s="4">
        <f t="shared" si="0"/>
        <v>18.310457488051036</v>
      </c>
      <c r="AF45" s="4">
        <f t="shared" si="2"/>
        <v>9.5703497429264122</v>
      </c>
      <c r="AG45" s="4">
        <f t="shared" si="3"/>
        <v>0.92589039466045242</v>
      </c>
      <c r="AI45">
        <f t="shared" si="8"/>
        <v>2.8876917208375179</v>
      </c>
      <c r="AN45">
        <f t="shared" si="9"/>
        <v>1.7247638225057531</v>
      </c>
      <c r="AS45">
        <f t="shared" si="10"/>
        <v>6.3372193658490241</v>
      </c>
      <c r="AX45">
        <f t="shared" si="11"/>
        <v>2.8767105178280441</v>
      </c>
    </row>
    <row r="46" spans="1:58" x14ac:dyDescent="0.2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2823</v>
      </c>
      <c r="J46">
        <v>12961</v>
      </c>
      <c r="L46">
        <v>9737</v>
      </c>
      <c r="M46">
        <v>2.581</v>
      </c>
      <c r="N46">
        <v>11.259</v>
      </c>
      <c r="O46">
        <v>8.6780000000000008</v>
      </c>
      <c r="Q46">
        <v>0.90200000000000002</v>
      </c>
      <c r="R46">
        <v>1</v>
      </c>
      <c r="S46">
        <v>0</v>
      </c>
      <c r="T46">
        <v>0</v>
      </c>
      <c r="V46">
        <v>0</v>
      </c>
      <c r="Y46" s="1">
        <v>44243</v>
      </c>
      <c r="Z46" s="2">
        <v>0.67851851851851841</v>
      </c>
      <c r="AB46">
        <v>1</v>
      </c>
      <c r="AD46" s="4">
        <f t="shared" si="1"/>
        <v>9.8071849329982381</v>
      </c>
      <c r="AE46" s="4">
        <f t="shared" si="0"/>
        <v>11.086596001996407</v>
      </c>
      <c r="AF46" s="4">
        <f t="shared" si="2"/>
        <v>1.2794110689981686</v>
      </c>
      <c r="AG46" s="4">
        <f t="shared" si="3"/>
        <v>0.81996754414990936</v>
      </c>
      <c r="BC46" s="4"/>
      <c r="BD46" s="4"/>
      <c r="BE46" s="4"/>
      <c r="BF46" s="4"/>
    </row>
    <row r="47" spans="1:58" x14ac:dyDescent="0.2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3116</v>
      </c>
      <c r="J47">
        <v>12811</v>
      </c>
      <c r="L47">
        <v>9832</v>
      </c>
      <c r="M47">
        <v>2.8050000000000002</v>
      </c>
      <c r="N47">
        <v>11.131</v>
      </c>
      <c r="O47">
        <v>8.3260000000000005</v>
      </c>
      <c r="Q47">
        <v>0.91200000000000003</v>
      </c>
      <c r="R47">
        <v>1</v>
      </c>
      <c r="S47">
        <v>0</v>
      </c>
      <c r="T47">
        <v>0</v>
      </c>
      <c r="V47">
        <v>0</v>
      </c>
      <c r="Y47" s="1">
        <v>44243</v>
      </c>
      <c r="Z47" s="2">
        <v>0.6844675925925926</v>
      </c>
      <c r="AB47">
        <v>1</v>
      </c>
      <c r="AD47" s="4">
        <f t="shared" si="1"/>
        <v>10.840950206663178</v>
      </c>
      <c r="AE47" s="4">
        <f t="shared" si="0"/>
        <v>10.957145157890672</v>
      </c>
      <c r="AF47" s="4">
        <f t="shared" si="2"/>
        <v>0.11619495122749335</v>
      </c>
      <c r="AG47" s="4">
        <f t="shared" si="3"/>
        <v>0.82780836873087071</v>
      </c>
      <c r="AJ47">
        <f>ABS(100*(AD47-AD48)/(AVERAGE(AD47:AD48)))</f>
        <v>2.3796893712536979</v>
      </c>
      <c r="AO47">
        <f>ABS(100*(AE47-AE48)/(AVERAGE(AE47:AE48)))</f>
        <v>2.9491703793494257</v>
      </c>
      <c r="AT47">
        <f>ABS(100*(AF47-AF48)/(AVERAGE(AF47:AF48)))</f>
        <v>333.88572404204439</v>
      </c>
      <c r="AY47">
        <f>ABS(100*(AG47-AG48)/(AVERAGE(AG47:AG48)))</f>
        <v>1.1431108265389986</v>
      </c>
      <c r="BC47" s="4">
        <f>AVERAGE(AD47:AD48)</f>
        <v>10.971493944293222</v>
      </c>
      <c r="BD47" s="4">
        <f>AVERAGE(AE47:AE48)</f>
        <v>10.797920619640619</v>
      </c>
      <c r="BE47" s="4">
        <f>AVERAGE(AF47:AF48)</f>
        <v>-0.17357332465260367</v>
      </c>
      <c r="BF47" s="4">
        <f>AVERAGE(AG47:AG48)</f>
        <v>0.82310387398229401</v>
      </c>
    </row>
    <row r="48" spans="1:58" x14ac:dyDescent="0.2">
      <c r="A48">
        <v>25</v>
      </c>
      <c r="B48">
        <v>1</v>
      </c>
      <c r="C48" t="s">
        <v>30</v>
      </c>
      <c r="D48" t="s">
        <v>27</v>
      </c>
      <c r="G48">
        <v>0.5</v>
      </c>
      <c r="H48">
        <v>0.5</v>
      </c>
      <c r="I48">
        <v>3190</v>
      </c>
      <c r="J48">
        <v>12442</v>
      </c>
      <c r="L48">
        <v>9718</v>
      </c>
      <c r="M48">
        <v>2.8620000000000001</v>
      </c>
      <c r="N48">
        <v>10.819000000000001</v>
      </c>
      <c r="O48">
        <v>7.9569999999999999</v>
      </c>
      <c r="Q48">
        <v>0.9</v>
      </c>
      <c r="R48">
        <v>1</v>
      </c>
      <c r="S48">
        <v>0</v>
      </c>
      <c r="T48">
        <v>0</v>
      </c>
      <c r="V48">
        <v>0</v>
      </c>
      <c r="Y48" s="1">
        <v>44243</v>
      </c>
      <c r="Z48" s="2">
        <v>0.69050925925925932</v>
      </c>
      <c r="AB48">
        <v>1</v>
      </c>
      <c r="AD48" s="4">
        <f t="shared" si="1"/>
        <v>11.102037681923267</v>
      </c>
      <c r="AE48" s="4">
        <f t="shared" si="0"/>
        <v>10.638696081390567</v>
      </c>
      <c r="AF48" s="4">
        <f t="shared" si="2"/>
        <v>-0.46334160053270068</v>
      </c>
      <c r="AG48" s="4">
        <f t="shared" si="3"/>
        <v>0.81839937923371719</v>
      </c>
    </row>
    <row r="49" spans="1:58" x14ac:dyDescent="0.2">
      <c r="A49">
        <v>26</v>
      </c>
      <c r="B49">
        <v>2</v>
      </c>
      <c r="D49" t="s">
        <v>28</v>
      </c>
      <c r="Y49" s="1">
        <v>44243</v>
      </c>
      <c r="Z49" s="2">
        <v>0.6947106481481482</v>
      </c>
      <c r="AB49">
        <v>1</v>
      </c>
      <c r="AD49" s="4" t="e">
        <f t="shared" si="1"/>
        <v>#DIV/0!</v>
      </c>
      <c r="AE49" s="4" t="e">
        <f t="shared" si="0"/>
        <v>#DIV/0!</v>
      </c>
      <c r="AF49" s="4" t="e">
        <f t="shared" si="2"/>
        <v>#DIV/0!</v>
      </c>
      <c r="AG49" s="4" t="e">
        <f t="shared" si="3"/>
        <v>#DIV/0!</v>
      </c>
      <c r="BC49" s="4"/>
      <c r="BD49" s="4"/>
      <c r="BE49" s="4"/>
      <c r="BF49" s="4"/>
    </row>
    <row r="50" spans="1:58" x14ac:dyDescent="0.2">
      <c r="A50">
        <v>27</v>
      </c>
      <c r="B50">
        <v>9</v>
      </c>
      <c r="C50" t="s">
        <v>157</v>
      </c>
      <c r="D50" t="s">
        <v>27</v>
      </c>
      <c r="G50">
        <v>0.5</v>
      </c>
      <c r="H50">
        <v>0.5</v>
      </c>
      <c r="I50">
        <v>595</v>
      </c>
      <c r="J50">
        <v>4148</v>
      </c>
      <c r="L50">
        <v>7668</v>
      </c>
      <c r="M50">
        <v>0.872</v>
      </c>
      <c r="N50">
        <v>3.7930000000000001</v>
      </c>
      <c r="O50">
        <v>2.9209999999999998</v>
      </c>
      <c r="Q50">
        <v>0.68600000000000005</v>
      </c>
      <c r="R50">
        <v>1</v>
      </c>
      <c r="S50">
        <v>0</v>
      </c>
      <c r="T50">
        <v>0</v>
      </c>
      <c r="V50">
        <v>0</v>
      </c>
      <c r="Y50" s="1">
        <v>44243</v>
      </c>
      <c r="Z50" s="2">
        <v>0.70487268518518509</v>
      </c>
      <c r="AB50">
        <v>1</v>
      </c>
      <c r="AD50" s="4">
        <f t="shared" si="1"/>
        <v>1.9463350021945145</v>
      </c>
      <c r="AE50" s="4">
        <f t="shared" si="0"/>
        <v>3.4809274079708659</v>
      </c>
      <c r="AF50" s="4">
        <f t="shared" si="2"/>
        <v>1.5345924057763514</v>
      </c>
      <c r="AG50" s="4">
        <f t="shared" si="3"/>
        <v>0.64920263827613311</v>
      </c>
      <c r="BC50" s="4"/>
      <c r="BD50" s="4"/>
      <c r="BE50" s="4"/>
      <c r="BF50" s="4"/>
    </row>
    <row r="51" spans="1:58" x14ac:dyDescent="0.2">
      <c r="A51">
        <v>28</v>
      </c>
      <c r="B51">
        <v>9</v>
      </c>
      <c r="C51" t="s">
        <v>157</v>
      </c>
      <c r="D51" t="s">
        <v>27</v>
      </c>
      <c r="G51">
        <v>0.5</v>
      </c>
      <c r="H51">
        <v>0.5</v>
      </c>
      <c r="I51">
        <v>633</v>
      </c>
      <c r="J51">
        <v>4163</v>
      </c>
      <c r="L51">
        <v>7793</v>
      </c>
      <c r="M51">
        <v>0.90100000000000002</v>
      </c>
      <c r="N51">
        <v>3.8050000000000002</v>
      </c>
      <c r="O51">
        <v>2.9049999999999998</v>
      </c>
      <c r="Q51">
        <v>0.69899999999999995</v>
      </c>
      <c r="R51">
        <v>1</v>
      </c>
      <c r="S51">
        <v>0</v>
      </c>
      <c r="T51">
        <v>0</v>
      </c>
      <c r="V51">
        <v>0</v>
      </c>
      <c r="Y51" s="1">
        <v>44243</v>
      </c>
      <c r="Z51" s="2">
        <v>0.7104166666666667</v>
      </c>
      <c r="AB51">
        <v>1</v>
      </c>
      <c r="AD51" s="4">
        <f t="shared" si="1"/>
        <v>2.0804069489496948</v>
      </c>
      <c r="AE51" s="4">
        <f t="shared" si="0"/>
        <v>3.4938724923814393</v>
      </c>
      <c r="AF51" s="4">
        <f t="shared" si="2"/>
        <v>1.4134655434317445</v>
      </c>
      <c r="AG51" s="4">
        <f t="shared" si="3"/>
        <v>0.65951951272476617</v>
      </c>
      <c r="AJ51">
        <f>ABS(100*(AD51-AD52)/(AVERAGE(AD51:AD52)))</f>
        <v>1.3660046181729331</v>
      </c>
      <c r="AO51">
        <f>ABS(100*(AE51-AE52)/(AVERAGE(AE51:AE52)))</f>
        <v>1.3928639087003665</v>
      </c>
      <c r="AT51">
        <f>ABS(100*(AF51-AF52)/(AVERAGE(AF51:AF52)))</f>
        <v>1.4324097484082157</v>
      </c>
      <c r="AY51">
        <f>ABS(100*(AG51-AG52)/(AVERAGE(AG51:AG52)))</f>
        <v>1.6656600551930141</v>
      </c>
      <c r="BC51" s="4">
        <f>AVERAGE(AD51:AD52)</f>
        <v>2.0662941124491496</v>
      </c>
      <c r="BD51" s="4">
        <f>AVERAGE(AE51:AE52)</f>
        <v>3.4697083348150359</v>
      </c>
      <c r="BE51" s="4">
        <f>AVERAGE(AF51:AF52)</f>
        <v>1.4034142223658863</v>
      </c>
      <c r="BF51" s="4">
        <f>AVERAGE(AG51:AG52)</f>
        <v>0.65407220301588787</v>
      </c>
    </row>
    <row r="52" spans="1:58" x14ac:dyDescent="0.2">
      <c r="A52">
        <v>29</v>
      </c>
      <c r="B52">
        <v>9</v>
      </c>
      <c r="C52" t="s">
        <v>157</v>
      </c>
      <c r="D52" t="s">
        <v>27</v>
      </c>
      <c r="G52">
        <v>0.5</v>
      </c>
      <c r="H52">
        <v>0.5</v>
      </c>
      <c r="I52">
        <v>625</v>
      </c>
      <c r="J52">
        <v>4107</v>
      </c>
      <c r="L52">
        <v>7661</v>
      </c>
      <c r="M52">
        <v>0.89400000000000002</v>
      </c>
      <c r="N52">
        <v>3.758</v>
      </c>
      <c r="O52">
        <v>2.8639999999999999</v>
      </c>
      <c r="Q52">
        <v>0.68500000000000005</v>
      </c>
      <c r="R52">
        <v>1</v>
      </c>
      <c r="S52">
        <v>0</v>
      </c>
      <c r="T52">
        <v>0</v>
      </c>
      <c r="V52">
        <v>0</v>
      </c>
      <c r="Y52" s="1">
        <v>44243</v>
      </c>
      <c r="Z52" s="2">
        <v>0.71640046296296289</v>
      </c>
      <c r="AB52">
        <v>1</v>
      </c>
      <c r="AD52" s="4">
        <f t="shared" si="1"/>
        <v>2.052181275948604</v>
      </c>
      <c r="AE52" s="4">
        <f t="shared" si="0"/>
        <v>3.4455441772486322</v>
      </c>
      <c r="AF52" s="4">
        <f t="shared" si="2"/>
        <v>1.3933629013000282</v>
      </c>
      <c r="AG52" s="4">
        <f t="shared" si="3"/>
        <v>0.64862489330700956</v>
      </c>
      <c r="BC52" s="4"/>
      <c r="BD52" s="4"/>
      <c r="BE52" s="4"/>
      <c r="BF52" s="4"/>
    </row>
    <row r="53" spans="1:58" x14ac:dyDescent="0.2">
      <c r="A53">
        <v>30</v>
      </c>
      <c r="B53">
        <v>10</v>
      </c>
      <c r="C53" t="s">
        <v>158</v>
      </c>
      <c r="D53" t="s">
        <v>27</v>
      </c>
      <c r="G53">
        <v>0.5</v>
      </c>
      <c r="H53">
        <v>0.5</v>
      </c>
      <c r="I53">
        <v>369</v>
      </c>
      <c r="J53">
        <v>2118</v>
      </c>
      <c r="L53">
        <v>864</v>
      </c>
      <c r="M53">
        <v>0.69799999999999995</v>
      </c>
      <c r="N53">
        <v>2.073</v>
      </c>
      <c r="O53">
        <v>1.375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44243</v>
      </c>
      <c r="Z53" s="2">
        <v>0.72646990740740736</v>
      </c>
      <c r="AB53">
        <v>1</v>
      </c>
      <c r="AD53" s="4">
        <f t="shared" si="1"/>
        <v>1.1489597399137059</v>
      </c>
      <c r="AE53" s="4">
        <f t="shared" si="0"/>
        <v>1.7290259844066029</v>
      </c>
      <c r="AF53" s="4">
        <f t="shared" si="2"/>
        <v>0.58006624449289701</v>
      </c>
      <c r="AG53" s="4">
        <f t="shared" si="3"/>
        <v>8.763452828813191E-2</v>
      </c>
      <c r="BC53" s="4"/>
      <c r="BD53" s="4"/>
      <c r="BE53" s="4"/>
      <c r="BF53" s="4"/>
    </row>
    <row r="54" spans="1:58" x14ac:dyDescent="0.2">
      <c r="A54">
        <v>31</v>
      </c>
      <c r="B54">
        <v>10</v>
      </c>
      <c r="C54" t="s">
        <v>158</v>
      </c>
      <c r="D54" t="s">
        <v>27</v>
      </c>
      <c r="G54">
        <v>0.5</v>
      </c>
      <c r="H54">
        <v>0.5</v>
      </c>
      <c r="I54">
        <v>257</v>
      </c>
      <c r="J54">
        <v>2113</v>
      </c>
      <c r="L54">
        <v>804</v>
      </c>
      <c r="M54">
        <v>0.61199999999999999</v>
      </c>
      <c r="N54">
        <v>2.0680000000000001</v>
      </c>
      <c r="O54">
        <v>1.456</v>
      </c>
      <c r="Q54">
        <v>0</v>
      </c>
      <c r="R54">
        <v>1</v>
      </c>
      <c r="S54">
        <v>0</v>
      </c>
      <c r="T54">
        <v>0</v>
      </c>
      <c r="V54">
        <v>0</v>
      </c>
      <c r="Y54" s="1">
        <v>44243</v>
      </c>
      <c r="Z54" s="2">
        <v>0.73184027777777771</v>
      </c>
      <c r="AB54">
        <v>1</v>
      </c>
      <c r="AD54" s="4">
        <f t="shared" si="1"/>
        <v>0.75380031789843815</v>
      </c>
      <c r="AE54" s="4">
        <f t="shared" si="0"/>
        <v>1.7247109562697451</v>
      </c>
      <c r="AF54" s="4">
        <f t="shared" si="2"/>
        <v>0.97091063837130698</v>
      </c>
      <c r="AG54" s="4">
        <f t="shared" si="3"/>
        <v>8.2682428552787984E-2</v>
      </c>
      <c r="AJ54">
        <f>ABS(100*(AD54-AD55)/(AVERAGE(AD54:AD55)))</f>
        <v>14.338502483745421</v>
      </c>
      <c r="AO54">
        <f>ABS(100*(AE54-AE55)/(AVERAGE(AE54:AE55)))</f>
        <v>2.519771198378173</v>
      </c>
      <c r="AT54">
        <f>ABS(100*(AF54-AF55)/(AVERAGE(AF54:AF55)))</f>
        <v>7.7476700813218917</v>
      </c>
      <c r="AY54">
        <f>ABS(100*(AG54-AG55)/(AVERAGE(AG54:AG55)))</f>
        <v>4.8043195117720003</v>
      </c>
      <c r="BC54" s="4">
        <f>AVERAGE(AD54:AD55)</f>
        <v>0.81201576846318746</v>
      </c>
      <c r="BD54" s="4">
        <f>AVERAGE(AE54:AE55)</f>
        <v>1.7467175997677198</v>
      </c>
      <c r="BE54" s="4">
        <f>AVERAGE(AF54:AF55)</f>
        <v>0.93470183130453244</v>
      </c>
      <c r="BF54" s="4">
        <f>AVERAGE(AG54:AG55)</f>
        <v>8.0742856156444942E-2</v>
      </c>
    </row>
    <row r="55" spans="1:58" x14ac:dyDescent="0.2">
      <c r="A55">
        <v>32</v>
      </c>
      <c r="B55">
        <v>10</v>
      </c>
      <c r="C55" t="s">
        <v>158</v>
      </c>
      <c r="D55" t="s">
        <v>27</v>
      </c>
      <c r="G55">
        <v>0.5</v>
      </c>
      <c r="H55">
        <v>0.5</v>
      </c>
      <c r="I55">
        <v>290</v>
      </c>
      <c r="J55">
        <v>2164</v>
      </c>
      <c r="L55">
        <v>757</v>
      </c>
      <c r="M55">
        <v>0.63700000000000001</v>
      </c>
      <c r="N55">
        <v>2.1120000000000001</v>
      </c>
      <c r="O55">
        <v>1.4750000000000001</v>
      </c>
      <c r="Q55">
        <v>0</v>
      </c>
      <c r="R55">
        <v>1</v>
      </c>
      <c r="S55">
        <v>0</v>
      </c>
      <c r="T55">
        <v>0</v>
      </c>
      <c r="V55">
        <v>0</v>
      </c>
      <c r="Y55" s="1">
        <v>44243</v>
      </c>
      <c r="Z55" s="2">
        <v>0.73773148148148149</v>
      </c>
      <c r="AB55">
        <v>1</v>
      </c>
      <c r="AD55" s="4">
        <f t="shared" si="1"/>
        <v>0.87023121902793676</v>
      </c>
      <c r="AE55" s="4">
        <f t="shared" si="0"/>
        <v>1.7687242432656947</v>
      </c>
      <c r="AF55" s="4">
        <f t="shared" si="2"/>
        <v>0.8984930242377579</v>
      </c>
      <c r="AG55" s="4">
        <f t="shared" si="3"/>
        <v>7.88032837601019E-2</v>
      </c>
      <c r="BC55" s="4"/>
      <c r="BD55" s="4"/>
      <c r="BE55" s="4"/>
      <c r="BF55" s="4"/>
    </row>
    <row r="56" spans="1:58" x14ac:dyDescent="0.2">
      <c r="A56">
        <v>33</v>
      </c>
      <c r="B56">
        <v>11</v>
      </c>
      <c r="C56" t="s">
        <v>159</v>
      </c>
      <c r="D56" t="s">
        <v>27</v>
      </c>
      <c r="G56">
        <v>0.5</v>
      </c>
      <c r="H56">
        <v>0.5</v>
      </c>
      <c r="I56">
        <v>481</v>
      </c>
      <c r="J56">
        <v>9280</v>
      </c>
      <c r="L56">
        <v>1383</v>
      </c>
      <c r="M56">
        <v>0.78400000000000003</v>
      </c>
      <c r="N56">
        <v>8.14</v>
      </c>
      <c r="O56">
        <v>7.3570000000000002</v>
      </c>
      <c r="Q56">
        <v>2.9000000000000001E-2</v>
      </c>
      <c r="R56">
        <v>1</v>
      </c>
      <c r="S56">
        <v>0</v>
      </c>
      <c r="T56">
        <v>0</v>
      </c>
      <c r="V56">
        <v>0</v>
      </c>
      <c r="Y56" s="1">
        <v>44243</v>
      </c>
      <c r="Z56" s="2">
        <v>0.74810185185185185</v>
      </c>
      <c r="AB56">
        <v>1</v>
      </c>
      <c r="AD56" s="4">
        <f t="shared" si="1"/>
        <v>1.544119161928974</v>
      </c>
      <c r="AE56" s="4">
        <f t="shared" si="0"/>
        <v>7.9098722876417025</v>
      </c>
      <c r="AF56" s="4">
        <f t="shared" si="2"/>
        <v>6.3657531257127289</v>
      </c>
      <c r="AG56" s="4">
        <f t="shared" si="3"/>
        <v>0.13047019099885684</v>
      </c>
      <c r="BC56" s="4"/>
      <c r="BD56" s="4"/>
      <c r="BE56" s="4"/>
      <c r="BF56" s="4"/>
    </row>
    <row r="57" spans="1:58" x14ac:dyDescent="0.2">
      <c r="A57">
        <v>34</v>
      </c>
      <c r="B57">
        <v>11</v>
      </c>
      <c r="C57" t="s">
        <v>159</v>
      </c>
      <c r="D57" t="s">
        <v>27</v>
      </c>
      <c r="G57">
        <v>0.5</v>
      </c>
      <c r="H57">
        <v>0.5</v>
      </c>
      <c r="I57">
        <v>569</v>
      </c>
      <c r="J57">
        <v>9271</v>
      </c>
      <c r="L57">
        <v>1332</v>
      </c>
      <c r="M57">
        <v>0.85099999999999998</v>
      </c>
      <c r="N57">
        <v>8.1319999999999997</v>
      </c>
      <c r="O57">
        <v>7.2809999999999997</v>
      </c>
      <c r="Q57">
        <v>2.3E-2</v>
      </c>
      <c r="R57">
        <v>1</v>
      </c>
      <c r="S57">
        <v>0</v>
      </c>
      <c r="T57">
        <v>0</v>
      </c>
      <c r="V57">
        <v>0</v>
      </c>
      <c r="Y57" s="1">
        <v>44243</v>
      </c>
      <c r="Z57" s="2">
        <v>0.75375000000000003</v>
      </c>
      <c r="AB57">
        <v>1</v>
      </c>
      <c r="AD57" s="4">
        <f t="shared" si="1"/>
        <v>1.8546015649409704</v>
      </c>
      <c r="AE57" s="4">
        <f t="shared" si="0"/>
        <v>7.9021052369953573</v>
      </c>
      <c r="AF57" s="4">
        <f t="shared" si="2"/>
        <v>6.0475036720543871</v>
      </c>
      <c r="AG57" s="4">
        <f t="shared" si="3"/>
        <v>0.12626090622381453</v>
      </c>
      <c r="AJ57">
        <f>ABS(100*(AD57-AD58)/(AVERAGE(AD57:AD58)))</f>
        <v>1.1479967629129109</v>
      </c>
      <c r="AO57">
        <f>ABS(100*(AE57-AE58)/(AVERAGE(AE57:AE58)))</f>
        <v>0.42502210674979019</v>
      </c>
      <c r="AT57">
        <f>ABS(100*(AF57-AF58)/(AVERAGE(AF57:AF58)))</f>
        <v>0.90250574679642048</v>
      </c>
      <c r="AY57">
        <f>ABS(100*(AG57-AG58)/(AVERAGE(AG57:AG58)))</f>
        <v>0.97574537138038031</v>
      </c>
      <c r="BC57" s="4">
        <f>AVERAGE(AD57:AD58)</f>
        <v>1.8440169375655611</v>
      </c>
      <c r="BD57" s="4">
        <f>AVERAGE(AE57:AE58)</f>
        <v>7.9189338467291019</v>
      </c>
      <c r="BE57" s="4">
        <f>AVERAGE(AF57:AF58)</f>
        <v>6.0749169091635409</v>
      </c>
      <c r="BF57" s="4">
        <f>AVERAGE(AG57:AG58)</f>
        <v>0.12687991869073253</v>
      </c>
    </row>
    <row r="58" spans="1:58" x14ac:dyDescent="0.2">
      <c r="A58">
        <v>35</v>
      </c>
      <c r="B58">
        <v>11</v>
      </c>
      <c r="C58" t="s">
        <v>159</v>
      </c>
      <c r="D58" t="s">
        <v>27</v>
      </c>
      <c r="G58">
        <v>0.5</v>
      </c>
      <c r="H58">
        <v>0.5</v>
      </c>
      <c r="I58">
        <v>563</v>
      </c>
      <c r="J58">
        <v>9310</v>
      </c>
      <c r="L58">
        <v>1347</v>
      </c>
      <c r="M58">
        <v>0.84699999999999998</v>
      </c>
      <c r="N58">
        <v>8.1660000000000004</v>
      </c>
      <c r="O58">
        <v>7.3179999999999996</v>
      </c>
      <c r="Q58">
        <v>2.5000000000000001E-2</v>
      </c>
      <c r="R58">
        <v>1</v>
      </c>
      <c r="S58">
        <v>0</v>
      </c>
      <c r="T58">
        <v>0</v>
      </c>
      <c r="V58">
        <v>0</v>
      </c>
      <c r="Y58" s="1">
        <v>44243</v>
      </c>
      <c r="Z58" s="2">
        <v>0.75995370370370363</v>
      </c>
      <c r="AB58">
        <v>1</v>
      </c>
      <c r="AD58" s="4">
        <f t="shared" si="1"/>
        <v>1.833432310190152</v>
      </c>
      <c r="AE58" s="4">
        <f t="shared" si="0"/>
        <v>7.9357624564628475</v>
      </c>
      <c r="AF58" s="4">
        <f t="shared" si="2"/>
        <v>6.1023301462726955</v>
      </c>
      <c r="AG58" s="4">
        <f t="shared" si="3"/>
        <v>0.12749893115765054</v>
      </c>
      <c r="BC58" s="4"/>
      <c r="BD58" s="4"/>
      <c r="BE58" s="4"/>
      <c r="BF58" s="4"/>
    </row>
    <row r="59" spans="1:58" x14ac:dyDescent="0.2">
      <c r="A59">
        <v>36</v>
      </c>
      <c r="B59">
        <v>12</v>
      </c>
      <c r="C59" t="s">
        <v>160</v>
      </c>
      <c r="D59" t="s">
        <v>27</v>
      </c>
      <c r="G59">
        <v>0.5</v>
      </c>
      <c r="H59">
        <v>0.5</v>
      </c>
      <c r="I59">
        <v>801</v>
      </c>
      <c r="J59">
        <v>3739</v>
      </c>
      <c r="L59">
        <v>1058</v>
      </c>
      <c r="M59">
        <v>1.0289999999999999</v>
      </c>
      <c r="N59">
        <v>3.4460000000000002</v>
      </c>
      <c r="O59">
        <v>2.4169999999999998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44243</v>
      </c>
      <c r="Z59" s="2">
        <v>0.77013888888888893</v>
      </c>
      <c r="AB59">
        <v>1</v>
      </c>
      <c r="AD59" s="4">
        <f t="shared" si="1"/>
        <v>2.6731460819725967</v>
      </c>
      <c r="AE59" s="4">
        <f t="shared" si="0"/>
        <v>3.1279581063758988</v>
      </c>
      <c r="AF59" s="4">
        <f t="shared" si="2"/>
        <v>0.45481202440330204</v>
      </c>
      <c r="AG59" s="4">
        <f t="shared" si="3"/>
        <v>0.1036463174324106</v>
      </c>
      <c r="BC59" s="4"/>
      <c r="BD59" s="4"/>
      <c r="BE59" s="4"/>
      <c r="BF59" s="4"/>
    </row>
    <row r="60" spans="1:58" x14ac:dyDescent="0.2">
      <c r="A60">
        <v>37</v>
      </c>
      <c r="B60">
        <v>12</v>
      </c>
      <c r="C60" t="s">
        <v>160</v>
      </c>
      <c r="D60" t="s">
        <v>27</v>
      </c>
      <c r="G60">
        <v>0.5</v>
      </c>
      <c r="H60">
        <v>0.5</v>
      </c>
      <c r="I60">
        <v>862</v>
      </c>
      <c r="J60">
        <v>3697</v>
      </c>
      <c r="L60">
        <v>1103</v>
      </c>
      <c r="M60">
        <v>1.0760000000000001</v>
      </c>
      <c r="N60">
        <v>3.411</v>
      </c>
      <c r="O60">
        <v>2.335</v>
      </c>
      <c r="Q60">
        <v>0</v>
      </c>
      <c r="R60">
        <v>1</v>
      </c>
      <c r="S60">
        <v>0</v>
      </c>
      <c r="T60">
        <v>0</v>
      </c>
      <c r="V60">
        <v>0</v>
      </c>
      <c r="Y60" s="1">
        <v>44243</v>
      </c>
      <c r="Z60" s="2">
        <v>0.7756249999999999</v>
      </c>
      <c r="AB60">
        <v>1</v>
      </c>
      <c r="AD60" s="4">
        <f t="shared" si="1"/>
        <v>2.8883668386059118</v>
      </c>
      <c r="AE60" s="4">
        <f t="shared" si="0"/>
        <v>3.0917118700262933</v>
      </c>
      <c r="AF60" s="4">
        <f t="shared" si="2"/>
        <v>0.20334503142038152</v>
      </c>
      <c r="AG60" s="4">
        <f t="shared" si="3"/>
        <v>0.10736039223391855</v>
      </c>
      <c r="AJ60">
        <f>ABS(100*(AD60-AD61)/(AVERAGE(AD60:AD61)))</f>
        <v>1.4551635773932095</v>
      </c>
      <c r="AO60">
        <f>ABS(100*(AE60-AE61)/(AVERAGE(AE60:AE61)))</f>
        <v>1.6609027386136839</v>
      </c>
      <c r="AT60">
        <f>ABS(100*(AF60-AF61)/(AVERAGE(AF60:AF61)))</f>
        <v>4.5379017303330524</v>
      </c>
      <c r="AY60">
        <f>ABS(100*(AG60-AG61)/(AVERAGE(AG60:AG61)))</f>
        <v>0.30797984039701604</v>
      </c>
      <c r="BC60" s="4">
        <f>AVERAGE(AD60:AD61)</f>
        <v>2.90953609335673</v>
      </c>
      <c r="BD60" s="4">
        <f>AVERAGE(AE60:AE61)</f>
        <v>3.1176020388474397</v>
      </c>
      <c r="BE60" s="4">
        <f>AVERAGE(AF60:AF61)</f>
        <v>0.20806594549070989</v>
      </c>
      <c r="BF60" s="4">
        <f>AVERAGE(AG60:AG61)</f>
        <v>0.10719532224274042</v>
      </c>
    </row>
    <row r="61" spans="1:58" x14ac:dyDescent="0.2">
      <c r="A61">
        <v>38</v>
      </c>
      <c r="B61">
        <v>12</v>
      </c>
      <c r="C61" t="s">
        <v>160</v>
      </c>
      <c r="D61" t="s">
        <v>27</v>
      </c>
      <c r="G61">
        <v>0.5</v>
      </c>
      <c r="H61">
        <v>0.5</v>
      </c>
      <c r="I61">
        <v>874</v>
      </c>
      <c r="J61">
        <v>3757</v>
      </c>
      <c r="L61">
        <v>1099</v>
      </c>
      <c r="M61">
        <v>1.085</v>
      </c>
      <c r="N61">
        <v>3.4620000000000002</v>
      </c>
      <c r="O61">
        <v>2.3759999999999999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44243</v>
      </c>
      <c r="Z61" s="2">
        <v>0.78158564814814813</v>
      </c>
      <c r="AB61">
        <v>1</v>
      </c>
      <c r="AD61" s="4">
        <f t="shared" si="1"/>
        <v>2.9307053481075482</v>
      </c>
      <c r="AE61" s="4">
        <f t="shared" si="0"/>
        <v>3.1434922076685865</v>
      </c>
      <c r="AF61" s="4">
        <f t="shared" si="2"/>
        <v>0.21278685956103827</v>
      </c>
      <c r="AG61" s="4">
        <f t="shared" si="3"/>
        <v>0.10703025225156229</v>
      </c>
      <c r="BC61" s="4"/>
      <c r="BD61" s="4"/>
      <c r="BE61" s="4"/>
      <c r="BF61" s="4"/>
    </row>
    <row r="62" spans="1:58" x14ac:dyDescent="0.2">
      <c r="A62">
        <v>39</v>
      </c>
      <c r="B62">
        <v>13</v>
      </c>
      <c r="C62" t="s">
        <v>161</v>
      </c>
      <c r="D62" t="s">
        <v>27</v>
      </c>
      <c r="G62">
        <v>0.5</v>
      </c>
      <c r="H62">
        <v>0.5</v>
      </c>
      <c r="I62">
        <v>797</v>
      </c>
      <c r="J62">
        <v>5024</v>
      </c>
      <c r="L62">
        <v>1149</v>
      </c>
      <c r="M62">
        <v>1.026</v>
      </c>
      <c r="N62">
        <v>4.5350000000000001</v>
      </c>
      <c r="O62">
        <v>3.5089999999999999</v>
      </c>
      <c r="Q62">
        <v>4.0000000000000001E-3</v>
      </c>
      <c r="R62">
        <v>1</v>
      </c>
      <c r="S62">
        <v>0</v>
      </c>
      <c r="T62">
        <v>0</v>
      </c>
      <c r="V62">
        <v>0</v>
      </c>
      <c r="Y62" s="1">
        <v>44243</v>
      </c>
      <c r="Z62" s="2">
        <v>0.79194444444444445</v>
      </c>
      <c r="AB62">
        <v>1</v>
      </c>
      <c r="AD62" s="4">
        <f t="shared" si="1"/>
        <v>2.6590332454720516</v>
      </c>
      <c r="AE62" s="4">
        <f t="shared" si="0"/>
        <v>4.2369203375483506</v>
      </c>
      <c r="AF62" s="4">
        <f t="shared" si="2"/>
        <v>1.5778870920762991</v>
      </c>
      <c r="AG62" s="4">
        <f t="shared" si="3"/>
        <v>0.11115700203101556</v>
      </c>
      <c r="BC62" s="4"/>
      <c r="BD62" s="4"/>
      <c r="BE62" s="4"/>
      <c r="BF62" s="4"/>
    </row>
    <row r="63" spans="1:58" x14ac:dyDescent="0.2">
      <c r="A63">
        <v>40</v>
      </c>
      <c r="B63">
        <v>13</v>
      </c>
      <c r="C63" t="s">
        <v>161</v>
      </c>
      <c r="D63" t="s">
        <v>27</v>
      </c>
      <c r="G63">
        <v>0.5</v>
      </c>
      <c r="H63">
        <v>0.5</v>
      </c>
      <c r="I63">
        <v>766</v>
      </c>
      <c r="J63">
        <v>4967</v>
      </c>
      <c r="L63">
        <v>1119</v>
      </c>
      <c r="M63">
        <v>1.002</v>
      </c>
      <c r="N63">
        <v>4.4870000000000001</v>
      </c>
      <c r="O63">
        <v>3.484</v>
      </c>
      <c r="Q63">
        <v>1E-3</v>
      </c>
      <c r="R63">
        <v>1</v>
      </c>
      <c r="S63">
        <v>0</v>
      </c>
      <c r="T63">
        <v>0</v>
      </c>
      <c r="V63">
        <v>0</v>
      </c>
      <c r="Y63" s="1">
        <v>44243</v>
      </c>
      <c r="Z63" s="2">
        <v>0.79745370370370372</v>
      </c>
      <c r="AB63">
        <v>1</v>
      </c>
      <c r="AD63" s="4">
        <f t="shared" si="1"/>
        <v>2.5496587625928253</v>
      </c>
      <c r="AE63" s="4">
        <f t="shared" si="0"/>
        <v>4.1877290167881718</v>
      </c>
      <c r="AF63" s="4">
        <f t="shared" si="2"/>
        <v>1.6380702541953465</v>
      </c>
      <c r="AG63" s="4">
        <f t="shared" si="3"/>
        <v>0.1086809521633436</v>
      </c>
      <c r="AJ63">
        <f>ABS(100*(AD63-AD64)/(AVERAGE(AD63:AD64)))</f>
        <v>3.2342001427970164</v>
      </c>
      <c r="AO63">
        <f>ABS(100*(AE63-AE64)/(AVERAGE(AE63:AE64)))</f>
        <v>1.817441738510376</v>
      </c>
      <c r="AT63">
        <f>ABS(100*(AF63-AF64)/(AVERAGE(AF63:AF64)))</f>
        <v>9.1992928001008494</v>
      </c>
      <c r="AY63">
        <f>ABS(100*(AG63-AG64)/(AVERAGE(AG63:AG64)))</f>
        <v>7.3868947105308269</v>
      </c>
      <c r="BC63" s="4">
        <f>AVERAGE(AD63:AD64)</f>
        <v>2.5090843576537578</v>
      </c>
      <c r="BD63" s="4">
        <f>AVERAGE(AE63:AE64)</f>
        <v>4.2261327672062059</v>
      </c>
      <c r="BE63" s="4">
        <f>AVERAGE(AF63:AF64)</f>
        <v>1.7170484095524488</v>
      </c>
      <c r="BF63" s="4">
        <f>AVERAGE(AG63:AG64)</f>
        <v>0.11284896944059139</v>
      </c>
    </row>
    <row r="64" spans="1:58" x14ac:dyDescent="0.2">
      <c r="A64">
        <v>41</v>
      </c>
      <c r="B64">
        <v>13</v>
      </c>
      <c r="C64" t="s">
        <v>161</v>
      </c>
      <c r="D64" t="s">
        <v>27</v>
      </c>
      <c r="G64">
        <v>0.5</v>
      </c>
      <c r="H64">
        <v>0.5</v>
      </c>
      <c r="I64">
        <v>743</v>
      </c>
      <c r="J64">
        <v>5056</v>
      </c>
      <c r="L64">
        <v>1220</v>
      </c>
      <c r="M64">
        <v>0.98499999999999999</v>
      </c>
      <c r="N64">
        <v>4.5620000000000003</v>
      </c>
      <c r="O64">
        <v>3.5779999999999998</v>
      </c>
      <c r="Q64">
        <v>1.2E-2</v>
      </c>
      <c r="R64">
        <v>1</v>
      </c>
      <c r="S64">
        <v>0</v>
      </c>
      <c r="T64">
        <v>0</v>
      </c>
      <c r="V64">
        <v>0</v>
      </c>
      <c r="Y64" s="1">
        <v>44243</v>
      </c>
      <c r="Z64" s="2">
        <v>0.80339120370370365</v>
      </c>
      <c r="AB64">
        <v>1</v>
      </c>
      <c r="AD64" s="4">
        <f t="shared" si="1"/>
        <v>2.4685099527146899</v>
      </c>
      <c r="AE64" s="4">
        <f t="shared" si="0"/>
        <v>4.2645365176242409</v>
      </c>
      <c r="AF64" s="4">
        <f t="shared" si="2"/>
        <v>1.796026564909551</v>
      </c>
      <c r="AG64" s="4">
        <f t="shared" si="3"/>
        <v>0.11701698671783919</v>
      </c>
      <c r="BC64" s="4"/>
      <c r="BD64" s="4"/>
      <c r="BE64" s="4"/>
      <c r="BF64" s="4"/>
    </row>
    <row r="65" spans="1:58" x14ac:dyDescent="0.2">
      <c r="A65">
        <v>42</v>
      </c>
      <c r="B65">
        <v>14</v>
      </c>
      <c r="C65" t="s">
        <v>162</v>
      </c>
      <c r="D65" t="s">
        <v>27</v>
      </c>
      <c r="G65">
        <v>0.5</v>
      </c>
      <c r="H65">
        <v>0.5</v>
      </c>
      <c r="I65">
        <v>886</v>
      </c>
      <c r="J65">
        <v>4617</v>
      </c>
      <c r="L65">
        <v>5159</v>
      </c>
      <c r="M65">
        <v>1.095</v>
      </c>
      <c r="N65">
        <v>4.1900000000000004</v>
      </c>
      <c r="O65">
        <v>3.0950000000000002</v>
      </c>
      <c r="Q65">
        <v>0.42399999999999999</v>
      </c>
      <c r="R65">
        <v>1</v>
      </c>
      <c r="S65">
        <v>0</v>
      </c>
      <c r="T65">
        <v>0</v>
      </c>
      <c r="V65">
        <v>0</v>
      </c>
      <c r="Y65" s="1">
        <v>44243</v>
      </c>
      <c r="Z65" s="2">
        <v>0.81349537037037034</v>
      </c>
      <c r="AB65">
        <v>1</v>
      </c>
      <c r="AD65" s="4">
        <f t="shared" si="1"/>
        <v>2.9730438576091838</v>
      </c>
      <c r="AE65" s="4">
        <f t="shared" si="0"/>
        <v>3.885677047208127</v>
      </c>
      <c r="AF65" s="4">
        <f t="shared" si="2"/>
        <v>0.91263318959894324</v>
      </c>
      <c r="AG65" s="4">
        <f t="shared" si="3"/>
        <v>0.44212233434316789</v>
      </c>
      <c r="BC65" s="4"/>
      <c r="BD65" s="4"/>
      <c r="BE65" s="4"/>
      <c r="BF65" s="4"/>
    </row>
    <row r="66" spans="1:58" x14ac:dyDescent="0.2">
      <c r="A66">
        <v>43</v>
      </c>
      <c r="B66">
        <v>14</v>
      </c>
      <c r="C66" t="s">
        <v>162</v>
      </c>
      <c r="D66" t="s">
        <v>27</v>
      </c>
      <c r="G66">
        <v>0.5</v>
      </c>
      <c r="H66">
        <v>0.5</v>
      </c>
      <c r="I66">
        <v>918</v>
      </c>
      <c r="J66">
        <v>4615</v>
      </c>
      <c r="L66">
        <v>5160</v>
      </c>
      <c r="M66">
        <v>1.119</v>
      </c>
      <c r="N66">
        <v>4.1890000000000001</v>
      </c>
      <c r="O66">
        <v>3.069</v>
      </c>
      <c r="Q66">
        <v>0.42399999999999999</v>
      </c>
      <c r="R66">
        <v>1</v>
      </c>
      <c r="S66">
        <v>0</v>
      </c>
      <c r="T66">
        <v>0</v>
      </c>
      <c r="V66">
        <v>0</v>
      </c>
      <c r="Y66" s="1">
        <v>44243</v>
      </c>
      <c r="Z66" s="2">
        <v>0.81895833333333334</v>
      </c>
      <c r="AB66">
        <v>1</v>
      </c>
      <c r="AD66" s="4">
        <f t="shared" si="1"/>
        <v>3.0859465496135461</v>
      </c>
      <c r="AE66" s="4">
        <f t="shared" si="0"/>
        <v>3.8839510359533835</v>
      </c>
      <c r="AF66" s="4">
        <f t="shared" si="2"/>
        <v>0.79800448633983745</v>
      </c>
      <c r="AG66" s="4">
        <f t="shared" si="3"/>
        <v>0.44220486933875697</v>
      </c>
      <c r="AJ66">
        <f>ABS(100*(AD66-AD67)/(AVERAGE(AD66:AD67)))</f>
        <v>0.80353596472266897</v>
      </c>
      <c r="AO66">
        <f>ABS(100*(AE66-AE67)/(AVERAGE(AE66:AE67)))</f>
        <v>0.60173925499390513</v>
      </c>
      <c r="AT66">
        <f>ABS(100*(AF66-AF67)/(AVERAGE(AF66:AF67)))</f>
        <v>0.17482250126109217</v>
      </c>
      <c r="AY66">
        <f>ABS(100*(AG66-AG67)/(AVERAGE(AG66:AG67)))</f>
        <v>0.26164378827415752</v>
      </c>
      <c r="BC66" s="4">
        <f>AVERAGE(AD66:AD67)</f>
        <v>3.0735978176755689</v>
      </c>
      <c r="BD66" s="4">
        <f>AVERAGE(AE66:AE67)</f>
        <v>3.8723004599838671</v>
      </c>
      <c r="BE66" s="4">
        <f>AVERAGE(AF66:AF67)</f>
        <v>0.79870264230829835</v>
      </c>
      <c r="BF66" s="4">
        <f>AVERAGE(AG66:AG67)</f>
        <v>0.44162712436963347</v>
      </c>
    </row>
    <row r="67" spans="1:58" x14ac:dyDescent="0.2">
      <c r="A67">
        <v>44</v>
      </c>
      <c r="B67">
        <v>14</v>
      </c>
      <c r="C67" t="s">
        <v>162</v>
      </c>
      <c r="D67" t="s">
        <v>27</v>
      </c>
      <c r="G67">
        <v>0.5</v>
      </c>
      <c r="H67">
        <v>0.5</v>
      </c>
      <c r="I67">
        <v>911</v>
      </c>
      <c r="J67">
        <v>4588</v>
      </c>
      <c r="L67">
        <v>5146</v>
      </c>
      <c r="M67">
        <v>1.1140000000000001</v>
      </c>
      <c r="N67">
        <v>4.165</v>
      </c>
      <c r="O67">
        <v>3.052</v>
      </c>
      <c r="Q67">
        <v>0.42199999999999999</v>
      </c>
      <c r="R67">
        <v>1</v>
      </c>
      <c r="S67">
        <v>0</v>
      </c>
      <c r="T67">
        <v>0</v>
      </c>
      <c r="V67">
        <v>0</v>
      </c>
      <c r="Y67" s="1">
        <v>44243</v>
      </c>
      <c r="Z67" s="2">
        <v>0.82483796296296286</v>
      </c>
      <c r="AB67">
        <v>1</v>
      </c>
      <c r="AD67" s="4">
        <f t="shared" si="1"/>
        <v>3.0612490857375918</v>
      </c>
      <c r="AE67" s="4">
        <f t="shared" si="0"/>
        <v>3.8606498840143511</v>
      </c>
      <c r="AF67" s="4">
        <f t="shared" si="2"/>
        <v>0.79940079827675925</v>
      </c>
      <c r="AG67" s="4">
        <f t="shared" si="3"/>
        <v>0.44104937940051003</v>
      </c>
      <c r="BC67" s="4"/>
      <c r="BD67" s="4"/>
      <c r="BE67" s="4"/>
      <c r="BF67" s="4"/>
    </row>
    <row r="68" spans="1:58" x14ac:dyDescent="0.2">
      <c r="A68">
        <v>45</v>
      </c>
      <c r="B68">
        <v>15</v>
      </c>
      <c r="C68" t="s">
        <v>163</v>
      </c>
      <c r="D68" t="s">
        <v>27</v>
      </c>
      <c r="G68">
        <v>0.5</v>
      </c>
      <c r="H68">
        <v>0.5</v>
      </c>
      <c r="I68">
        <v>1172</v>
      </c>
      <c r="J68">
        <v>7454</v>
      </c>
      <c r="L68">
        <v>2079</v>
      </c>
      <c r="M68">
        <v>1.3140000000000001</v>
      </c>
      <c r="N68">
        <v>6.5940000000000003</v>
      </c>
      <c r="O68">
        <v>5.2789999999999999</v>
      </c>
      <c r="Q68">
        <v>0.10100000000000001</v>
      </c>
      <c r="R68">
        <v>1</v>
      </c>
      <c r="S68">
        <v>0</v>
      </c>
      <c r="T68">
        <v>0</v>
      </c>
      <c r="V68">
        <v>0</v>
      </c>
      <c r="Y68" s="1">
        <v>44243</v>
      </c>
      <c r="Z68" s="2">
        <v>0.83538194444444447</v>
      </c>
      <c r="AB68">
        <v>1</v>
      </c>
      <c r="AD68" s="4">
        <f t="shared" si="1"/>
        <v>3.9821116673981716</v>
      </c>
      <c r="AE68" s="4">
        <f t="shared" si="0"/>
        <v>6.3340240120612359</v>
      </c>
      <c r="AF68" s="4">
        <f t="shared" si="2"/>
        <v>2.3519123446630643</v>
      </c>
      <c r="AG68" s="4">
        <f t="shared" si="3"/>
        <v>0.1879145479288464</v>
      </c>
      <c r="BC68" s="4"/>
      <c r="BD68" s="4"/>
      <c r="BE68" s="4"/>
      <c r="BF68" s="4"/>
    </row>
    <row r="69" spans="1:58" x14ac:dyDescent="0.2">
      <c r="A69">
        <v>46</v>
      </c>
      <c r="B69">
        <v>15</v>
      </c>
      <c r="C69" t="s">
        <v>163</v>
      </c>
      <c r="D69" t="s">
        <v>27</v>
      </c>
      <c r="G69">
        <v>0.5</v>
      </c>
      <c r="H69">
        <v>0.5</v>
      </c>
      <c r="I69">
        <v>1252</v>
      </c>
      <c r="J69">
        <v>7430</v>
      </c>
      <c r="L69">
        <v>2092</v>
      </c>
      <c r="M69">
        <v>1.375</v>
      </c>
      <c r="N69">
        <v>6.5730000000000004</v>
      </c>
      <c r="O69">
        <v>5.1980000000000004</v>
      </c>
      <c r="Q69">
        <v>0.10299999999999999</v>
      </c>
      <c r="R69">
        <v>1</v>
      </c>
      <c r="S69">
        <v>0</v>
      </c>
      <c r="T69">
        <v>0</v>
      </c>
      <c r="V69">
        <v>0</v>
      </c>
      <c r="Y69" s="1">
        <v>44243</v>
      </c>
      <c r="Z69" s="2">
        <v>0.84100694444444446</v>
      </c>
      <c r="AB69">
        <v>1</v>
      </c>
      <c r="AD69" s="4">
        <f t="shared" si="1"/>
        <v>4.2643683974090774</v>
      </c>
      <c r="AE69" s="4">
        <f t="shared" si="0"/>
        <v>6.3133118770043195</v>
      </c>
      <c r="AF69" s="4">
        <f t="shared" si="2"/>
        <v>2.0489434795952421</v>
      </c>
      <c r="AG69" s="4">
        <f t="shared" si="3"/>
        <v>0.18898750287150426</v>
      </c>
      <c r="AJ69">
        <f>ABS(100*(AD69-AD70)/(AVERAGE(AD69:AD70)))</f>
        <v>0.74187060822921891</v>
      </c>
      <c r="AO69">
        <f>ABS(100*(AE69-AE70)/(AVERAGE(AE69:AE70)))</f>
        <v>2.7342974017102454E-2</v>
      </c>
      <c r="AT69">
        <f>ABS(100*(AF69-AF70)/(AVERAGE(AF69:AF70)))</f>
        <v>1.6474675316165293</v>
      </c>
      <c r="AY69">
        <f>ABS(100*(AG69-AG70)/(AVERAGE(AG69:AG70)))</f>
        <v>0.48155084409052645</v>
      </c>
      <c r="BC69" s="4">
        <f>AVERAGE(AD69:AD70)</f>
        <v>4.2802453384721906</v>
      </c>
      <c r="BD69" s="4">
        <f>AVERAGE(AE69:AE70)</f>
        <v>6.3124488713769473</v>
      </c>
      <c r="BE69" s="4">
        <f>AVERAGE(AF69:AF70)</f>
        <v>2.0322035329047572</v>
      </c>
      <c r="BF69" s="4">
        <f>AVERAGE(AG69:AG70)</f>
        <v>0.18853356039576441</v>
      </c>
    </row>
    <row r="70" spans="1:58" x14ac:dyDescent="0.2">
      <c r="A70">
        <v>47</v>
      </c>
      <c r="B70">
        <v>15</v>
      </c>
      <c r="C70" t="s">
        <v>163</v>
      </c>
      <c r="D70" t="s">
        <v>27</v>
      </c>
      <c r="G70">
        <v>0.5</v>
      </c>
      <c r="H70">
        <v>0.5</v>
      </c>
      <c r="I70">
        <v>1261</v>
      </c>
      <c r="J70">
        <v>7428</v>
      </c>
      <c r="L70">
        <v>2081</v>
      </c>
      <c r="M70">
        <v>1.3819999999999999</v>
      </c>
      <c r="N70">
        <v>6.5720000000000001</v>
      </c>
      <c r="O70">
        <v>5.19</v>
      </c>
      <c r="Q70">
        <v>0.10199999999999999</v>
      </c>
      <c r="R70">
        <v>1</v>
      </c>
      <c r="S70">
        <v>0</v>
      </c>
      <c r="T70">
        <v>0</v>
      </c>
      <c r="V70">
        <v>0</v>
      </c>
      <c r="Y70" s="1">
        <v>44243</v>
      </c>
      <c r="Z70" s="2">
        <v>0.84707175925925926</v>
      </c>
      <c r="AB70">
        <v>1</v>
      </c>
      <c r="AD70" s="4">
        <f t="shared" si="1"/>
        <v>4.2961222795353038</v>
      </c>
      <c r="AE70" s="4">
        <f t="shared" si="0"/>
        <v>6.311585865749576</v>
      </c>
      <c r="AF70" s="4">
        <f t="shared" si="2"/>
        <v>2.0154635862142722</v>
      </c>
      <c r="AG70" s="4">
        <f t="shared" si="3"/>
        <v>0.18807961792002453</v>
      </c>
      <c r="BC70" s="4"/>
      <c r="BD70" s="4"/>
      <c r="BE70" s="4"/>
      <c r="BF70" s="4"/>
    </row>
    <row r="71" spans="1:58" x14ac:dyDescent="0.2">
      <c r="A71">
        <v>48</v>
      </c>
      <c r="B71">
        <v>16</v>
      </c>
      <c r="C71" t="s">
        <v>164</v>
      </c>
      <c r="D71" t="s">
        <v>27</v>
      </c>
      <c r="G71">
        <v>0.5</v>
      </c>
      <c r="H71">
        <v>0.5</v>
      </c>
      <c r="I71">
        <v>1013</v>
      </c>
      <c r="J71">
        <v>8181</v>
      </c>
      <c r="L71">
        <v>3100</v>
      </c>
      <c r="M71">
        <v>1.1919999999999999</v>
      </c>
      <c r="N71">
        <v>7.2089999999999996</v>
      </c>
      <c r="O71">
        <v>6.0170000000000003</v>
      </c>
      <c r="Q71">
        <v>0.20799999999999999</v>
      </c>
      <c r="R71">
        <v>1</v>
      </c>
      <c r="S71">
        <v>0</v>
      </c>
      <c r="T71">
        <v>0</v>
      </c>
      <c r="V71">
        <v>0</v>
      </c>
      <c r="Y71" s="1">
        <v>44243</v>
      </c>
      <c r="Z71" s="2">
        <v>0.8574652777777777</v>
      </c>
      <c r="AB71">
        <v>1</v>
      </c>
      <c r="AD71" s="4">
        <f t="shared" si="1"/>
        <v>3.4211264165014965</v>
      </c>
      <c r="AE71" s="4">
        <f t="shared" si="0"/>
        <v>6.9614291031603592</v>
      </c>
      <c r="AF71" s="4">
        <f t="shared" si="2"/>
        <v>3.5403026866588627</v>
      </c>
      <c r="AG71" s="4">
        <f t="shared" si="3"/>
        <v>0.27218277842528216</v>
      </c>
      <c r="BC71" s="4"/>
      <c r="BD71" s="4"/>
      <c r="BE71" s="4"/>
      <c r="BF71" s="4"/>
    </row>
    <row r="72" spans="1:58" x14ac:dyDescent="0.2">
      <c r="A72">
        <v>49</v>
      </c>
      <c r="B72">
        <v>16</v>
      </c>
      <c r="C72" t="s">
        <v>164</v>
      </c>
      <c r="D72" t="s">
        <v>27</v>
      </c>
      <c r="G72">
        <v>0.5</v>
      </c>
      <c r="H72">
        <v>0.5</v>
      </c>
      <c r="I72">
        <v>901</v>
      </c>
      <c r="J72">
        <v>8127</v>
      </c>
      <c r="L72">
        <v>3068</v>
      </c>
      <c r="M72">
        <v>1.1060000000000001</v>
      </c>
      <c r="N72">
        <v>7.1639999999999997</v>
      </c>
      <c r="O72">
        <v>6.0570000000000004</v>
      </c>
      <c r="Q72">
        <v>0.20499999999999999</v>
      </c>
      <c r="R72">
        <v>1</v>
      </c>
      <c r="S72">
        <v>0</v>
      </c>
      <c r="T72">
        <v>0</v>
      </c>
      <c r="V72">
        <v>0</v>
      </c>
      <c r="Y72" s="1">
        <v>44243</v>
      </c>
      <c r="Z72" s="2">
        <v>0.8631712962962963</v>
      </c>
      <c r="AB72">
        <v>1</v>
      </c>
      <c r="AD72" s="4">
        <f t="shared" si="1"/>
        <v>3.0259669944862289</v>
      </c>
      <c r="AE72" s="4">
        <f t="shared" si="0"/>
        <v>6.9148267992822943</v>
      </c>
      <c r="AF72" s="4">
        <f t="shared" si="2"/>
        <v>3.8888598047960654</v>
      </c>
      <c r="AG72" s="4">
        <f t="shared" si="3"/>
        <v>0.26954165856643214</v>
      </c>
      <c r="AJ72">
        <f>ABS(100*(AD72-AD73)/(AVERAGE(AD72:AD73)))</f>
        <v>1.2744025535390819</v>
      </c>
      <c r="AO72">
        <f>ABS(100*(AE72-AE73)/(AVERAGE(AE72:AE73)))</f>
        <v>0.14965405051458372</v>
      </c>
      <c r="AT72">
        <f>ABS(100*(AF72-AF73)/(AVERAGE(AF72:AF73)))</f>
        <v>0.73437239440612978</v>
      </c>
      <c r="AY72">
        <f>ABS(100*(AG72-AG73)/(AVERAGE(AG72:AG73)))</f>
        <v>0.49113104681792419</v>
      </c>
      <c r="BC72" s="4">
        <f>AVERAGE(AD72:AD73)</f>
        <v>3.0453721446744786</v>
      </c>
      <c r="BD72" s="4">
        <f>AVERAGE(AE72:AE73)</f>
        <v>6.9200048330465238</v>
      </c>
      <c r="BE72" s="4">
        <f>AVERAGE(AF72:AF73)</f>
        <v>3.8746326883720452</v>
      </c>
      <c r="BF72" s="4">
        <f>AVERAGE(AG72:AG73)</f>
        <v>0.26888137860171957</v>
      </c>
    </row>
    <row r="73" spans="1:58" x14ac:dyDescent="0.2">
      <c r="A73">
        <v>50</v>
      </c>
      <c r="B73">
        <v>16</v>
      </c>
      <c r="C73" t="s">
        <v>164</v>
      </c>
      <c r="D73" t="s">
        <v>27</v>
      </c>
      <c r="G73">
        <v>0.5</v>
      </c>
      <c r="H73">
        <v>0.5</v>
      </c>
      <c r="I73">
        <v>912</v>
      </c>
      <c r="J73">
        <v>8139</v>
      </c>
      <c r="L73">
        <v>3052</v>
      </c>
      <c r="M73">
        <v>1.115</v>
      </c>
      <c r="N73">
        <v>7.1740000000000004</v>
      </c>
      <c r="O73">
        <v>6.0590000000000002</v>
      </c>
      <c r="Q73">
        <v>0.20300000000000001</v>
      </c>
      <c r="R73">
        <v>1</v>
      </c>
      <c r="S73">
        <v>0</v>
      </c>
      <c r="T73">
        <v>0</v>
      </c>
      <c r="V73">
        <v>0</v>
      </c>
      <c r="Y73" s="1">
        <v>44243</v>
      </c>
      <c r="Z73" s="2">
        <v>0.86934027777777778</v>
      </c>
      <c r="AB73">
        <v>1</v>
      </c>
      <c r="AD73" s="4">
        <f t="shared" si="1"/>
        <v>3.0647772948627283</v>
      </c>
      <c r="AE73" s="4">
        <f t="shared" si="0"/>
        <v>6.9251828668107533</v>
      </c>
      <c r="AF73" s="4">
        <f t="shared" si="2"/>
        <v>3.860405571948025</v>
      </c>
      <c r="AG73" s="4">
        <f t="shared" si="3"/>
        <v>0.26822109863700705</v>
      </c>
      <c r="BC73" s="4"/>
      <c r="BD73" s="4"/>
      <c r="BE73" s="4"/>
      <c r="BF73" s="4"/>
    </row>
    <row r="74" spans="1:58" x14ac:dyDescent="0.2">
      <c r="A74">
        <v>51</v>
      </c>
      <c r="B74">
        <v>17</v>
      </c>
      <c r="C74" t="s">
        <v>165</v>
      </c>
      <c r="D74" t="s">
        <v>27</v>
      </c>
      <c r="G74">
        <v>0.5</v>
      </c>
      <c r="H74">
        <v>0.5</v>
      </c>
      <c r="I74">
        <v>1558</v>
      </c>
      <c r="J74">
        <v>8778</v>
      </c>
      <c r="L74">
        <v>8205</v>
      </c>
      <c r="M74">
        <v>1.61</v>
      </c>
      <c r="N74">
        <v>7.7149999999999999</v>
      </c>
      <c r="O74">
        <v>6.1050000000000004</v>
      </c>
      <c r="Q74">
        <v>0.74199999999999999</v>
      </c>
      <c r="R74">
        <v>1</v>
      </c>
      <c r="S74">
        <v>0</v>
      </c>
      <c r="T74">
        <v>0</v>
      </c>
      <c r="V74">
        <v>0</v>
      </c>
      <c r="Y74" s="1">
        <v>44243</v>
      </c>
      <c r="Z74" s="2">
        <v>0.87979166666666664</v>
      </c>
      <c r="AB74">
        <v>1</v>
      </c>
      <c r="AD74" s="4">
        <f t="shared" si="1"/>
        <v>5.3440003897007911</v>
      </c>
      <c r="AE74" s="4">
        <f t="shared" si="0"/>
        <v>7.4766434627011789</v>
      </c>
      <c r="AF74" s="4">
        <f t="shared" si="2"/>
        <v>2.1326430730003878</v>
      </c>
      <c r="AG74" s="4">
        <f t="shared" si="3"/>
        <v>0.69352393090746134</v>
      </c>
      <c r="BC74" s="4"/>
      <c r="BD74" s="4"/>
      <c r="BE74" s="4"/>
      <c r="BF74" s="4"/>
    </row>
    <row r="75" spans="1:58" x14ac:dyDescent="0.2">
      <c r="A75">
        <v>52</v>
      </c>
      <c r="B75">
        <v>17</v>
      </c>
      <c r="C75" t="s">
        <v>165</v>
      </c>
      <c r="D75" t="s">
        <v>27</v>
      </c>
      <c r="G75">
        <v>0.5</v>
      </c>
      <c r="H75">
        <v>0.5</v>
      </c>
      <c r="I75">
        <v>1775</v>
      </c>
      <c r="J75">
        <v>8746</v>
      </c>
      <c r="L75">
        <v>8367</v>
      </c>
      <c r="M75">
        <v>1.7769999999999999</v>
      </c>
      <c r="N75">
        <v>7.6879999999999997</v>
      </c>
      <c r="O75">
        <v>5.9109999999999996</v>
      </c>
      <c r="Q75">
        <v>0.75900000000000001</v>
      </c>
      <c r="R75">
        <v>1</v>
      </c>
      <c r="S75">
        <v>0</v>
      </c>
      <c r="T75">
        <v>0</v>
      </c>
      <c r="V75">
        <v>0</v>
      </c>
      <c r="Y75" s="1">
        <v>44243</v>
      </c>
      <c r="Z75" s="2">
        <v>0.88535879629629621</v>
      </c>
      <c r="AB75">
        <v>1</v>
      </c>
      <c r="AD75" s="4">
        <f t="shared" si="1"/>
        <v>6.109621769855373</v>
      </c>
      <c r="AE75" s="4">
        <f t="shared" si="0"/>
        <v>7.4490272826252895</v>
      </c>
      <c r="AF75" s="4">
        <f t="shared" si="2"/>
        <v>1.3394055127699165</v>
      </c>
      <c r="AG75" s="4">
        <f t="shared" si="3"/>
        <v>0.70689460019288974</v>
      </c>
      <c r="AJ75">
        <f>ABS(100*(AD75-AD76)/(AVERAGE(AD75:AD76)))</f>
        <v>0</v>
      </c>
      <c r="AO75">
        <f>ABS(100*(AE75-AE76)/(AVERAGE(AE75:AE76)))</f>
        <v>0.28921817913089637</v>
      </c>
      <c r="AT75">
        <f>ABS(100*(AF75-AF76)/(AVERAGE(AF75:AF76)))</f>
        <v>1.5979300260196867</v>
      </c>
      <c r="AY75">
        <f>ABS(100*(AG75-AG76)/(AVERAGE(AG75:AG76)))</f>
        <v>0.84871026706674113</v>
      </c>
      <c r="BC75" s="4">
        <f>AVERAGE(AD75:AD76)</f>
        <v>6.109621769855373</v>
      </c>
      <c r="BD75" s="4">
        <f>AVERAGE(AE75:AE76)</f>
        <v>7.4598148529674333</v>
      </c>
      <c r="BE75" s="4">
        <f>AVERAGE(AF75:AF76)</f>
        <v>1.3501930831120608</v>
      </c>
      <c r="BF75" s="4">
        <f>AVERAGE(AG75:AG76)</f>
        <v>0.70990712753189067</v>
      </c>
    </row>
    <row r="76" spans="1:58" x14ac:dyDescent="0.2">
      <c r="A76">
        <v>53</v>
      </c>
      <c r="B76">
        <v>17</v>
      </c>
      <c r="C76" t="s">
        <v>165</v>
      </c>
      <c r="D76" t="s">
        <v>27</v>
      </c>
      <c r="G76">
        <v>0.5</v>
      </c>
      <c r="H76">
        <v>0.5</v>
      </c>
      <c r="I76">
        <v>1775</v>
      </c>
      <c r="J76">
        <v>8771</v>
      </c>
      <c r="L76">
        <v>8440</v>
      </c>
      <c r="M76">
        <v>1.7769999999999999</v>
      </c>
      <c r="N76">
        <v>7.71</v>
      </c>
      <c r="O76">
        <v>5.9329999999999998</v>
      </c>
      <c r="Q76">
        <v>0.76700000000000002</v>
      </c>
      <c r="R76">
        <v>1</v>
      </c>
      <c r="S76">
        <v>0</v>
      </c>
      <c r="T76">
        <v>0</v>
      </c>
      <c r="V76">
        <v>0</v>
      </c>
      <c r="Y76" s="1">
        <v>44243</v>
      </c>
      <c r="Z76" s="2">
        <v>0.89149305555555547</v>
      </c>
      <c r="AB76">
        <v>1</v>
      </c>
      <c r="AD76" s="4">
        <f t="shared" si="1"/>
        <v>6.109621769855373</v>
      </c>
      <c r="AE76" s="4">
        <f t="shared" si="0"/>
        <v>7.470602423309578</v>
      </c>
      <c r="AF76" s="4">
        <f t="shared" si="2"/>
        <v>1.360980653454205</v>
      </c>
      <c r="AG76" s="4">
        <f t="shared" si="3"/>
        <v>0.71291965487089148</v>
      </c>
      <c r="BC76" s="4"/>
      <c r="BD76" s="4"/>
      <c r="BE76" s="4"/>
      <c r="BF76" s="4"/>
    </row>
    <row r="77" spans="1:58" x14ac:dyDescent="0.2">
      <c r="A77">
        <v>54</v>
      </c>
      <c r="B77">
        <v>18</v>
      </c>
      <c r="C77" t="s">
        <v>166</v>
      </c>
      <c r="D77" t="s">
        <v>27</v>
      </c>
      <c r="G77">
        <v>0.5</v>
      </c>
      <c r="H77">
        <v>0.5</v>
      </c>
      <c r="I77">
        <v>1276</v>
      </c>
      <c r="J77">
        <v>7030</v>
      </c>
      <c r="L77">
        <v>2857</v>
      </c>
      <c r="M77">
        <v>1.3939999999999999</v>
      </c>
      <c r="N77">
        <v>6.234</v>
      </c>
      <c r="O77">
        <v>4.84</v>
      </c>
      <c r="Q77">
        <v>0.183</v>
      </c>
      <c r="R77">
        <v>1</v>
      </c>
      <c r="S77">
        <v>0</v>
      </c>
      <c r="T77">
        <v>0</v>
      </c>
      <c r="V77">
        <v>0</v>
      </c>
      <c r="Y77" s="1">
        <v>44243</v>
      </c>
      <c r="Z77" s="2">
        <v>0.90188657407407413</v>
      </c>
      <c r="AB77">
        <v>1</v>
      </c>
      <c r="AD77" s="4">
        <f t="shared" si="1"/>
        <v>4.3490454164123493</v>
      </c>
      <c r="AE77" s="4">
        <f t="shared" si="0"/>
        <v>5.9681096260556963</v>
      </c>
      <c r="AF77" s="4">
        <f t="shared" si="2"/>
        <v>1.619064209643347</v>
      </c>
      <c r="AG77" s="4">
        <f t="shared" si="3"/>
        <v>0.25212677449713933</v>
      </c>
      <c r="BC77" s="4"/>
      <c r="BD77" s="4"/>
      <c r="BE77" s="4"/>
      <c r="BF77" s="4"/>
    </row>
    <row r="78" spans="1:58" x14ac:dyDescent="0.2">
      <c r="A78">
        <v>55</v>
      </c>
      <c r="B78">
        <v>18</v>
      </c>
      <c r="C78" t="s">
        <v>166</v>
      </c>
      <c r="D78" t="s">
        <v>27</v>
      </c>
      <c r="G78">
        <v>0.5</v>
      </c>
      <c r="H78">
        <v>0.5</v>
      </c>
      <c r="I78">
        <v>1078</v>
      </c>
      <c r="J78">
        <v>7033</v>
      </c>
      <c r="L78">
        <v>2824</v>
      </c>
      <c r="M78">
        <v>1.242</v>
      </c>
      <c r="N78">
        <v>6.2370000000000001</v>
      </c>
      <c r="O78">
        <v>4.9950000000000001</v>
      </c>
      <c r="Q78">
        <v>0.17899999999999999</v>
      </c>
      <c r="R78">
        <v>1</v>
      </c>
      <c r="S78">
        <v>0</v>
      </c>
      <c r="T78">
        <v>0</v>
      </c>
      <c r="V78">
        <v>0</v>
      </c>
      <c r="Y78" s="1">
        <v>44243</v>
      </c>
      <c r="Z78" s="2">
        <v>0.9075347222222222</v>
      </c>
      <c r="AB78">
        <v>1</v>
      </c>
      <c r="AD78" s="4">
        <f t="shared" si="1"/>
        <v>3.6504600096353577</v>
      </c>
      <c r="AE78" s="4">
        <f t="shared" si="0"/>
        <v>5.9706986429378102</v>
      </c>
      <c r="AF78" s="4">
        <f t="shared" si="2"/>
        <v>2.3202386333024525</v>
      </c>
      <c r="AG78" s="4">
        <f t="shared" si="3"/>
        <v>0.24940311964270015</v>
      </c>
      <c r="AJ78">
        <f>ABS(100*(AD78-AD79)/(AVERAGE(AD78:AD79)))</f>
        <v>1.068843679833827</v>
      </c>
      <c r="AO78">
        <f>ABS(100*(AE78-AE79)/(AVERAGE(AE78:AE79)))</f>
        <v>1.7496554259235688</v>
      </c>
      <c r="AT78">
        <f>ABS(100*(AF78-AF79)/(AVERAGE(AF78:AF79)))</f>
        <v>2.8301678155479024</v>
      </c>
      <c r="AY78">
        <f>ABS(100*(AG78-AG79)/(AVERAGE(AG78:AG79)))</f>
        <v>0.23138305886435845</v>
      </c>
      <c r="BC78" s="4">
        <f>AVERAGE(AD78:AD79)</f>
        <v>3.6310548594471079</v>
      </c>
      <c r="BD78" s="4">
        <f>AVERAGE(AE78:AE79)</f>
        <v>5.9189183052955165</v>
      </c>
      <c r="BE78" s="4">
        <f>AVERAGE(AF78:AF79)</f>
        <v>2.2878634458484091</v>
      </c>
      <c r="BF78" s="4">
        <f>AVERAGE(AG78:AG79)</f>
        <v>0.24969199212726184</v>
      </c>
    </row>
    <row r="79" spans="1:58" x14ac:dyDescent="0.2">
      <c r="A79">
        <v>56</v>
      </c>
      <c r="B79">
        <v>18</v>
      </c>
      <c r="C79" t="s">
        <v>166</v>
      </c>
      <c r="D79" t="s">
        <v>27</v>
      </c>
      <c r="G79">
        <v>0.5</v>
      </c>
      <c r="H79">
        <v>0.5</v>
      </c>
      <c r="I79">
        <v>1067</v>
      </c>
      <c r="J79">
        <v>6913</v>
      </c>
      <c r="L79">
        <v>2831</v>
      </c>
      <c r="M79">
        <v>1.234</v>
      </c>
      <c r="N79">
        <v>6.1349999999999998</v>
      </c>
      <c r="O79">
        <v>4.9020000000000001</v>
      </c>
      <c r="Q79">
        <v>0.18</v>
      </c>
      <c r="R79">
        <v>1</v>
      </c>
      <c r="S79">
        <v>0</v>
      </c>
      <c r="T79">
        <v>0</v>
      </c>
      <c r="V79">
        <v>0</v>
      </c>
      <c r="Y79" s="1">
        <v>44243</v>
      </c>
      <c r="Z79" s="2">
        <v>0.91358796296296296</v>
      </c>
      <c r="AB79">
        <v>1</v>
      </c>
      <c r="AD79" s="4">
        <f t="shared" si="1"/>
        <v>3.6116497092588582</v>
      </c>
      <c r="AE79" s="4">
        <f t="shared" si="0"/>
        <v>5.8671379676532238</v>
      </c>
      <c r="AF79" s="4">
        <f t="shared" si="2"/>
        <v>2.2554882583943656</v>
      </c>
      <c r="AG79" s="4">
        <f t="shared" si="3"/>
        <v>0.24998086461182356</v>
      </c>
      <c r="BC79" s="4"/>
      <c r="BD79" s="4"/>
      <c r="BE79" s="4"/>
      <c r="BF79" s="4"/>
    </row>
    <row r="80" spans="1:58" x14ac:dyDescent="0.2">
      <c r="A80">
        <v>57</v>
      </c>
      <c r="B80">
        <v>19</v>
      </c>
      <c r="C80" t="s">
        <v>167</v>
      </c>
      <c r="D80" t="s">
        <v>27</v>
      </c>
      <c r="G80">
        <v>0.5</v>
      </c>
      <c r="H80">
        <v>0.5</v>
      </c>
      <c r="I80">
        <v>937</v>
      </c>
      <c r="J80">
        <v>6984</v>
      </c>
      <c r="L80">
        <v>3255</v>
      </c>
      <c r="M80">
        <v>1.1339999999999999</v>
      </c>
      <c r="N80">
        <v>6.1950000000000003</v>
      </c>
      <c r="O80">
        <v>5.0620000000000003</v>
      </c>
      <c r="Q80">
        <v>0.224</v>
      </c>
      <c r="R80">
        <v>1</v>
      </c>
      <c r="S80">
        <v>0</v>
      </c>
      <c r="T80">
        <v>0</v>
      </c>
      <c r="V80">
        <v>0</v>
      </c>
      <c r="Y80" s="1">
        <v>44243</v>
      </c>
      <c r="Z80" s="2">
        <v>0.9240856481481482</v>
      </c>
      <c r="AB80">
        <v>1</v>
      </c>
      <c r="AD80" s="4">
        <f t="shared" si="1"/>
        <v>3.1529825229911359</v>
      </c>
      <c r="AE80" s="4">
        <f t="shared" si="0"/>
        <v>5.9284113671966043</v>
      </c>
      <c r="AF80" s="4">
        <f t="shared" si="2"/>
        <v>2.7754288442054684</v>
      </c>
      <c r="AG80" s="4">
        <f t="shared" si="3"/>
        <v>0.28497570274158734</v>
      </c>
      <c r="BC80" s="4"/>
      <c r="BD80" s="4"/>
      <c r="BE80" s="4"/>
      <c r="BF80" s="4"/>
    </row>
    <row r="81" spans="1:58" x14ac:dyDescent="0.2">
      <c r="A81">
        <v>58</v>
      </c>
      <c r="B81">
        <v>19</v>
      </c>
      <c r="C81" t="s">
        <v>167</v>
      </c>
      <c r="D81" t="s">
        <v>27</v>
      </c>
      <c r="G81">
        <v>0.5</v>
      </c>
      <c r="H81">
        <v>0.5</v>
      </c>
      <c r="I81">
        <v>902</v>
      </c>
      <c r="J81">
        <v>7007</v>
      </c>
      <c r="L81">
        <v>3333</v>
      </c>
      <c r="M81">
        <v>1.107</v>
      </c>
      <c r="N81">
        <v>6.2149999999999999</v>
      </c>
      <c r="O81">
        <v>5.1079999999999997</v>
      </c>
      <c r="Q81">
        <v>0.23300000000000001</v>
      </c>
      <c r="R81">
        <v>1</v>
      </c>
      <c r="S81">
        <v>0</v>
      </c>
      <c r="T81">
        <v>0</v>
      </c>
      <c r="V81">
        <v>0</v>
      </c>
      <c r="Y81" s="1">
        <v>44243</v>
      </c>
      <c r="Z81" s="2">
        <v>0.92988425925925933</v>
      </c>
      <c r="AB81">
        <v>1</v>
      </c>
      <c r="AD81" s="4">
        <f t="shared" si="1"/>
        <v>3.0294952036113649</v>
      </c>
      <c r="AE81" s="4">
        <f t="shared" si="0"/>
        <v>5.9482604966261503</v>
      </c>
      <c r="AF81" s="4">
        <f t="shared" si="2"/>
        <v>2.9187652930147854</v>
      </c>
      <c r="AG81" s="4">
        <f t="shared" si="3"/>
        <v>0.29141343239753442</v>
      </c>
      <c r="AJ81">
        <f>ABS(100*(AD81-AD82)/(AVERAGE(AD81:AD82)))</f>
        <v>0.11639417042357726</v>
      </c>
      <c r="AO81">
        <f>ABS(100*(AE81-AE82)/(AVERAGE(AE81:AE82)))</f>
        <v>1.2261890703866456</v>
      </c>
      <c r="AT81">
        <f>ABS(100*(AF81-AF82)/(AVERAGE(AF81:AF82)))</f>
        <v>2.6389152527139204</v>
      </c>
      <c r="AY81">
        <f>ABS(100*(AG81-AG82)/(AVERAGE(AG81:AG82)))</f>
        <v>2.118045966923626</v>
      </c>
      <c r="BC81" s="4">
        <f>AVERAGE(AD81:AD82)</f>
        <v>3.031259308173933</v>
      </c>
      <c r="BD81" s="4">
        <f>AVERAGE(AE81:AE82)</f>
        <v>5.9120142602765444</v>
      </c>
      <c r="BE81" s="4">
        <f>AVERAGE(AF81:AF82)</f>
        <v>2.8807549521026115</v>
      </c>
      <c r="BF81" s="4">
        <f>AVERAGE(AG81:AG82)</f>
        <v>0.28835963756073901</v>
      </c>
    </row>
    <row r="82" spans="1:58" x14ac:dyDescent="0.2">
      <c r="A82">
        <v>59</v>
      </c>
      <c r="B82">
        <v>19</v>
      </c>
      <c r="C82" t="s">
        <v>167</v>
      </c>
      <c r="D82" t="s">
        <v>27</v>
      </c>
      <c r="G82">
        <v>0.5</v>
      </c>
      <c r="H82">
        <v>0.5</v>
      </c>
      <c r="I82">
        <v>903</v>
      </c>
      <c r="J82">
        <v>6923</v>
      </c>
      <c r="L82">
        <v>3259</v>
      </c>
      <c r="M82">
        <v>1.1080000000000001</v>
      </c>
      <c r="N82">
        <v>6.1440000000000001</v>
      </c>
      <c r="O82">
        <v>5.0359999999999996</v>
      </c>
      <c r="Q82">
        <v>0.22500000000000001</v>
      </c>
      <c r="R82">
        <v>1</v>
      </c>
      <c r="S82">
        <v>0</v>
      </c>
      <c r="T82">
        <v>0</v>
      </c>
      <c r="V82">
        <v>0</v>
      </c>
      <c r="Y82" s="1">
        <v>44243</v>
      </c>
      <c r="Z82" s="2">
        <v>0.93601851851851858</v>
      </c>
      <c r="AB82">
        <v>1</v>
      </c>
      <c r="AD82" s="4">
        <f t="shared" si="1"/>
        <v>3.0330234127365014</v>
      </c>
      <c r="AE82" s="4">
        <f t="shared" si="0"/>
        <v>5.8757680239269394</v>
      </c>
      <c r="AF82" s="4">
        <f t="shared" si="2"/>
        <v>2.842744611190438</v>
      </c>
      <c r="AG82" s="4">
        <f t="shared" si="3"/>
        <v>0.2853058427239436</v>
      </c>
    </row>
    <row r="83" spans="1:58" x14ac:dyDescent="0.2">
      <c r="A83">
        <v>60</v>
      </c>
      <c r="B83">
        <v>20</v>
      </c>
      <c r="C83" t="s">
        <v>167</v>
      </c>
      <c r="D83" t="s">
        <v>27</v>
      </c>
      <c r="G83">
        <v>0.5</v>
      </c>
      <c r="H83">
        <v>0.5</v>
      </c>
      <c r="I83">
        <v>851</v>
      </c>
      <c r="J83">
        <v>7035</v>
      </c>
      <c r="L83">
        <v>3420</v>
      </c>
      <c r="M83">
        <v>1.0680000000000001</v>
      </c>
      <c r="N83">
        <v>6.2380000000000004</v>
      </c>
      <c r="O83">
        <v>5.17</v>
      </c>
      <c r="Q83">
        <v>0.24199999999999999</v>
      </c>
      <c r="R83">
        <v>1</v>
      </c>
      <c r="S83">
        <v>0</v>
      </c>
      <c r="T83">
        <v>0</v>
      </c>
      <c r="V83">
        <v>0</v>
      </c>
      <c r="Y83" s="1">
        <v>44243</v>
      </c>
      <c r="Z83" s="2">
        <v>0.94660879629629635</v>
      </c>
      <c r="AB83">
        <v>1</v>
      </c>
      <c r="AD83" s="4">
        <f t="shared" si="1"/>
        <v>2.8495565382294124</v>
      </c>
      <c r="AE83" s="4">
        <f t="shared" si="0"/>
        <v>5.9724246541925536</v>
      </c>
      <c r="AF83" s="4">
        <f t="shared" si="2"/>
        <v>3.1228681159631413</v>
      </c>
      <c r="AG83" s="4">
        <f t="shared" si="3"/>
        <v>0.29859397701378315</v>
      </c>
      <c r="BC83" s="4"/>
      <c r="BD83" s="4"/>
      <c r="BE83" s="4"/>
      <c r="BF83" s="4"/>
    </row>
    <row r="84" spans="1:58" x14ac:dyDescent="0.2">
      <c r="A84">
        <v>61</v>
      </c>
      <c r="B84">
        <v>20</v>
      </c>
      <c r="C84" t="s">
        <v>167</v>
      </c>
      <c r="D84" t="s">
        <v>27</v>
      </c>
      <c r="G84">
        <v>0.5</v>
      </c>
      <c r="H84">
        <v>0.5</v>
      </c>
      <c r="I84">
        <v>863</v>
      </c>
      <c r="J84">
        <v>7065</v>
      </c>
      <c r="L84">
        <v>3421</v>
      </c>
      <c r="M84">
        <v>1.077</v>
      </c>
      <c r="N84">
        <v>6.2640000000000002</v>
      </c>
      <c r="O84">
        <v>5.1870000000000003</v>
      </c>
      <c r="Q84">
        <v>0.24199999999999999</v>
      </c>
      <c r="R84">
        <v>1</v>
      </c>
      <c r="S84">
        <v>0</v>
      </c>
      <c r="T84">
        <v>0</v>
      </c>
      <c r="V84">
        <v>0</v>
      </c>
      <c r="Y84" s="1">
        <v>44243</v>
      </c>
      <c r="Z84" s="2">
        <v>0.95243055555555556</v>
      </c>
      <c r="AB84">
        <v>1</v>
      </c>
      <c r="AD84" s="4">
        <f t="shared" si="1"/>
        <v>2.8918950477310483</v>
      </c>
      <c r="AE84" s="4">
        <f t="shared" si="0"/>
        <v>5.9983148230137004</v>
      </c>
      <c r="AF84" s="4">
        <f t="shared" si="2"/>
        <v>3.1064197752826521</v>
      </c>
      <c r="AG84" s="4">
        <f t="shared" si="3"/>
        <v>0.29867651200937217</v>
      </c>
      <c r="AJ84">
        <f>ABS(100*(AD84-AD85)/(AVERAGE(AD84:AD85)))</f>
        <v>1.474836419596957</v>
      </c>
      <c r="AO84">
        <f>ABS(100*(AE84-AE85)/(AVERAGE(AE84:AE85)))</f>
        <v>0.77995309205179053</v>
      </c>
      <c r="AT84">
        <f>ABS(100*(AF84-AF85)/(AVERAGE(AF84:AF85)))</f>
        <v>0.13735177096543705</v>
      </c>
      <c r="AY84">
        <f>ABS(100*(AG84-AG85)/(AVERAGE(AG84:AG85)))</f>
        <v>0.44311677936626148</v>
      </c>
      <c r="BC84" s="4">
        <f>AVERAGE(AD84:AD85)</f>
        <v>2.8707257929802301</v>
      </c>
      <c r="BD84" s="4">
        <f>AVERAGE(AE84:AE85)</f>
        <v>5.9750136710746684</v>
      </c>
      <c r="BE84" s="4">
        <f>AVERAGE(AF84:AF85)</f>
        <v>3.1042878780944383</v>
      </c>
      <c r="BF84" s="4">
        <f>AVERAGE(AG84:AG85)</f>
        <v>0.29801623204465966</v>
      </c>
    </row>
    <row r="85" spans="1:58" x14ac:dyDescent="0.2">
      <c r="A85">
        <v>62</v>
      </c>
      <c r="B85">
        <v>20</v>
      </c>
      <c r="C85" t="s">
        <v>167</v>
      </c>
      <c r="D85" t="s">
        <v>27</v>
      </c>
      <c r="G85">
        <v>0.5</v>
      </c>
      <c r="H85">
        <v>0.5</v>
      </c>
      <c r="I85">
        <v>851</v>
      </c>
      <c r="J85">
        <v>7011</v>
      </c>
      <c r="L85">
        <v>3405</v>
      </c>
      <c r="M85">
        <v>1.0669999999999999</v>
      </c>
      <c r="N85">
        <v>6.218</v>
      </c>
      <c r="O85">
        <v>5.1509999999999998</v>
      </c>
      <c r="Q85">
        <v>0.24</v>
      </c>
      <c r="R85">
        <v>1</v>
      </c>
      <c r="S85">
        <v>0</v>
      </c>
      <c r="T85">
        <v>0</v>
      </c>
      <c r="V85">
        <v>0</v>
      </c>
      <c r="Y85" s="1">
        <v>44243</v>
      </c>
      <c r="Z85" s="2">
        <v>0.95854166666666663</v>
      </c>
      <c r="AB85">
        <v>1</v>
      </c>
      <c r="AD85" s="4">
        <f t="shared" si="1"/>
        <v>2.8495565382294124</v>
      </c>
      <c r="AE85" s="4">
        <f t="shared" si="0"/>
        <v>5.9517125191356364</v>
      </c>
      <c r="AF85" s="4">
        <f t="shared" si="2"/>
        <v>3.102155980906224</v>
      </c>
      <c r="AG85" s="4">
        <f t="shared" si="3"/>
        <v>0.29735595207994719</v>
      </c>
    </row>
    <row r="86" spans="1:58" x14ac:dyDescent="0.2">
      <c r="A86">
        <v>63</v>
      </c>
      <c r="B86">
        <v>2</v>
      </c>
      <c r="D86" t="s">
        <v>28</v>
      </c>
      <c r="Y86" s="1">
        <v>44243</v>
      </c>
      <c r="Z86" s="2">
        <v>0.96271990740740743</v>
      </c>
      <c r="AB86">
        <v>1</v>
      </c>
      <c r="AD86" s="4" t="e">
        <f t="shared" si="1"/>
        <v>#DIV/0!</v>
      </c>
      <c r="AE86" s="4" t="e">
        <f t="shared" si="0"/>
        <v>#DIV/0!</v>
      </c>
      <c r="AF86" s="4" t="e">
        <f t="shared" si="2"/>
        <v>#DIV/0!</v>
      </c>
      <c r="AG86" s="4" t="e">
        <f t="shared" si="3"/>
        <v>#DIV/0!</v>
      </c>
      <c r="BC86" s="4"/>
      <c r="BD86" s="4"/>
      <c r="BE86" s="4"/>
      <c r="BF86" s="4"/>
    </row>
    <row r="87" spans="1:58" x14ac:dyDescent="0.2">
      <c r="A87">
        <v>64</v>
      </c>
      <c r="B87">
        <v>3</v>
      </c>
      <c r="C87" t="s">
        <v>29</v>
      </c>
      <c r="D87" t="s">
        <v>27</v>
      </c>
      <c r="G87">
        <v>0.5</v>
      </c>
      <c r="H87">
        <v>0.5</v>
      </c>
      <c r="I87">
        <v>61</v>
      </c>
      <c r="J87">
        <v>236</v>
      </c>
      <c r="L87">
        <v>81</v>
      </c>
      <c r="M87">
        <v>0.46200000000000002</v>
      </c>
      <c r="N87">
        <v>0.47899999999999998</v>
      </c>
      <c r="O87">
        <v>1.7000000000000001E-2</v>
      </c>
      <c r="Q87">
        <v>0</v>
      </c>
      <c r="R87">
        <v>1</v>
      </c>
      <c r="S87">
        <v>0</v>
      </c>
      <c r="T87">
        <v>0</v>
      </c>
      <c r="V87">
        <v>0</v>
      </c>
      <c r="Y87" s="1">
        <v>44243</v>
      </c>
      <c r="Z87" s="2">
        <v>0.97226851851851848</v>
      </c>
      <c r="AB87">
        <v>1</v>
      </c>
      <c r="AD87" s="4">
        <f t="shared" si="1"/>
        <v>6.227132937171935E-2</v>
      </c>
      <c r="AE87" s="4">
        <f t="shared" si="0"/>
        <v>0.10484939369333085</v>
      </c>
      <c r="AF87" s="4">
        <f t="shared" si="2"/>
        <v>4.25780643216115E-2</v>
      </c>
      <c r="AG87" s="4">
        <f t="shared" si="3"/>
        <v>2.3009626741893684E-2</v>
      </c>
    </row>
    <row r="88" spans="1:58" x14ac:dyDescent="0.2">
      <c r="A88">
        <v>65</v>
      </c>
      <c r="B88">
        <v>3</v>
      </c>
      <c r="C88" t="s">
        <v>29</v>
      </c>
      <c r="D88" t="s">
        <v>27</v>
      </c>
      <c r="G88">
        <v>0.5</v>
      </c>
      <c r="H88">
        <v>0.5</v>
      </c>
      <c r="I88">
        <v>33</v>
      </c>
      <c r="J88">
        <v>219</v>
      </c>
      <c r="L88">
        <v>89</v>
      </c>
      <c r="M88">
        <v>0.44</v>
      </c>
      <c r="N88">
        <v>0.46400000000000002</v>
      </c>
      <c r="O88">
        <v>2.3E-2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44243</v>
      </c>
      <c r="Z88" s="2">
        <v>0.97721064814814806</v>
      </c>
      <c r="AB88">
        <v>1</v>
      </c>
      <c r="AD88" s="4">
        <f t="shared" si="1"/>
        <v>-3.6518526132097627E-2</v>
      </c>
      <c r="AE88" s="4">
        <f t="shared" si="0"/>
        <v>9.0178298028014359E-2</v>
      </c>
      <c r="AF88" s="4">
        <f t="shared" si="2"/>
        <v>0.12669682416011199</v>
      </c>
      <c r="AG88" s="4">
        <f t="shared" si="3"/>
        <v>2.3669906706606209E-2</v>
      </c>
      <c r="AJ88">
        <f>ABS(100*(AD88-AD89)/(AVERAGE(AD88:AD89)))</f>
        <v>109.40707104072227</v>
      </c>
      <c r="AO88">
        <f>ABS(100*(AE88-AE89)/(AVERAGE(AE88:AE89)))</f>
        <v>15.464987184380131</v>
      </c>
      <c r="AT88">
        <f>ABS(100*(AF88-AF89)/(AVERAGE(AF88:AF89)))</f>
        <v>45.799041752190952</v>
      </c>
      <c r="AY88">
        <f>ABS(100*(AG88-AG89)/(AVERAGE(AG88:AG89)))</f>
        <v>7.9771907895241698</v>
      </c>
      <c r="BC88" s="4">
        <f>AVERAGE(AD88:AD89)</f>
        <v>-8.0621140196301636E-2</v>
      </c>
      <c r="BD88" s="4">
        <f>AVERAGE(AE88:AE89)</f>
        <v>8.3705755822727684E-2</v>
      </c>
      <c r="BE88" s="4">
        <f>AVERAGE(AF88:AF89)</f>
        <v>0.16432689601902933</v>
      </c>
      <c r="BF88" s="4">
        <f>AVERAGE(AG88:AG89)</f>
        <v>2.2762021755126489E-2</v>
      </c>
    </row>
    <row r="89" spans="1:58" x14ac:dyDescent="0.2">
      <c r="A89">
        <v>66</v>
      </c>
      <c r="B89">
        <v>3</v>
      </c>
      <c r="C89" t="s">
        <v>29</v>
      </c>
      <c r="D89" t="s">
        <v>27</v>
      </c>
      <c r="G89">
        <v>0.5</v>
      </c>
      <c r="H89">
        <v>0.5</v>
      </c>
      <c r="I89">
        <v>8</v>
      </c>
      <c r="J89">
        <v>204</v>
      </c>
      <c r="L89">
        <v>67</v>
      </c>
      <c r="M89">
        <v>0.42099999999999999</v>
      </c>
      <c r="N89">
        <v>0.45100000000000001</v>
      </c>
      <c r="O89">
        <v>0.03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44243</v>
      </c>
      <c r="Z89" s="2">
        <v>0.98260416666666661</v>
      </c>
      <c r="AB89">
        <v>1</v>
      </c>
      <c r="AD89" s="4">
        <f t="shared" ref="AD89:AD134" si="12">((I89*$E$20)+$E$21)*1000/G89</f>
        <v>-0.12472375426050565</v>
      </c>
      <c r="AE89" s="4">
        <f t="shared" ref="AE89:AE134" si="13">((J89*$G$20)+$G$21)*1000/H89</f>
        <v>7.7233213617440996E-2</v>
      </c>
      <c r="AF89" s="4">
        <f t="shared" ref="AF89:AF134" si="14">AE89-AD89</f>
        <v>0.20195696787794665</v>
      </c>
      <c r="AG89" s="4">
        <f t="shared" ref="AG89:AG134" si="15">((L89*$I$20)+$I$21)*1000/H89</f>
        <v>2.185413680364677E-2</v>
      </c>
      <c r="BC89" s="4"/>
      <c r="BD89" s="4"/>
      <c r="BE89" s="4"/>
      <c r="BF89" s="4"/>
    </row>
    <row r="90" spans="1:58" x14ac:dyDescent="0.2">
      <c r="A90">
        <v>67</v>
      </c>
      <c r="B90">
        <v>1</v>
      </c>
      <c r="C90" t="s">
        <v>30</v>
      </c>
      <c r="D90" t="s">
        <v>27</v>
      </c>
      <c r="G90">
        <v>0.5</v>
      </c>
      <c r="H90">
        <v>0.5</v>
      </c>
      <c r="I90">
        <v>2166</v>
      </c>
      <c r="J90">
        <v>12125</v>
      </c>
      <c r="L90">
        <v>9453</v>
      </c>
      <c r="M90">
        <v>2.077</v>
      </c>
      <c r="N90">
        <v>10.551</v>
      </c>
      <c r="O90">
        <v>8.4740000000000002</v>
      </c>
      <c r="Q90">
        <v>0.873</v>
      </c>
      <c r="R90">
        <v>1</v>
      </c>
      <c r="S90">
        <v>0</v>
      </c>
      <c r="T90">
        <v>0</v>
      </c>
      <c r="V90">
        <v>0</v>
      </c>
      <c r="Y90" s="1">
        <v>44243</v>
      </c>
      <c r="Z90" s="2">
        <v>0.99315972222222226</v>
      </c>
      <c r="AB90">
        <v>1</v>
      </c>
      <c r="AD90" s="4">
        <f t="shared" si="12"/>
        <v>7.4891515377836742</v>
      </c>
      <c r="AE90" s="4">
        <f t="shared" si="13"/>
        <v>10.365123297513785</v>
      </c>
      <c r="AF90" s="4">
        <f t="shared" si="14"/>
        <v>2.8759717597301107</v>
      </c>
      <c r="AG90" s="4">
        <f t="shared" si="15"/>
        <v>0.7965276054026148</v>
      </c>
    </row>
    <row r="91" spans="1:58" x14ac:dyDescent="0.2">
      <c r="A91">
        <v>68</v>
      </c>
      <c r="B91">
        <v>1</v>
      </c>
      <c r="C91" t="s">
        <v>30</v>
      </c>
      <c r="D91" t="s">
        <v>27</v>
      </c>
      <c r="G91">
        <v>0.5</v>
      </c>
      <c r="H91">
        <v>0.5</v>
      </c>
      <c r="I91">
        <v>3190</v>
      </c>
      <c r="J91">
        <v>12073</v>
      </c>
      <c r="L91">
        <v>9545</v>
      </c>
      <c r="M91">
        <v>2.8620000000000001</v>
      </c>
      <c r="N91">
        <v>10.507</v>
      </c>
      <c r="O91">
        <v>7.6449999999999996</v>
      </c>
      <c r="Q91">
        <v>0.88200000000000001</v>
      </c>
      <c r="R91">
        <v>1</v>
      </c>
      <c r="S91">
        <v>0</v>
      </c>
      <c r="T91">
        <v>0</v>
      </c>
      <c r="V91">
        <v>0</v>
      </c>
      <c r="Y91" s="1">
        <v>44243</v>
      </c>
      <c r="Z91" s="2">
        <v>0.99913194444444453</v>
      </c>
      <c r="AB91">
        <v>1</v>
      </c>
      <c r="AD91" s="4">
        <f t="shared" si="12"/>
        <v>11.102037681923267</v>
      </c>
      <c r="AE91" s="4">
        <f t="shared" si="13"/>
        <v>10.320247004890463</v>
      </c>
      <c r="AF91" s="4">
        <f t="shared" si="14"/>
        <v>-0.78179067703280403</v>
      </c>
      <c r="AG91" s="4">
        <f t="shared" si="15"/>
        <v>0.80412082499680893</v>
      </c>
      <c r="AJ91">
        <f>ABS(100*(AD91-AD92)/(AVERAGE(AD91:AD92)))</f>
        <v>5.4410840147714294</v>
      </c>
      <c r="AO91">
        <f>ABS(100*(AE91-AE92)/(AVERAGE(AE91:AE92)))</f>
        <v>1.1522294138332521</v>
      </c>
      <c r="AT91">
        <f>ABS(100*(AF91-AF92)/(AVERAGE(AF91:AF92)))</f>
        <v>64.200422195310153</v>
      </c>
      <c r="AY91">
        <f>ABS(100*(AG91-AG92)/(AVERAGE(AG91:AG92)))</f>
        <v>0.3585960380028767</v>
      </c>
      <c r="BC91" s="4">
        <f>AVERAGE(AD91:AD92)</f>
        <v>11.412520084935263</v>
      </c>
      <c r="BD91" s="4">
        <f>AVERAGE(AE91:AE92)</f>
        <v>10.261131119415513</v>
      </c>
      <c r="BE91" s="4">
        <f>AVERAGE(AF91:AF92)</f>
        <v>-1.1513889655197511</v>
      </c>
      <c r="BF91" s="4">
        <f>AVERAGE(AG91:AG92)</f>
        <v>0.80556518741961747</v>
      </c>
    </row>
    <row r="92" spans="1:58" x14ac:dyDescent="0.2">
      <c r="A92">
        <v>69</v>
      </c>
      <c r="B92">
        <v>1</v>
      </c>
      <c r="C92" t="s">
        <v>30</v>
      </c>
      <c r="D92" t="s">
        <v>27</v>
      </c>
      <c r="G92">
        <v>0.5</v>
      </c>
      <c r="H92">
        <v>0.5</v>
      </c>
      <c r="I92">
        <v>3366</v>
      </c>
      <c r="J92">
        <v>11936</v>
      </c>
      <c r="L92">
        <v>9580</v>
      </c>
      <c r="M92">
        <v>2.9969999999999999</v>
      </c>
      <c r="N92">
        <v>10.39</v>
      </c>
      <c r="O92">
        <v>7.3940000000000001</v>
      </c>
      <c r="Q92">
        <v>0.88600000000000001</v>
      </c>
      <c r="R92">
        <v>1</v>
      </c>
      <c r="S92">
        <v>0</v>
      </c>
      <c r="T92">
        <v>0</v>
      </c>
      <c r="V92">
        <v>0</v>
      </c>
      <c r="Y92" s="1">
        <v>44244</v>
      </c>
      <c r="Z92" s="2">
        <v>5.4398148148148149E-3</v>
      </c>
      <c r="AB92">
        <v>1</v>
      </c>
      <c r="AD92" s="4">
        <f t="shared" si="12"/>
        <v>11.723002487947259</v>
      </c>
      <c r="AE92" s="4">
        <f t="shared" si="13"/>
        <v>10.202015233940561</v>
      </c>
      <c r="AF92" s="4">
        <f t="shared" si="14"/>
        <v>-1.5209872540066982</v>
      </c>
      <c r="AG92" s="4">
        <f t="shared" si="15"/>
        <v>0.80700954984242612</v>
      </c>
      <c r="BC92" s="4"/>
      <c r="BD92" s="4"/>
      <c r="BE92" s="4"/>
      <c r="BF92" s="4"/>
    </row>
    <row r="93" spans="1:58" x14ac:dyDescent="0.2">
      <c r="A93">
        <v>70</v>
      </c>
      <c r="B93">
        <v>4</v>
      </c>
      <c r="C93" t="s">
        <v>65</v>
      </c>
      <c r="D93" t="s">
        <v>27</v>
      </c>
      <c r="G93">
        <v>0.5</v>
      </c>
      <c r="H93">
        <v>0.5</v>
      </c>
      <c r="I93">
        <v>1723</v>
      </c>
      <c r="J93">
        <v>7154</v>
      </c>
      <c r="L93">
        <v>3234</v>
      </c>
      <c r="M93">
        <v>1.736</v>
      </c>
      <c r="N93">
        <v>6.3390000000000004</v>
      </c>
      <c r="O93">
        <v>4.6029999999999998</v>
      </c>
      <c r="Q93">
        <v>0.222</v>
      </c>
      <c r="R93">
        <v>1</v>
      </c>
      <c r="S93">
        <v>0</v>
      </c>
      <c r="T93">
        <v>0</v>
      </c>
      <c r="V93">
        <v>0</v>
      </c>
      <c r="Y93" s="1">
        <v>44244</v>
      </c>
      <c r="Z93" s="2">
        <v>1.6203703703703703E-2</v>
      </c>
      <c r="AB93">
        <v>1</v>
      </c>
      <c r="AD93" s="4">
        <f t="shared" si="12"/>
        <v>5.9261548953482839</v>
      </c>
      <c r="AE93" s="4">
        <f t="shared" si="13"/>
        <v>6.0751223238497696</v>
      </c>
      <c r="AF93" s="4">
        <f t="shared" si="14"/>
        <v>0.1489674285014857</v>
      </c>
      <c r="AG93" s="4">
        <f t="shared" si="15"/>
        <v>0.28324246783421697</v>
      </c>
    </row>
    <row r="94" spans="1:58" x14ac:dyDescent="0.2">
      <c r="A94">
        <v>71</v>
      </c>
      <c r="B94">
        <v>4</v>
      </c>
      <c r="C94" t="s">
        <v>65</v>
      </c>
      <c r="D94" t="s">
        <v>27</v>
      </c>
      <c r="G94">
        <v>0.5</v>
      </c>
      <c r="H94">
        <v>0.5</v>
      </c>
      <c r="I94">
        <v>1109</v>
      </c>
      <c r="J94">
        <v>7174</v>
      </c>
      <c r="L94">
        <v>3187</v>
      </c>
      <c r="M94">
        <v>1.266</v>
      </c>
      <c r="N94">
        <v>6.3559999999999999</v>
      </c>
      <c r="O94">
        <v>5.09</v>
      </c>
      <c r="Q94">
        <v>0.217</v>
      </c>
      <c r="R94">
        <v>1</v>
      </c>
      <c r="S94">
        <v>0</v>
      </c>
      <c r="T94">
        <v>0</v>
      </c>
      <c r="V94">
        <v>0</v>
      </c>
      <c r="Y94" s="1">
        <v>44244</v>
      </c>
      <c r="Z94" s="2">
        <v>2.2025462962962958E-2</v>
      </c>
      <c r="AB94">
        <v>1</v>
      </c>
      <c r="AD94" s="4">
        <f t="shared" si="12"/>
        <v>3.759834492514583</v>
      </c>
      <c r="AE94" s="4">
        <f t="shared" si="13"/>
        <v>6.0923824363971999</v>
      </c>
      <c r="AF94" s="4">
        <f t="shared" si="14"/>
        <v>2.3325479438826169</v>
      </c>
      <c r="AG94" s="4">
        <f t="shared" si="15"/>
        <v>0.27936332304153089</v>
      </c>
      <c r="AI94">
        <f>ABS(100*(AD94-3)/3)</f>
        <v>25.327816417152764</v>
      </c>
      <c r="AJ94">
        <f>ABS(100*(AD94-AD95)/(AVERAGE(AD94:AD95)))</f>
        <v>3.5334016750086432</v>
      </c>
      <c r="AN94">
        <f t="shared" ref="AN94" si="16">ABS(100*(AE94-6)/6)</f>
        <v>1.539707273286665</v>
      </c>
      <c r="AO94">
        <f>ABS(100*(AE94-AE95)/(AVERAGE(AE94:AE95)))</f>
        <v>0.66356126668512261</v>
      </c>
      <c r="AS94">
        <f>ABS(100*(AF94-3)/3)</f>
        <v>22.248401870579439</v>
      </c>
      <c r="AT94">
        <f>ABS(100*(AF94-AF95)/(AVERAGE(AF94:AF95)))</f>
        <v>7.0760088760784168</v>
      </c>
      <c r="AX94">
        <f t="shared" ref="AX94" si="17">ABS(100*(AG94-0.3)/0.3)</f>
        <v>6.8788923194897018</v>
      </c>
      <c r="AY94">
        <f>ABS(100*(AG94-AG95)/(AVERAGE(AG94:AG95)))</f>
        <v>1.3206991114251936</v>
      </c>
      <c r="BC94" s="4">
        <f>AVERAGE(AD94:AD95)</f>
        <v>3.6945626236995612</v>
      </c>
      <c r="BD94" s="4">
        <f>AVERAGE(AE94:AE95)</f>
        <v>6.1126630686404315</v>
      </c>
      <c r="BE94" s="4">
        <f>AVERAGE(AF94:AF95)</f>
        <v>2.4181004449408707</v>
      </c>
      <c r="BF94" s="4">
        <f>AVERAGE(AG94:AG95)</f>
        <v>0.28122036044228488</v>
      </c>
    </row>
    <row r="95" spans="1:58" x14ac:dyDescent="0.2">
      <c r="A95">
        <v>72</v>
      </c>
      <c r="B95">
        <v>4</v>
      </c>
      <c r="C95" t="s">
        <v>65</v>
      </c>
      <c r="D95" t="s">
        <v>27</v>
      </c>
      <c r="G95">
        <v>0.5</v>
      </c>
      <c r="H95">
        <v>0.5</v>
      </c>
      <c r="I95">
        <v>1072</v>
      </c>
      <c r="J95">
        <v>7221</v>
      </c>
      <c r="L95">
        <v>3232</v>
      </c>
      <c r="M95">
        <v>1.238</v>
      </c>
      <c r="N95">
        <v>6.3959999999999999</v>
      </c>
      <c r="O95">
        <v>5.1589999999999998</v>
      </c>
      <c r="Q95">
        <v>0.222</v>
      </c>
      <c r="R95">
        <v>1</v>
      </c>
      <c r="S95">
        <v>0</v>
      </c>
      <c r="T95">
        <v>0</v>
      </c>
      <c r="V95">
        <v>0</v>
      </c>
      <c r="Y95" s="1">
        <v>44244</v>
      </c>
      <c r="Z95" s="2">
        <v>2.8217592592592589E-2</v>
      </c>
      <c r="AB95">
        <v>1</v>
      </c>
      <c r="AD95" s="4">
        <f t="shared" si="12"/>
        <v>3.6292907548845394</v>
      </c>
      <c r="AE95" s="4">
        <f t="shared" si="13"/>
        <v>6.132943700883664</v>
      </c>
      <c r="AF95" s="4">
        <f t="shared" si="14"/>
        <v>2.5036529459991246</v>
      </c>
      <c r="AG95" s="4">
        <f t="shared" si="15"/>
        <v>0.28307739784303887</v>
      </c>
    </row>
    <row r="96" spans="1:58" x14ac:dyDescent="0.2">
      <c r="A96">
        <v>73</v>
      </c>
      <c r="B96">
        <v>2</v>
      </c>
      <c r="D96" t="s">
        <v>28</v>
      </c>
      <c r="Y96" s="1">
        <v>44244</v>
      </c>
      <c r="Z96" s="2">
        <v>3.2546296296296295E-2</v>
      </c>
      <c r="AB96">
        <v>1</v>
      </c>
      <c r="AD96" s="4" t="e">
        <f t="shared" si="12"/>
        <v>#DIV/0!</v>
      </c>
      <c r="AE96" s="4" t="e">
        <f t="shared" si="13"/>
        <v>#DIV/0!</v>
      </c>
      <c r="AF96" s="4" t="e">
        <f t="shared" si="14"/>
        <v>#DIV/0!</v>
      </c>
      <c r="AG96" s="4" t="e">
        <f t="shared" si="15"/>
        <v>#DIV/0!</v>
      </c>
      <c r="BC96" s="4"/>
      <c r="BD96" s="4"/>
      <c r="BE96" s="4"/>
      <c r="BF96" s="4"/>
    </row>
    <row r="97" spans="1:58" x14ac:dyDescent="0.2">
      <c r="A97">
        <v>74</v>
      </c>
      <c r="B97">
        <v>21</v>
      </c>
      <c r="C97" t="s">
        <v>168</v>
      </c>
      <c r="D97" t="s">
        <v>27</v>
      </c>
      <c r="G97">
        <v>0.5</v>
      </c>
      <c r="H97">
        <v>0.5</v>
      </c>
      <c r="I97">
        <v>895</v>
      </c>
      <c r="J97">
        <v>5719</v>
      </c>
      <c r="L97">
        <v>928</v>
      </c>
      <c r="M97">
        <v>1.1020000000000001</v>
      </c>
      <c r="N97">
        <v>5.1230000000000002</v>
      </c>
      <c r="O97">
        <v>4.0220000000000002</v>
      </c>
      <c r="Q97">
        <v>0</v>
      </c>
      <c r="R97">
        <v>1</v>
      </c>
      <c r="S97">
        <v>0</v>
      </c>
      <c r="T97">
        <v>0</v>
      </c>
      <c r="V97">
        <v>0</v>
      </c>
      <c r="Y97" s="1">
        <v>44244</v>
      </c>
      <c r="Z97" s="2">
        <v>4.2893518518518518E-2</v>
      </c>
      <c r="AB97">
        <v>1</v>
      </c>
      <c r="AD97" s="4">
        <f t="shared" si="12"/>
        <v>3.0047977397354106</v>
      </c>
      <c r="AE97" s="4">
        <f t="shared" si="13"/>
        <v>4.8367092485715837</v>
      </c>
      <c r="AF97" s="4">
        <f t="shared" si="14"/>
        <v>1.831911508836173</v>
      </c>
      <c r="AG97" s="4">
        <f t="shared" si="15"/>
        <v>9.2916768005832096E-2</v>
      </c>
      <c r="BC97" s="4"/>
      <c r="BD97" s="4"/>
      <c r="BE97" s="4"/>
      <c r="BF97" s="4"/>
    </row>
    <row r="98" spans="1:58" x14ac:dyDescent="0.2">
      <c r="A98">
        <v>75</v>
      </c>
      <c r="B98">
        <v>21</v>
      </c>
      <c r="C98" t="s">
        <v>168</v>
      </c>
      <c r="D98" t="s">
        <v>27</v>
      </c>
      <c r="G98">
        <v>0.5</v>
      </c>
      <c r="H98">
        <v>0.5</v>
      </c>
      <c r="I98">
        <v>1207</v>
      </c>
      <c r="J98">
        <v>5813</v>
      </c>
      <c r="L98">
        <v>924</v>
      </c>
      <c r="M98">
        <v>1.341</v>
      </c>
      <c r="N98">
        <v>5.2030000000000003</v>
      </c>
      <c r="O98">
        <v>3.8620000000000001</v>
      </c>
      <c r="Q98">
        <v>0</v>
      </c>
      <c r="R98">
        <v>1</v>
      </c>
      <c r="S98">
        <v>0</v>
      </c>
      <c r="T98">
        <v>0</v>
      </c>
      <c r="V98">
        <v>0</v>
      </c>
      <c r="Y98" s="1">
        <v>44244</v>
      </c>
      <c r="Z98" s="2">
        <v>4.8564814814814818E-2</v>
      </c>
      <c r="AB98">
        <v>1</v>
      </c>
      <c r="AD98" s="4">
        <f t="shared" si="12"/>
        <v>4.1055989867779425</v>
      </c>
      <c r="AE98" s="4">
        <f t="shared" si="13"/>
        <v>4.9178317775445102</v>
      </c>
      <c r="AF98" s="4">
        <f t="shared" si="14"/>
        <v>0.81223279076656762</v>
      </c>
      <c r="AG98" s="4">
        <f t="shared" si="15"/>
        <v>9.2586628023475837E-2</v>
      </c>
      <c r="AJ98">
        <f>ABS(100*(AD98-AD99)/(AVERAGE(AD98:AD99)))</f>
        <v>8.5899616047469193E-2</v>
      </c>
      <c r="AO98">
        <f>ABS(100*(AE98-AE99)/(AVERAGE(AE98:AE99)))</f>
        <v>1.8776038609727883</v>
      </c>
      <c r="AT98">
        <f>ABS(100*(AF98-AF99)/(AVERAGE(AF98:AF99)))</f>
        <v>12.423585012313342</v>
      </c>
      <c r="AY98">
        <f>ABS(100*(AG98-AG99)/(AVERAGE(AG98:AG99)))</f>
        <v>3.0775182257941811</v>
      </c>
      <c r="BC98" s="4">
        <f>AVERAGE(AD98:AD99)</f>
        <v>4.1073630913405115</v>
      </c>
      <c r="BD98" s="4">
        <f>AVERAGE(AE98:AE99)</f>
        <v>4.8720924792938174</v>
      </c>
      <c r="BE98" s="4">
        <f>AVERAGE(AF98:AF99)</f>
        <v>0.76472938795330636</v>
      </c>
      <c r="BF98" s="4">
        <f>AVERAGE(AG98:AG99)</f>
        <v>9.1183533098461722E-2</v>
      </c>
    </row>
    <row r="99" spans="1:58" x14ac:dyDescent="0.2">
      <c r="A99">
        <v>76</v>
      </c>
      <c r="B99">
        <v>21</v>
      </c>
      <c r="C99" t="s">
        <v>168</v>
      </c>
      <c r="D99" t="s">
        <v>27</v>
      </c>
      <c r="G99">
        <v>0.5</v>
      </c>
      <c r="H99">
        <v>0.5</v>
      </c>
      <c r="I99">
        <v>1208</v>
      </c>
      <c r="J99">
        <v>5707</v>
      </c>
      <c r="L99">
        <v>890</v>
      </c>
      <c r="M99">
        <v>1.3420000000000001</v>
      </c>
      <c r="N99">
        <v>5.1130000000000004</v>
      </c>
      <c r="O99">
        <v>3.7709999999999999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44244</v>
      </c>
      <c r="Z99" s="2">
        <v>5.4641203703703706E-2</v>
      </c>
      <c r="AB99">
        <v>1</v>
      </c>
      <c r="AD99" s="4">
        <f t="shared" si="12"/>
        <v>4.1091271959030795</v>
      </c>
      <c r="AE99" s="4">
        <f t="shared" si="13"/>
        <v>4.8263531810431246</v>
      </c>
      <c r="AF99" s="4">
        <f t="shared" si="14"/>
        <v>0.7172259851400451</v>
      </c>
      <c r="AG99" s="4">
        <f t="shared" si="15"/>
        <v>8.9780438173447608E-2</v>
      </c>
      <c r="BC99" s="4"/>
      <c r="BD99" s="4"/>
      <c r="BE99" s="4"/>
      <c r="BF99" s="4"/>
    </row>
    <row r="100" spans="1:58" x14ac:dyDescent="0.2">
      <c r="A100">
        <v>77</v>
      </c>
      <c r="B100">
        <v>22</v>
      </c>
      <c r="C100" t="s">
        <v>169</v>
      </c>
      <c r="D100" t="s">
        <v>27</v>
      </c>
      <c r="G100">
        <v>0.5</v>
      </c>
      <c r="H100">
        <v>0.5</v>
      </c>
      <c r="I100">
        <v>1268</v>
      </c>
      <c r="J100">
        <v>8409</v>
      </c>
      <c r="L100">
        <v>1768</v>
      </c>
      <c r="M100">
        <v>1.3879999999999999</v>
      </c>
      <c r="N100">
        <v>7.4029999999999996</v>
      </c>
      <c r="O100">
        <v>6.0149999999999997</v>
      </c>
      <c r="Q100">
        <v>6.9000000000000006E-2</v>
      </c>
      <c r="R100">
        <v>1</v>
      </c>
      <c r="S100">
        <v>0</v>
      </c>
      <c r="T100">
        <v>0</v>
      </c>
      <c r="V100">
        <v>0</v>
      </c>
      <c r="Y100" s="1">
        <v>44244</v>
      </c>
      <c r="Z100" s="2">
        <v>6.5057870370370363E-2</v>
      </c>
      <c r="AB100">
        <v>1</v>
      </c>
      <c r="AD100" s="4">
        <f t="shared" si="12"/>
        <v>4.3208197434112581</v>
      </c>
      <c r="AE100" s="4">
        <f t="shared" si="13"/>
        <v>7.1581943862010746</v>
      </c>
      <c r="AF100" s="4">
        <f t="shared" si="14"/>
        <v>2.8373746427898165</v>
      </c>
      <c r="AG100" s="4">
        <f t="shared" si="15"/>
        <v>0.16224616430064706</v>
      </c>
      <c r="BC100" s="4"/>
      <c r="BD100" s="4"/>
      <c r="BE100" s="4"/>
      <c r="BF100" s="4"/>
    </row>
    <row r="101" spans="1:58" x14ac:dyDescent="0.2">
      <c r="A101">
        <v>78</v>
      </c>
      <c r="B101">
        <v>22</v>
      </c>
      <c r="C101" t="s">
        <v>169</v>
      </c>
      <c r="D101" t="s">
        <v>27</v>
      </c>
      <c r="G101">
        <v>0.5</v>
      </c>
      <c r="H101">
        <v>0.5</v>
      </c>
      <c r="I101">
        <v>1291</v>
      </c>
      <c r="J101">
        <v>8397</v>
      </c>
      <c r="L101">
        <v>1778</v>
      </c>
      <c r="M101">
        <v>1.405</v>
      </c>
      <c r="N101">
        <v>7.3929999999999998</v>
      </c>
      <c r="O101">
        <v>5.9880000000000004</v>
      </c>
      <c r="Q101">
        <v>7.0000000000000007E-2</v>
      </c>
      <c r="R101">
        <v>1</v>
      </c>
      <c r="S101">
        <v>0</v>
      </c>
      <c r="T101">
        <v>0</v>
      </c>
      <c r="V101">
        <v>0</v>
      </c>
      <c r="Y101" s="1">
        <v>44244</v>
      </c>
      <c r="Z101" s="2">
        <v>7.0856481481481479E-2</v>
      </c>
      <c r="AB101">
        <v>1</v>
      </c>
      <c r="AD101" s="4">
        <f t="shared" si="12"/>
        <v>4.4019685532893931</v>
      </c>
      <c r="AE101" s="4">
        <f t="shared" si="13"/>
        <v>7.1478383186726155</v>
      </c>
      <c r="AF101" s="4">
        <f t="shared" si="14"/>
        <v>2.7458697653832225</v>
      </c>
      <c r="AG101" s="4">
        <f t="shared" si="15"/>
        <v>0.16307151425653771</v>
      </c>
      <c r="AJ101">
        <f>ABS(100*(AD101-AD102)/(AVERAGE(AD101:AD102)))</f>
        <v>0.72396759880053863</v>
      </c>
      <c r="AO101">
        <f>ABS(100*(AE101-AE102)/(AVERAGE(AE101:AE102)))</f>
        <v>1.1291898465154826</v>
      </c>
      <c r="AT101">
        <f>ABS(100*(AF101-AF102)/(AVERAGE(AF101:AF102)))</f>
        <v>1.7822361560643354</v>
      </c>
      <c r="AY101">
        <f>ABS(100*(AG101-AG102)/(AVERAGE(AG101:AG102)))</f>
        <v>1.8388115109294794</v>
      </c>
      <c r="BC101" s="4">
        <f>AVERAGE(AD101:AD102)</f>
        <v>4.3860916122262799</v>
      </c>
      <c r="BD101" s="4">
        <f>AVERAGE(AE101:AE102)</f>
        <v>7.1077085569998388</v>
      </c>
      <c r="BE101" s="4">
        <f>AVERAGE(AF101:AF102)</f>
        <v>2.7216169447735585</v>
      </c>
      <c r="BF101" s="4">
        <f>AVERAGE(AG101:AG102)</f>
        <v>0.16158588433593452</v>
      </c>
    </row>
    <row r="102" spans="1:58" x14ac:dyDescent="0.2">
      <c r="A102">
        <v>79</v>
      </c>
      <c r="B102">
        <v>22</v>
      </c>
      <c r="C102" t="s">
        <v>169</v>
      </c>
      <c r="D102" t="s">
        <v>27</v>
      </c>
      <c r="G102">
        <v>0.5</v>
      </c>
      <c r="H102">
        <v>0.5</v>
      </c>
      <c r="I102">
        <v>1282</v>
      </c>
      <c r="J102">
        <v>8304</v>
      </c>
      <c r="L102">
        <v>1742</v>
      </c>
      <c r="M102">
        <v>1.3979999999999999</v>
      </c>
      <c r="N102">
        <v>7.3129999999999997</v>
      </c>
      <c r="O102">
        <v>5.915</v>
      </c>
      <c r="Q102">
        <v>6.6000000000000003E-2</v>
      </c>
      <c r="R102">
        <v>1</v>
      </c>
      <c r="S102">
        <v>0</v>
      </c>
      <c r="T102">
        <v>0</v>
      </c>
      <c r="V102">
        <v>0</v>
      </c>
      <c r="Y102" s="1">
        <v>44244</v>
      </c>
      <c r="Z102" s="2">
        <v>7.6967592592592601E-2</v>
      </c>
      <c r="AB102">
        <v>1</v>
      </c>
      <c r="AD102" s="4">
        <f t="shared" si="12"/>
        <v>4.3702146711631666</v>
      </c>
      <c r="AE102" s="4">
        <f t="shared" si="13"/>
        <v>7.0675787953270612</v>
      </c>
      <c r="AF102" s="4">
        <f t="shared" si="14"/>
        <v>2.6973641241638946</v>
      </c>
      <c r="AG102" s="4">
        <f t="shared" si="15"/>
        <v>0.16010025441533135</v>
      </c>
      <c r="BC102" s="4"/>
      <c r="BD102" s="4"/>
      <c r="BE102" s="4"/>
      <c r="BF102" s="4"/>
    </row>
    <row r="103" spans="1:58" x14ac:dyDescent="0.2">
      <c r="A103">
        <v>80</v>
      </c>
      <c r="B103">
        <v>23</v>
      </c>
      <c r="C103" t="s">
        <v>170</v>
      </c>
      <c r="D103" t="s">
        <v>27</v>
      </c>
      <c r="G103">
        <v>0.5</v>
      </c>
      <c r="H103">
        <v>0.5</v>
      </c>
      <c r="I103">
        <v>983</v>
      </c>
      <c r="J103">
        <v>6278</v>
      </c>
      <c r="L103">
        <v>1927</v>
      </c>
      <c r="M103">
        <v>1.169</v>
      </c>
      <c r="N103">
        <v>5.5970000000000004</v>
      </c>
      <c r="O103">
        <v>4.4279999999999999</v>
      </c>
      <c r="Q103">
        <v>8.5999999999999993E-2</v>
      </c>
      <c r="R103">
        <v>1</v>
      </c>
      <c r="S103">
        <v>0</v>
      </c>
      <c r="T103">
        <v>0</v>
      </c>
      <c r="V103">
        <v>0</v>
      </c>
      <c r="Y103" s="1">
        <v>44244</v>
      </c>
      <c r="Z103" s="2">
        <v>8.7361111111111112E-2</v>
      </c>
      <c r="AB103">
        <v>1</v>
      </c>
      <c r="AD103" s="4">
        <f t="shared" si="12"/>
        <v>3.3152801427474072</v>
      </c>
      <c r="AE103" s="4">
        <f t="shared" si="13"/>
        <v>5.3191293942722844</v>
      </c>
      <c r="AF103" s="4">
        <f t="shared" si="14"/>
        <v>2.0038492515248771</v>
      </c>
      <c r="AG103" s="4">
        <f t="shared" si="15"/>
        <v>0.17536922859930845</v>
      </c>
      <c r="BC103" s="4"/>
      <c r="BD103" s="4"/>
      <c r="BE103" s="4"/>
      <c r="BF103" s="4"/>
    </row>
    <row r="104" spans="1:58" x14ac:dyDescent="0.2">
      <c r="A104">
        <v>81</v>
      </c>
      <c r="B104">
        <v>23</v>
      </c>
      <c r="C104" t="s">
        <v>170</v>
      </c>
      <c r="D104" t="s">
        <v>27</v>
      </c>
      <c r="G104">
        <v>0.5</v>
      </c>
      <c r="H104">
        <v>0.5</v>
      </c>
      <c r="I104">
        <v>922</v>
      </c>
      <c r="J104">
        <v>6667</v>
      </c>
      <c r="L104">
        <v>2012</v>
      </c>
      <c r="M104">
        <v>1.1220000000000001</v>
      </c>
      <c r="N104">
        <v>5.9269999999999996</v>
      </c>
      <c r="O104">
        <v>4.8040000000000003</v>
      </c>
      <c r="Q104">
        <v>9.4E-2</v>
      </c>
      <c r="R104">
        <v>1</v>
      </c>
      <c r="S104">
        <v>0</v>
      </c>
      <c r="T104">
        <v>0</v>
      </c>
      <c r="V104">
        <v>0</v>
      </c>
      <c r="Y104" s="1">
        <v>44244</v>
      </c>
      <c r="Z104" s="2">
        <v>9.3032407407407411E-2</v>
      </c>
      <c r="AB104">
        <v>1</v>
      </c>
      <c r="AD104" s="4">
        <f t="shared" si="12"/>
        <v>3.1000593861140913</v>
      </c>
      <c r="AE104" s="4">
        <f t="shared" si="13"/>
        <v>5.6548385833198198</v>
      </c>
      <c r="AF104" s="4">
        <f t="shared" si="14"/>
        <v>2.5547791972057285</v>
      </c>
      <c r="AG104" s="4">
        <f t="shared" si="15"/>
        <v>0.18238470322437902</v>
      </c>
      <c r="AJ104">
        <f>ABS(100*(AD104-AD105)/(AVERAGE(AD104:AD105)))</f>
        <v>0.68054250692191032</v>
      </c>
      <c r="AO104">
        <f>ABS(100*(AE104-AE105)/(AVERAGE(AE104:AE105)))</f>
        <v>0.85100003183421224</v>
      </c>
      <c r="AT104">
        <f>ABS(100*(AF104-AF105)/(AVERAGE(AF104:AF105)))</f>
        <v>1.0574480929117751</v>
      </c>
      <c r="AY104">
        <f>ABS(100*(AG104-AG105)/(AVERAGE(AG104:AG105)))</f>
        <v>3.3373584717045004</v>
      </c>
      <c r="BC104" s="4">
        <f>AVERAGE(AD104:AD105)</f>
        <v>3.1106440134894999</v>
      </c>
      <c r="BD104" s="4">
        <f>AVERAGE(AE104:AE105)</f>
        <v>5.679002740886224</v>
      </c>
      <c r="BE104" s="4">
        <f>AVERAGE(AF104:AF105)</f>
        <v>2.5683587273967232</v>
      </c>
      <c r="BF104" s="4">
        <f>AVERAGE(AG104:AG105)</f>
        <v>0.18547976555896897</v>
      </c>
    </row>
    <row r="105" spans="1:58" x14ac:dyDescent="0.2">
      <c r="A105">
        <v>82</v>
      </c>
      <c r="B105">
        <v>23</v>
      </c>
      <c r="C105" t="s">
        <v>170</v>
      </c>
      <c r="D105" t="s">
        <v>27</v>
      </c>
      <c r="G105">
        <v>0.5</v>
      </c>
      <c r="H105">
        <v>0.5</v>
      </c>
      <c r="I105">
        <v>928</v>
      </c>
      <c r="J105">
        <v>6723</v>
      </c>
      <c r="L105">
        <v>2087</v>
      </c>
      <c r="M105">
        <v>1.127</v>
      </c>
      <c r="N105">
        <v>5.9740000000000002</v>
      </c>
      <c r="O105">
        <v>4.8479999999999999</v>
      </c>
      <c r="Q105">
        <v>0.10199999999999999</v>
      </c>
      <c r="R105">
        <v>1</v>
      </c>
      <c r="S105">
        <v>0</v>
      </c>
      <c r="T105">
        <v>0</v>
      </c>
      <c r="V105">
        <v>0</v>
      </c>
      <c r="Y105" s="1">
        <v>44244</v>
      </c>
      <c r="Z105" s="2">
        <v>9.9155092592592586E-2</v>
      </c>
      <c r="AB105">
        <v>1</v>
      </c>
      <c r="AD105" s="4">
        <f t="shared" si="12"/>
        <v>3.121228640864909</v>
      </c>
      <c r="AE105" s="4">
        <f t="shared" si="13"/>
        <v>5.7031668984526274</v>
      </c>
      <c r="AF105" s="4">
        <f t="shared" si="14"/>
        <v>2.5819382575877183</v>
      </c>
      <c r="AG105" s="4">
        <f t="shared" si="15"/>
        <v>0.18857482789355892</v>
      </c>
      <c r="BC105" s="4"/>
      <c r="BD105" s="4"/>
      <c r="BE105" s="4"/>
      <c r="BF105" s="4"/>
    </row>
    <row r="106" spans="1:58" x14ac:dyDescent="0.2">
      <c r="A106">
        <v>83</v>
      </c>
      <c r="B106">
        <v>24</v>
      </c>
      <c r="C106" t="s">
        <v>171</v>
      </c>
      <c r="D106" t="s">
        <v>27</v>
      </c>
      <c r="G106">
        <v>0.5</v>
      </c>
      <c r="H106">
        <v>0.5</v>
      </c>
      <c r="I106">
        <v>889</v>
      </c>
      <c r="J106">
        <v>6280</v>
      </c>
      <c r="L106">
        <v>1805</v>
      </c>
      <c r="M106">
        <v>1.097</v>
      </c>
      <c r="N106">
        <v>5.5979999999999999</v>
      </c>
      <c r="O106">
        <v>4.5019999999999998</v>
      </c>
      <c r="Q106">
        <v>7.2999999999999995E-2</v>
      </c>
      <c r="R106">
        <v>1</v>
      </c>
      <c r="S106">
        <v>0</v>
      </c>
      <c r="T106">
        <v>0</v>
      </c>
      <c r="V106">
        <v>0</v>
      </c>
      <c r="Y106" s="1">
        <v>44244</v>
      </c>
      <c r="Z106" s="2">
        <v>0.10956018518518518</v>
      </c>
      <c r="AB106">
        <v>1</v>
      </c>
      <c r="AD106" s="4">
        <f t="shared" si="12"/>
        <v>2.9836284849845929</v>
      </c>
      <c r="AE106" s="4">
        <f t="shared" si="13"/>
        <v>5.320855405527027</v>
      </c>
      <c r="AF106" s="4">
        <f t="shared" si="14"/>
        <v>2.3372269205424341</v>
      </c>
      <c r="AG106" s="4">
        <f t="shared" si="15"/>
        <v>0.16529995913744247</v>
      </c>
      <c r="BC106" s="4"/>
      <c r="BD106" s="4"/>
      <c r="BE106" s="4"/>
      <c r="BF106" s="4"/>
    </row>
    <row r="107" spans="1:58" x14ac:dyDescent="0.2">
      <c r="A107">
        <v>84</v>
      </c>
      <c r="B107">
        <v>24</v>
      </c>
      <c r="C107" t="s">
        <v>171</v>
      </c>
      <c r="D107" t="s">
        <v>27</v>
      </c>
      <c r="G107">
        <v>0.5</v>
      </c>
      <c r="H107">
        <v>0.5</v>
      </c>
      <c r="I107">
        <v>861</v>
      </c>
      <c r="J107">
        <v>5966</v>
      </c>
      <c r="L107">
        <v>1788</v>
      </c>
      <c r="M107">
        <v>1.075</v>
      </c>
      <c r="N107">
        <v>5.3330000000000002</v>
      </c>
      <c r="O107">
        <v>4.258</v>
      </c>
      <c r="Q107">
        <v>7.0999999999999994E-2</v>
      </c>
      <c r="R107">
        <v>1</v>
      </c>
      <c r="S107">
        <v>0</v>
      </c>
      <c r="T107">
        <v>0</v>
      </c>
      <c r="V107">
        <v>0</v>
      </c>
      <c r="Y107" s="1">
        <v>44244</v>
      </c>
      <c r="Z107" s="2">
        <v>0.11524305555555554</v>
      </c>
      <c r="AB107">
        <v>1</v>
      </c>
      <c r="AD107" s="4">
        <f t="shared" si="12"/>
        <v>2.8848386294807757</v>
      </c>
      <c r="AE107" s="4">
        <f t="shared" si="13"/>
        <v>5.0498716385323581</v>
      </c>
      <c r="AF107" s="4">
        <f t="shared" si="14"/>
        <v>2.1650330090515824</v>
      </c>
      <c r="AG107" s="4">
        <f t="shared" si="15"/>
        <v>0.16389686421242836</v>
      </c>
      <c r="AJ107">
        <f>ABS(100*(AD107-AD108)/(AVERAGE(AD107:AD108)))</f>
        <v>0.48801343989360774</v>
      </c>
      <c r="AO107">
        <f>ABS(100*(AE107-AE108)/(AVERAGE(AE107:AE108)))</f>
        <v>0.6812576974637824</v>
      </c>
      <c r="AT107">
        <f>ABS(100*(AF107-AF108)/(AVERAGE(AF107:AF108)))</f>
        <v>0.93816863989562127</v>
      </c>
      <c r="AY107">
        <f>ABS(100*(AG107-AG108)/(AVERAGE(AG107:AG108)))</f>
        <v>2.6016607767446547</v>
      </c>
      <c r="BC107" s="4">
        <f>AVERAGE(AD107:AD108)</f>
        <v>2.8918950477310483</v>
      </c>
      <c r="BD107" s="4">
        <f>AVERAGE(AE107:AE108)</f>
        <v>5.0671317510797893</v>
      </c>
      <c r="BE107" s="4">
        <f>AVERAGE(AF107:AF108)</f>
        <v>2.175236703348741</v>
      </c>
      <c r="BF107" s="4">
        <f>AVERAGE(AG107:AG108)</f>
        <v>0.16179222182490721</v>
      </c>
    </row>
    <row r="108" spans="1:58" x14ac:dyDescent="0.2">
      <c r="A108">
        <v>85</v>
      </c>
      <c r="B108">
        <v>24</v>
      </c>
      <c r="C108" t="s">
        <v>171</v>
      </c>
      <c r="D108" t="s">
        <v>27</v>
      </c>
      <c r="G108">
        <v>0.5</v>
      </c>
      <c r="H108">
        <v>0.5</v>
      </c>
      <c r="I108">
        <v>865</v>
      </c>
      <c r="J108">
        <v>6006</v>
      </c>
      <c r="L108">
        <v>1737</v>
      </c>
      <c r="M108">
        <v>1.0780000000000001</v>
      </c>
      <c r="N108">
        <v>5.3659999999999997</v>
      </c>
      <c r="O108">
        <v>4.2880000000000003</v>
      </c>
      <c r="Q108">
        <v>6.6000000000000003E-2</v>
      </c>
      <c r="R108">
        <v>1</v>
      </c>
      <c r="S108">
        <v>0</v>
      </c>
      <c r="T108">
        <v>0</v>
      </c>
      <c r="V108">
        <v>0</v>
      </c>
      <c r="Y108" s="1">
        <v>44244</v>
      </c>
      <c r="Z108" s="2">
        <v>0.12123842592592593</v>
      </c>
      <c r="AB108">
        <v>1</v>
      </c>
      <c r="AD108" s="4">
        <f t="shared" si="12"/>
        <v>2.8989514659813209</v>
      </c>
      <c r="AE108" s="4">
        <f t="shared" si="13"/>
        <v>5.0843918636272205</v>
      </c>
      <c r="AF108" s="4">
        <f t="shared" si="14"/>
        <v>2.1854403976458996</v>
      </c>
      <c r="AG108" s="4">
        <f t="shared" si="15"/>
        <v>0.15968757943738604</v>
      </c>
      <c r="BC108" s="4"/>
      <c r="BD108" s="4"/>
      <c r="BE108" s="4"/>
      <c r="BF108" s="4"/>
    </row>
    <row r="109" spans="1:58" x14ac:dyDescent="0.2">
      <c r="A109">
        <v>86</v>
      </c>
      <c r="B109">
        <v>25</v>
      </c>
      <c r="C109" t="s">
        <v>172</v>
      </c>
      <c r="D109" t="s">
        <v>27</v>
      </c>
      <c r="G109">
        <v>0.5</v>
      </c>
      <c r="H109">
        <v>0.5</v>
      </c>
      <c r="I109">
        <v>1499</v>
      </c>
      <c r="J109">
        <v>8784</v>
      </c>
      <c r="L109">
        <v>8924</v>
      </c>
      <c r="M109">
        <v>1.5649999999999999</v>
      </c>
      <c r="N109">
        <v>7.7210000000000001</v>
      </c>
      <c r="O109">
        <v>6.1559999999999997</v>
      </c>
      <c r="Q109">
        <v>0.81699999999999995</v>
      </c>
      <c r="R109">
        <v>1</v>
      </c>
      <c r="S109">
        <v>0</v>
      </c>
      <c r="T109">
        <v>0</v>
      </c>
      <c r="V109">
        <v>0</v>
      </c>
      <c r="Y109" s="1">
        <v>44244</v>
      </c>
      <c r="Z109" s="2">
        <v>0.13171296296296295</v>
      </c>
      <c r="AB109">
        <v>1</v>
      </c>
      <c r="AD109" s="4">
        <f t="shared" si="12"/>
        <v>5.1358360513177486</v>
      </c>
      <c r="AE109" s="4">
        <f t="shared" si="13"/>
        <v>7.4818214964654084</v>
      </c>
      <c r="AF109" s="4">
        <f t="shared" si="14"/>
        <v>2.3459854451476598</v>
      </c>
      <c r="AG109" s="4">
        <f t="shared" si="15"/>
        <v>0.75286659273599921</v>
      </c>
      <c r="BC109" s="4"/>
      <c r="BD109" s="4"/>
      <c r="BE109" s="4"/>
      <c r="BF109" s="4"/>
    </row>
    <row r="110" spans="1:58" x14ac:dyDescent="0.2">
      <c r="A110">
        <v>87</v>
      </c>
      <c r="B110">
        <v>25</v>
      </c>
      <c r="C110" t="s">
        <v>172</v>
      </c>
      <c r="D110" t="s">
        <v>27</v>
      </c>
      <c r="G110">
        <v>0.5</v>
      </c>
      <c r="H110">
        <v>0.5</v>
      </c>
      <c r="I110">
        <v>1658</v>
      </c>
      <c r="J110">
        <v>8880</v>
      </c>
      <c r="L110">
        <v>9054</v>
      </c>
      <c r="M110">
        <v>1.6870000000000001</v>
      </c>
      <c r="N110">
        <v>7.8019999999999996</v>
      </c>
      <c r="O110">
        <v>6.1150000000000002</v>
      </c>
      <c r="Q110">
        <v>0.83099999999999996</v>
      </c>
      <c r="R110">
        <v>1</v>
      </c>
      <c r="S110">
        <v>0</v>
      </c>
      <c r="T110">
        <v>0</v>
      </c>
      <c r="V110">
        <v>0</v>
      </c>
      <c r="Y110" s="1">
        <v>44244</v>
      </c>
      <c r="Z110" s="2">
        <v>0.13739583333333333</v>
      </c>
      <c r="AB110">
        <v>1</v>
      </c>
      <c r="AD110" s="4">
        <f t="shared" si="12"/>
        <v>5.6968213022144232</v>
      </c>
      <c r="AE110" s="4">
        <f t="shared" si="13"/>
        <v>7.5646700366930784</v>
      </c>
      <c r="AF110" s="4">
        <f t="shared" si="14"/>
        <v>1.8678487344786552</v>
      </c>
      <c r="AG110" s="4">
        <f t="shared" si="15"/>
        <v>0.76359614216257776</v>
      </c>
      <c r="AJ110">
        <f>ABS(100*(AD110-AD111)/(AVERAGE(AD110:AD111)))</f>
        <v>1.9016660072583091</v>
      </c>
      <c r="AO110">
        <f>ABS(100*(AE110-AE111)/(AVERAGE(AE110:AE111)))</f>
        <v>0.81328813934367994</v>
      </c>
      <c r="AT110">
        <f>ABS(100*(AF110-AF111)/(AVERAGE(AF110:AF111)))</f>
        <v>9.5733805816978705</v>
      </c>
      <c r="AY110">
        <f>ABS(100*(AG110-AG111)/(AVERAGE(AG110:AG111)))</f>
        <v>0.60712594727426961</v>
      </c>
      <c r="BC110" s="4">
        <f>AVERAGE(AD110:AD111)</f>
        <v>5.7515085436540367</v>
      </c>
      <c r="BD110" s="4">
        <f>AVERAGE(AE110:AE111)</f>
        <v>7.5340333369213877</v>
      </c>
      <c r="BE110" s="4">
        <f>AVERAGE(AF110:AF111)</f>
        <v>1.7825247932673518</v>
      </c>
      <c r="BF110" s="4">
        <f>AVERAGE(AG110:AG111)</f>
        <v>0.76128516228608389</v>
      </c>
    </row>
    <row r="111" spans="1:58" x14ac:dyDescent="0.2">
      <c r="A111">
        <v>88</v>
      </c>
      <c r="B111">
        <v>25</v>
      </c>
      <c r="C111" t="s">
        <v>172</v>
      </c>
      <c r="D111" t="s">
        <v>27</v>
      </c>
      <c r="G111">
        <v>0.5</v>
      </c>
      <c r="H111">
        <v>0.5</v>
      </c>
      <c r="I111">
        <v>1689</v>
      </c>
      <c r="J111">
        <v>8809</v>
      </c>
      <c r="L111">
        <v>8998</v>
      </c>
      <c r="M111">
        <v>1.71</v>
      </c>
      <c r="N111">
        <v>7.742</v>
      </c>
      <c r="O111">
        <v>6.0309999999999997</v>
      </c>
      <c r="Q111">
        <v>0.82499999999999996</v>
      </c>
      <c r="R111">
        <v>1</v>
      </c>
      <c r="S111">
        <v>0</v>
      </c>
      <c r="T111">
        <v>0</v>
      </c>
      <c r="V111">
        <v>0</v>
      </c>
      <c r="Y111" s="1">
        <v>44244</v>
      </c>
      <c r="Z111" s="2">
        <v>0.14348379629629629</v>
      </c>
      <c r="AB111">
        <v>1</v>
      </c>
      <c r="AD111" s="4">
        <f t="shared" si="12"/>
        <v>5.8061957850936494</v>
      </c>
      <c r="AE111" s="4">
        <f t="shared" si="13"/>
        <v>7.5033966371496978</v>
      </c>
      <c r="AF111" s="4">
        <f t="shared" si="14"/>
        <v>1.6972008520560484</v>
      </c>
      <c r="AG111" s="4">
        <f t="shared" si="15"/>
        <v>0.75897418240958991</v>
      </c>
      <c r="BC111" s="4"/>
      <c r="BD111" s="4"/>
      <c r="BE111" s="4"/>
      <c r="BF111" s="4"/>
    </row>
    <row r="112" spans="1:58" x14ac:dyDescent="0.2">
      <c r="A112">
        <v>89</v>
      </c>
      <c r="B112">
        <v>26</v>
      </c>
      <c r="C112" t="s">
        <v>173</v>
      </c>
      <c r="D112" t="s">
        <v>27</v>
      </c>
      <c r="G112">
        <v>0.5</v>
      </c>
      <c r="H112">
        <v>0.5</v>
      </c>
      <c r="I112">
        <v>1207</v>
      </c>
      <c r="J112">
        <v>5283</v>
      </c>
      <c r="L112">
        <v>1274</v>
      </c>
      <c r="M112">
        <v>1.341</v>
      </c>
      <c r="N112">
        <v>4.7539999999999996</v>
      </c>
      <c r="O112">
        <v>3.4129999999999998</v>
      </c>
      <c r="Q112">
        <v>1.7000000000000001E-2</v>
      </c>
      <c r="R112">
        <v>1</v>
      </c>
      <c r="S112">
        <v>0</v>
      </c>
      <c r="T112">
        <v>0</v>
      </c>
      <c r="V112">
        <v>0</v>
      </c>
      <c r="Y112" s="1">
        <v>44244</v>
      </c>
      <c r="Z112" s="2">
        <v>0.15375</v>
      </c>
      <c r="AB112">
        <v>1</v>
      </c>
      <c r="AD112" s="4">
        <f t="shared" si="12"/>
        <v>4.1055989867779425</v>
      </c>
      <c r="AE112" s="4">
        <f t="shared" si="13"/>
        <v>4.4604387950375841</v>
      </c>
      <c r="AF112" s="4">
        <f t="shared" si="14"/>
        <v>0.35483980825964156</v>
      </c>
      <c r="AG112" s="4">
        <f t="shared" si="15"/>
        <v>0.12147387647964875</v>
      </c>
      <c r="BC112" s="4"/>
      <c r="BD112" s="4"/>
      <c r="BE112" s="4"/>
      <c r="BF112" s="4"/>
    </row>
    <row r="113" spans="1:58" x14ac:dyDescent="0.2">
      <c r="A113">
        <v>90</v>
      </c>
      <c r="B113">
        <v>26</v>
      </c>
      <c r="C113" t="s">
        <v>173</v>
      </c>
      <c r="D113" t="s">
        <v>27</v>
      </c>
      <c r="G113">
        <v>0.5</v>
      </c>
      <c r="H113">
        <v>0.5</v>
      </c>
      <c r="I113">
        <v>1043</v>
      </c>
      <c r="J113">
        <v>5644</v>
      </c>
      <c r="L113">
        <v>1346</v>
      </c>
      <c r="M113">
        <v>1.2150000000000001</v>
      </c>
      <c r="N113">
        <v>5.0599999999999996</v>
      </c>
      <c r="O113">
        <v>3.8450000000000002</v>
      </c>
      <c r="Q113">
        <v>2.5000000000000001E-2</v>
      </c>
      <c r="R113">
        <v>1</v>
      </c>
      <c r="S113">
        <v>0</v>
      </c>
      <c r="T113">
        <v>0</v>
      </c>
      <c r="V113">
        <v>0</v>
      </c>
      <c r="Y113" s="1">
        <v>44244</v>
      </c>
      <c r="Z113" s="2">
        <v>0.15937500000000002</v>
      </c>
      <c r="AB113">
        <v>1</v>
      </c>
      <c r="AD113" s="4">
        <f t="shared" si="12"/>
        <v>3.5269726902555858</v>
      </c>
      <c r="AE113" s="4">
        <f t="shared" si="13"/>
        <v>4.7719838265187171</v>
      </c>
      <c r="AF113" s="4">
        <f t="shared" si="14"/>
        <v>1.2450111362631313</v>
      </c>
      <c r="AG113" s="4">
        <f t="shared" si="15"/>
        <v>0.12741639616206146</v>
      </c>
      <c r="AJ113">
        <f>ABS(100*(AD113-AD114)/(AVERAGE(AD113:AD114)))</f>
        <v>4.2109404728820445</v>
      </c>
      <c r="AO113">
        <f>ABS(100*(AE113-AE114)/(AVERAGE(AE113:AE114)))</f>
        <v>0.76245894807113224</v>
      </c>
      <c r="AT113">
        <f>ABS(100*(AF113-AF114)/(AVERAGE(AF113:AF114)))</f>
        <v>16.32963347698319</v>
      </c>
      <c r="AY113">
        <f>ABS(100*(AG113-AG114)/(AVERAGE(AG113:AG114)))</f>
        <v>3.2251985505320726</v>
      </c>
      <c r="BC113" s="4">
        <f>AVERAGE(AD113:AD114)</f>
        <v>3.6028291864460167</v>
      </c>
      <c r="BD113" s="4">
        <f>AVERAGE(AE113:AE114)</f>
        <v>4.7538607083439146</v>
      </c>
      <c r="BE113" s="4">
        <f>AVERAGE(AF113:AF114)</f>
        <v>1.1510315218978973</v>
      </c>
      <c r="BF113" s="4">
        <f>AVERAGE(AG113:AG114)</f>
        <v>0.12539428877012937</v>
      </c>
    </row>
    <row r="114" spans="1:58" x14ac:dyDescent="0.2">
      <c r="A114">
        <v>91</v>
      </c>
      <c r="B114">
        <v>26</v>
      </c>
      <c r="C114" t="s">
        <v>173</v>
      </c>
      <c r="D114" t="s">
        <v>27</v>
      </c>
      <c r="G114">
        <v>0.5</v>
      </c>
      <c r="H114">
        <v>0.5</v>
      </c>
      <c r="I114">
        <v>1086</v>
      </c>
      <c r="J114">
        <v>5602</v>
      </c>
      <c r="L114">
        <v>1297</v>
      </c>
      <c r="M114">
        <v>1.248</v>
      </c>
      <c r="N114">
        <v>5.024</v>
      </c>
      <c r="O114">
        <v>3.7759999999999998</v>
      </c>
      <c r="Q114">
        <v>0.02</v>
      </c>
      <c r="R114">
        <v>1</v>
      </c>
      <c r="S114">
        <v>0</v>
      </c>
      <c r="T114">
        <v>0</v>
      </c>
      <c r="V114">
        <v>0</v>
      </c>
      <c r="Y114" s="1">
        <v>44244</v>
      </c>
      <c r="Z114" s="2">
        <v>0.16534722222222223</v>
      </c>
      <c r="AB114">
        <v>1</v>
      </c>
      <c r="AD114" s="4">
        <f t="shared" si="12"/>
        <v>3.678685682636448</v>
      </c>
      <c r="AE114" s="4">
        <f t="shared" si="13"/>
        <v>4.7357375901691112</v>
      </c>
      <c r="AF114" s="4">
        <f t="shared" si="14"/>
        <v>1.0570519075326632</v>
      </c>
      <c r="AG114" s="4">
        <f t="shared" si="15"/>
        <v>0.12337218137819725</v>
      </c>
      <c r="BC114" s="4"/>
      <c r="BD114" s="4"/>
      <c r="BE114" s="4"/>
      <c r="BF114" s="4"/>
    </row>
    <row r="115" spans="1:58" x14ac:dyDescent="0.2">
      <c r="A115">
        <v>92</v>
      </c>
      <c r="B115">
        <v>27</v>
      </c>
      <c r="C115" t="s">
        <v>174</v>
      </c>
      <c r="D115" t="s">
        <v>27</v>
      </c>
      <c r="G115">
        <v>0.5</v>
      </c>
      <c r="H115">
        <v>0.5</v>
      </c>
      <c r="I115">
        <v>1788</v>
      </c>
      <c r="J115">
        <v>10249</v>
      </c>
      <c r="L115">
        <v>2160</v>
      </c>
      <c r="M115">
        <v>1.7869999999999999</v>
      </c>
      <c r="N115">
        <v>8.9619999999999997</v>
      </c>
      <c r="O115">
        <v>7.1749999999999998</v>
      </c>
      <c r="Q115">
        <v>0.11</v>
      </c>
      <c r="R115">
        <v>1</v>
      </c>
      <c r="S115">
        <v>0</v>
      </c>
      <c r="T115">
        <v>0</v>
      </c>
      <c r="V115">
        <v>0</v>
      </c>
      <c r="Y115" s="1">
        <v>44244</v>
      </c>
      <c r="Z115" s="2">
        <v>0.17575231481481482</v>
      </c>
      <c r="AB115">
        <v>1</v>
      </c>
      <c r="AD115" s="4">
        <f t="shared" si="12"/>
        <v>6.1554884884821455</v>
      </c>
      <c r="AE115" s="4">
        <f t="shared" si="13"/>
        <v>8.7461247405647402</v>
      </c>
      <c r="AF115" s="4">
        <f t="shared" si="14"/>
        <v>2.5906362520825947</v>
      </c>
      <c r="AG115" s="4">
        <f t="shared" si="15"/>
        <v>0.19459988257156069</v>
      </c>
      <c r="BC115" s="4"/>
      <c r="BD115" s="4"/>
      <c r="BE115" s="4"/>
      <c r="BF115" s="4"/>
    </row>
    <row r="116" spans="1:58" x14ac:dyDescent="0.2">
      <c r="A116">
        <v>93</v>
      </c>
      <c r="B116">
        <v>27</v>
      </c>
      <c r="C116" t="s">
        <v>174</v>
      </c>
      <c r="D116" t="s">
        <v>27</v>
      </c>
      <c r="G116">
        <v>0.5</v>
      </c>
      <c r="H116">
        <v>0.5</v>
      </c>
      <c r="I116">
        <v>2018</v>
      </c>
      <c r="J116">
        <v>10158</v>
      </c>
      <c r="L116">
        <v>2144</v>
      </c>
      <c r="M116">
        <v>1.9630000000000001</v>
      </c>
      <c r="N116">
        <v>8.8840000000000003</v>
      </c>
      <c r="O116">
        <v>6.9210000000000003</v>
      </c>
      <c r="Q116">
        <v>0.108</v>
      </c>
      <c r="R116">
        <v>1</v>
      </c>
      <c r="S116">
        <v>0</v>
      </c>
      <c r="T116">
        <v>0</v>
      </c>
      <c r="V116">
        <v>0</v>
      </c>
      <c r="Y116" s="1">
        <v>44244</v>
      </c>
      <c r="Z116" s="2">
        <v>0.18151620370370369</v>
      </c>
      <c r="AB116">
        <v>1</v>
      </c>
      <c r="AD116" s="4">
        <f t="shared" si="12"/>
        <v>6.966976587263499</v>
      </c>
      <c r="AE116" s="4">
        <f t="shared" si="13"/>
        <v>8.6675912284739294</v>
      </c>
      <c r="AF116" s="4">
        <f t="shared" si="14"/>
        <v>1.7006146412104304</v>
      </c>
      <c r="AG116" s="4">
        <f t="shared" si="15"/>
        <v>0.19327932264213565</v>
      </c>
      <c r="AJ116">
        <f>ABS(100*(AD116-AD117)/(AVERAGE(AD116:AD117)))</f>
        <v>3.0912678524588748</v>
      </c>
      <c r="AO116">
        <f>ABS(100*(AE116-AE117)/(AVERAGE(AE116:AE117)))</f>
        <v>6.0070539670880354</v>
      </c>
      <c r="AT116">
        <f>ABS(100*(AF116-AF117)/(AVERAGE(AF116:AF117)))</f>
        <v>17.10231040633731</v>
      </c>
      <c r="AY116">
        <f>ABS(100*(AG116-AG117)/(AVERAGE(AG116:AG117)))</f>
        <v>9.0898481448273571</v>
      </c>
      <c r="BC116" s="4">
        <f>AVERAGE(AD116:AD117)</f>
        <v>7.0763510701427244</v>
      </c>
      <c r="BD116" s="4">
        <f>AVERAGE(AE116:AE117)</f>
        <v>8.9359859785864835</v>
      </c>
      <c r="BE116" s="4">
        <f>AVERAGE(AF116:AF117)</f>
        <v>1.8596349084437596</v>
      </c>
      <c r="BF116" s="4">
        <f>AVERAGE(AG116:AG117)</f>
        <v>0.20248197465031645</v>
      </c>
    </row>
    <row r="117" spans="1:58" x14ac:dyDescent="0.2">
      <c r="A117">
        <v>94</v>
      </c>
      <c r="B117">
        <v>27</v>
      </c>
      <c r="C117" t="s">
        <v>174</v>
      </c>
      <c r="D117" t="s">
        <v>27</v>
      </c>
      <c r="G117">
        <v>0.5</v>
      </c>
      <c r="H117">
        <v>0.5</v>
      </c>
      <c r="I117">
        <v>2080</v>
      </c>
      <c r="J117">
        <v>10780</v>
      </c>
      <c r="L117">
        <v>2367</v>
      </c>
      <c r="M117">
        <v>2.0110000000000001</v>
      </c>
      <c r="N117">
        <v>9.4109999999999996</v>
      </c>
      <c r="O117">
        <v>7.4009999999999998</v>
      </c>
      <c r="Q117">
        <v>0.13200000000000001</v>
      </c>
      <c r="R117">
        <v>1</v>
      </c>
      <c r="S117">
        <v>0</v>
      </c>
      <c r="T117">
        <v>0</v>
      </c>
      <c r="V117">
        <v>0</v>
      </c>
      <c r="Y117" s="1">
        <v>44244</v>
      </c>
      <c r="Z117" s="2">
        <v>0.18760416666666666</v>
      </c>
      <c r="AB117">
        <v>1</v>
      </c>
      <c r="AD117" s="4">
        <f t="shared" si="12"/>
        <v>7.1857255530219506</v>
      </c>
      <c r="AE117" s="4">
        <f t="shared" si="13"/>
        <v>9.2043807286990393</v>
      </c>
      <c r="AF117" s="4">
        <f t="shared" si="14"/>
        <v>2.0186551756770887</v>
      </c>
      <c r="AG117" s="4">
        <f t="shared" si="15"/>
        <v>0.21168462665849724</v>
      </c>
      <c r="BC117" s="4"/>
      <c r="BD117" s="4"/>
      <c r="BE117" s="4"/>
      <c r="BF117" s="4"/>
    </row>
    <row r="118" spans="1:58" x14ac:dyDescent="0.2">
      <c r="A118">
        <v>95</v>
      </c>
      <c r="B118">
        <v>28</v>
      </c>
      <c r="C118" t="s">
        <v>167</v>
      </c>
      <c r="D118" t="s">
        <v>27</v>
      </c>
      <c r="G118">
        <v>0.5</v>
      </c>
      <c r="H118">
        <v>0.5</v>
      </c>
      <c r="I118">
        <v>1262</v>
      </c>
      <c r="J118">
        <v>7117</v>
      </c>
      <c r="L118">
        <v>3327</v>
      </c>
      <c r="M118">
        <v>1.383</v>
      </c>
      <c r="N118">
        <v>6.3079999999999998</v>
      </c>
      <c r="O118">
        <v>4.9249999999999998</v>
      </c>
      <c r="Q118">
        <v>0.23200000000000001</v>
      </c>
      <c r="R118">
        <v>1</v>
      </c>
      <c r="S118">
        <v>0</v>
      </c>
      <c r="T118">
        <v>0</v>
      </c>
      <c r="V118">
        <v>0</v>
      </c>
      <c r="Y118" s="1">
        <v>44244</v>
      </c>
      <c r="Z118" s="2">
        <v>0.19813657407407406</v>
      </c>
      <c r="AB118">
        <v>1</v>
      </c>
      <c r="AD118" s="4">
        <f t="shared" si="12"/>
        <v>4.2996504886604408</v>
      </c>
      <c r="AE118" s="4">
        <f t="shared" si="13"/>
        <v>6.0431911156370219</v>
      </c>
      <c r="AF118" s="4">
        <f t="shared" si="14"/>
        <v>1.7435406269765812</v>
      </c>
      <c r="AG118" s="4">
        <f t="shared" si="15"/>
        <v>0.29091822242400006</v>
      </c>
      <c r="BC118" s="4"/>
      <c r="BD118" s="4"/>
      <c r="BE118" s="4"/>
      <c r="BF118" s="4"/>
    </row>
    <row r="119" spans="1:58" x14ac:dyDescent="0.2">
      <c r="A119">
        <v>96</v>
      </c>
      <c r="B119">
        <v>28</v>
      </c>
      <c r="C119" t="s">
        <v>167</v>
      </c>
      <c r="D119" t="s">
        <v>27</v>
      </c>
      <c r="G119">
        <v>0.5</v>
      </c>
      <c r="H119">
        <v>0.5</v>
      </c>
      <c r="I119">
        <v>976</v>
      </c>
      <c r="J119">
        <v>7106</v>
      </c>
      <c r="L119">
        <v>3375</v>
      </c>
      <c r="M119">
        <v>1.1639999999999999</v>
      </c>
      <c r="N119">
        <v>6.298</v>
      </c>
      <c r="O119">
        <v>5.1340000000000003</v>
      </c>
      <c r="Q119">
        <v>0.23699999999999999</v>
      </c>
      <c r="R119">
        <v>1</v>
      </c>
      <c r="S119">
        <v>0</v>
      </c>
      <c r="T119">
        <v>0</v>
      </c>
      <c r="V119">
        <v>0</v>
      </c>
      <c r="Y119" s="1">
        <v>44244</v>
      </c>
      <c r="Z119" s="2">
        <v>0.20394675925925929</v>
      </c>
      <c r="AB119">
        <v>1</v>
      </c>
      <c r="AD119" s="4">
        <f t="shared" si="12"/>
        <v>3.2905826788714529</v>
      </c>
      <c r="AE119" s="4">
        <f t="shared" si="13"/>
        <v>6.033698053735935</v>
      </c>
      <c r="AF119" s="4">
        <f t="shared" si="14"/>
        <v>2.7431153748644821</v>
      </c>
      <c r="AG119" s="4">
        <f t="shared" si="15"/>
        <v>0.29487990221227517</v>
      </c>
      <c r="AJ119">
        <f>ABS(100*(AD119-AD120)/(AVERAGE(AD119:AD120)))</f>
        <v>2.8271638681934883</v>
      </c>
      <c r="AO119">
        <f>ABS(100*(AE119-AE120)/(AVERAGE(AE119:AE120)))</f>
        <v>8.5855416186134695E-2</v>
      </c>
      <c r="AT119">
        <f>ABS(100*(AF119-AF120)/(AVERAGE(AF119:AF120)))</f>
        <v>3.1063601261400962</v>
      </c>
      <c r="AY119">
        <f>ABS(100*(AG119-AG120)/(AVERAGE(AG119:AG120)))</f>
        <v>0.61387588729422438</v>
      </c>
      <c r="BC119" s="4">
        <f>AVERAGE(AD119:AD120)</f>
        <v>3.2447159602446805</v>
      </c>
      <c r="BD119" s="4">
        <f>AVERAGE(AE119:AE120)</f>
        <v>6.0311090368538203</v>
      </c>
      <c r="BE119" s="4">
        <f>AVERAGE(AF119:AF120)</f>
        <v>2.7863930766091394</v>
      </c>
      <c r="BF119" s="4">
        <f>AVERAGE(AG119:AG120)</f>
        <v>0.29578778716375487</v>
      </c>
    </row>
    <row r="120" spans="1:58" x14ac:dyDescent="0.2">
      <c r="A120">
        <v>97</v>
      </c>
      <c r="B120">
        <v>28</v>
      </c>
      <c r="C120" t="s">
        <v>167</v>
      </c>
      <c r="D120" t="s">
        <v>27</v>
      </c>
      <c r="G120">
        <v>0.5</v>
      </c>
      <c r="H120">
        <v>0.5</v>
      </c>
      <c r="I120">
        <v>950</v>
      </c>
      <c r="J120">
        <v>7100</v>
      </c>
      <c r="L120">
        <v>3397</v>
      </c>
      <c r="M120">
        <v>1.143</v>
      </c>
      <c r="N120">
        <v>6.2939999999999996</v>
      </c>
      <c r="O120">
        <v>5.15</v>
      </c>
      <c r="Q120">
        <v>0.23899999999999999</v>
      </c>
      <c r="R120">
        <v>1</v>
      </c>
      <c r="S120">
        <v>0</v>
      </c>
      <c r="T120">
        <v>0</v>
      </c>
      <c r="V120">
        <v>0</v>
      </c>
      <c r="Y120" s="1">
        <v>44244</v>
      </c>
      <c r="Z120" s="2">
        <v>0.21016203703703704</v>
      </c>
      <c r="AB120">
        <v>1</v>
      </c>
      <c r="AD120" s="4">
        <f t="shared" si="12"/>
        <v>3.198849241617908</v>
      </c>
      <c r="AE120" s="4">
        <f t="shared" si="13"/>
        <v>6.0285200199717046</v>
      </c>
      <c r="AF120" s="4">
        <f t="shared" si="14"/>
        <v>2.8296707783537967</v>
      </c>
      <c r="AG120" s="4">
        <f t="shared" si="15"/>
        <v>0.29669567211523462</v>
      </c>
      <c r="BC120" s="4"/>
      <c r="BD120" s="4"/>
      <c r="BE120" s="4"/>
      <c r="BF120" s="4"/>
    </row>
    <row r="121" spans="1:58" x14ac:dyDescent="0.2">
      <c r="A121">
        <v>98</v>
      </c>
      <c r="B121">
        <v>29</v>
      </c>
      <c r="C121" t="s">
        <v>167</v>
      </c>
      <c r="D121" t="s">
        <v>27</v>
      </c>
      <c r="G121">
        <v>0.5</v>
      </c>
      <c r="H121">
        <v>0.5</v>
      </c>
      <c r="I121">
        <v>932</v>
      </c>
      <c r="J121">
        <v>6707</v>
      </c>
      <c r="L121">
        <v>3130</v>
      </c>
      <c r="M121">
        <v>1.1299999999999999</v>
      </c>
      <c r="N121">
        <v>5.96</v>
      </c>
      <c r="O121">
        <v>4.83</v>
      </c>
      <c r="Q121">
        <v>0.21099999999999999</v>
      </c>
      <c r="R121">
        <v>1</v>
      </c>
      <c r="S121">
        <v>0</v>
      </c>
      <c r="T121">
        <v>0</v>
      </c>
      <c r="V121">
        <v>0</v>
      </c>
      <c r="Y121" s="1">
        <v>44244</v>
      </c>
      <c r="Z121" s="2">
        <v>0.22068287037037038</v>
      </c>
      <c r="AB121">
        <v>1</v>
      </c>
      <c r="AD121" s="4">
        <f t="shared" si="12"/>
        <v>3.1353414773654547</v>
      </c>
      <c r="AE121" s="4">
        <f t="shared" si="13"/>
        <v>5.6893588084146831</v>
      </c>
      <c r="AF121" s="4">
        <f t="shared" si="14"/>
        <v>2.5540173310492285</v>
      </c>
      <c r="AG121" s="4">
        <f t="shared" si="15"/>
        <v>0.27465882829295413</v>
      </c>
      <c r="BC121" s="4"/>
      <c r="BD121" s="4"/>
      <c r="BE121" s="4"/>
      <c r="BF121" s="4"/>
    </row>
    <row r="122" spans="1:58" x14ac:dyDescent="0.2">
      <c r="A122">
        <v>99</v>
      </c>
      <c r="B122">
        <v>29</v>
      </c>
      <c r="C122" t="s">
        <v>167</v>
      </c>
      <c r="D122" t="s">
        <v>27</v>
      </c>
      <c r="G122">
        <v>0.5</v>
      </c>
      <c r="H122">
        <v>0.5</v>
      </c>
      <c r="I122">
        <v>927</v>
      </c>
      <c r="J122">
        <v>6988</v>
      </c>
      <c r="L122">
        <v>3406</v>
      </c>
      <c r="M122">
        <v>1.1259999999999999</v>
      </c>
      <c r="N122">
        <v>6.1989999999999998</v>
      </c>
      <c r="O122">
        <v>5.0720000000000001</v>
      </c>
      <c r="Q122">
        <v>0.24</v>
      </c>
      <c r="R122">
        <v>1</v>
      </c>
      <c r="S122">
        <v>0</v>
      </c>
      <c r="T122">
        <v>0</v>
      </c>
      <c r="V122">
        <v>0</v>
      </c>
      <c r="Y122" s="1">
        <v>44244</v>
      </c>
      <c r="Z122" s="2">
        <v>0.22649305555555554</v>
      </c>
      <c r="AB122">
        <v>1</v>
      </c>
      <c r="AD122" s="4">
        <f t="shared" si="12"/>
        <v>3.117700431739773</v>
      </c>
      <c r="AE122" s="4">
        <f t="shared" si="13"/>
        <v>5.9318633897060904</v>
      </c>
      <c r="AF122" s="4">
        <f t="shared" si="14"/>
        <v>2.8141629579663174</v>
      </c>
      <c r="AG122" s="4">
        <f t="shared" si="15"/>
        <v>0.29743848707553622</v>
      </c>
      <c r="AJ122">
        <f>ABS(100*(AD122-AD123)/(AVERAGE(AD122:AD123)))</f>
        <v>0.22607822310374603</v>
      </c>
      <c r="AO122">
        <f>ABS(100*(AE122-AE123)/(AVERAGE(AE122:AE123)))</f>
        <v>0.97953312453691854</v>
      </c>
      <c r="AT122">
        <f>ABS(100*(AF122-AF123)/(AVERAGE(AF122:AF123)))</f>
        <v>2.3322872390371088</v>
      </c>
      <c r="AY122">
        <f>ABS(100*(AG122-AG123)/(AVERAGE(AG122:AG123)))</f>
        <v>0.52861676475511887</v>
      </c>
      <c r="BC122" s="4">
        <f>AVERAGE(AD122:AD123)</f>
        <v>3.121228640864909</v>
      </c>
      <c r="BD122" s="4">
        <f>AVERAGE(AE122:AE123)</f>
        <v>5.9029527011891432</v>
      </c>
      <c r="BE122" s="4">
        <f>AVERAGE(AF122:AF123)</f>
        <v>2.7817240603242341</v>
      </c>
      <c r="BF122" s="4">
        <f>AVERAGE(AG122:AG123)</f>
        <v>0.29665440461744008</v>
      </c>
    </row>
    <row r="123" spans="1:58" x14ac:dyDescent="0.2">
      <c r="A123">
        <v>100</v>
      </c>
      <c r="B123">
        <v>29</v>
      </c>
      <c r="C123" t="s">
        <v>167</v>
      </c>
      <c r="D123" t="s">
        <v>27</v>
      </c>
      <c r="G123">
        <v>0.5</v>
      </c>
      <c r="H123">
        <v>0.5</v>
      </c>
      <c r="I123">
        <v>929</v>
      </c>
      <c r="J123">
        <v>6921</v>
      </c>
      <c r="L123">
        <v>3387</v>
      </c>
      <c r="M123">
        <v>1.1279999999999999</v>
      </c>
      <c r="N123">
        <v>6.1420000000000003</v>
      </c>
      <c r="O123">
        <v>5.0149999999999997</v>
      </c>
      <c r="Q123">
        <v>0.23799999999999999</v>
      </c>
      <c r="R123">
        <v>1</v>
      </c>
      <c r="S123">
        <v>0</v>
      </c>
      <c r="T123">
        <v>0</v>
      </c>
      <c r="V123">
        <v>0</v>
      </c>
      <c r="Y123" s="1">
        <v>44244</v>
      </c>
      <c r="Z123" s="2">
        <v>0.23265046296296296</v>
      </c>
      <c r="AB123">
        <v>1</v>
      </c>
      <c r="AD123" s="4">
        <f t="shared" si="12"/>
        <v>3.1247568499900455</v>
      </c>
      <c r="AE123" s="4">
        <f t="shared" si="13"/>
        <v>5.8740420126721959</v>
      </c>
      <c r="AF123" s="4">
        <f t="shared" si="14"/>
        <v>2.7492851626821504</v>
      </c>
      <c r="AG123" s="4">
        <f t="shared" si="15"/>
        <v>0.29587032215934395</v>
      </c>
      <c r="BC123" s="4"/>
      <c r="BD123" s="4"/>
      <c r="BE123" s="4"/>
      <c r="BF123" s="4"/>
    </row>
    <row r="124" spans="1:58" x14ac:dyDescent="0.2">
      <c r="A124">
        <v>101</v>
      </c>
      <c r="B124">
        <v>2</v>
      </c>
      <c r="D124" t="s">
        <v>28</v>
      </c>
      <c r="Y124" s="1">
        <v>44244</v>
      </c>
      <c r="Z124" s="2">
        <v>0.23685185185185187</v>
      </c>
      <c r="AB124">
        <v>1</v>
      </c>
      <c r="AD124" s="4" t="e">
        <f t="shared" si="12"/>
        <v>#DIV/0!</v>
      </c>
      <c r="AE124" s="4" t="e">
        <f t="shared" si="13"/>
        <v>#DIV/0!</v>
      </c>
      <c r="AF124" s="4" t="e">
        <f t="shared" si="14"/>
        <v>#DIV/0!</v>
      </c>
      <c r="AG124" s="4" t="e">
        <f t="shared" si="15"/>
        <v>#DIV/0!</v>
      </c>
      <c r="BC124" s="4"/>
      <c r="BD124" s="4"/>
      <c r="BE124" s="4"/>
      <c r="BF124" s="4"/>
    </row>
    <row r="125" spans="1:58" x14ac:dyDescent="0.2">
      <c r="A125">
        <v>102</v>
      </c>
      <c r="B125">
        <v>3</v>
      </c>
      <c r="C125" t="s">
        <v>29</v>
      </c>
      <c r="D125" t="s">
        <v>27</v>
      </c>
      <c r="G125">
        <v>0.5</v>
      </c>
      <c r="H125">
        <v>0.5</v>
      </c>
      <c r="I125">
        <v>93</v>
      </c>
      <c r="J125">
        <v>212</v>
      </c>
      <c r="L125">
        <v>68</v>
      </c>
      <c r="M125">
        <v>0.48599999999999999</v>
      </c>
      <c r="N125">
        <v>0.45800000000000002</v>
      </c>
      <c r="O125">
        <v>0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44244</v>
      </c>
      <c r="Z125" s="2">
        <v>0.24643518518518517</v>
      </c>
      <c r="AB125">
        <v>1</v>
      </c>
      <c r="AD125" s="4">
        <f t="shared" si="12"/>
        <v>0.17517402137608162</v>
      </c>
      <c r="AE125" s="4">
        <f t="shared" si="13"/>
        <v>8.4137258636413442E-2</v>
      </c>
      <c r="AF125" s="4">
        <f t="shared" si="14"/>
        <v>-9.1036762739668181E-2</v>
      </c>
      <c r="AG125" s="4">
        <f t="shared" si="15"/>
        <v>2.1936671799235839E-2</v>
      </c>
    </row>
    <row r="126" spans="1:58" x14ac:dyDescent="0.2">
      <c r="A126">
        <v>103</v>
      </c>
      <c r="B126">
        <v>3</v>
      </c>
      <c r="C126" t="s">
        <v>29</v>
      </c>
      <c r="D126" t="s">
        <v>27</v>
      </c>
      <c r="G126">
        <v>0.5</v>
      </c>
      <c r="H126">
        <v>0.5</v>
      </c>
      <c r="I126">
        <v>20</v>
      </c>
      <c r="J126">
        <v>177</v>
      </c>
      <c r="L126">
        <v>78</v>
      </c>
      <c r="M126">
        <v>0.43</v>
      </c>
      <c r="N126">
        <v>0.42899999999999999</v>
      </c>
      <c r="O126">
        <v>0</v>
      </c>
      <c r="Q126">
        <v>0</v>
      </c>
      <c r="R126">
        <v>1</v>
      </c>
      <c r="S126">
        <v>0</v>
      </c>
      <c r="T126">
        <v>0</v>
      </c>
      <c r="V126">
        <v>0</v>
      </c>
      <c r="Y126" s="1">
        <v>44244</v>
      </c>
      <c r="Z126" s="2">
        <v>0.25135416666666666</v>
      </c>
      <c r="AB126">
        <v>1</v>
      </c>
      <c r="AD126" s="4">
        <f t="shared" si="12"/>
        <v>-8.2385244758869797E-2</v>
      </c>
      <c r="AE126" s="4">
        <f t="shared" si="13"/>
        <v>5.393206167840893E-2</v>
      </c>
      <c r="AF126" s="4">
        <f t="shared" si="14"/>
        <v>0.13631730643727874</v>
      </c>
      <c r="AG126" s="4">
        <f t="shared" si="15"/>
        <v>2.2762021755126489E-2</v>
      </c>
      <c r="AJ126">
        <f>ABS(100*(AD126-AD127)/(AVERAGE(AD126:AD127)))</f>
        <v>26.070333725129334</v>
      </c>
      <c r="AO126">
        <f>ABS(100*(AE126-AE127)/(AVERAGE(AE126:AE127)))</f>
        <v>21.24146039110493</v>
      </c>
      <c r="AT126">
        <f>ABS(100*(AF126-AF127)/(AVERAGE(AF126:AF127)))</f>
        <v>9.9948399076095704</v>
      </c>
      <c r="AY126">
        <f>ABS(100*(AG126-AG127)/(AVERAGE(AG126:AG127)))</f>
        <v>8.3085866958444363</v>
      </c>
      <c r="BC126" s="4">
        <f>AVERAGE(AD126:AD127)</f>
        <v>-9.4733976696846911E-2</v>
      </c>
      <c r="BD126" s="4">
        <f>AVERAGE(AE126:AE127)</f>
        <v>4.8754027914179585E-2</v>
      </c>
      <c r="BE126" s="4">
        <f>AVERAGE(AF126:AF127)</f>
        <v>0.14348800461102651</v>
      </c>
      <c r="BF126" s="4">
        <f>AVERAGE(AG126:AG127)</f>
        <v>2.185413680364677E-2</v>
      </c>
    </row>
    <row r="127" spans="1:58" x14ac:dyDescent="0.2">
      <c r="A127">
        <v>104</v>
      </c>
      <c r="B127">
        <v>3</v>
      </c>
      <c r="C127" t="s">
        <v>29</v>
      </c>
      <c r="D127" t="s">
        <v>27</v>
      </c>
      <c r="G127">
        <v>0.5</v>
      </c>
      <c r="H127">
        <v>0.5</v>
      </c>
      <c r="I127">
        <v>13</v>
      </c>
      <c r="J127">
        <v>165</v>
      </c>
      <c r="L127">
        <v>56</v>
      </c>
      <c r="M127">
        <v>0.42499999999999999</v>
      </c>
      <c r="N127">
        <v>0.41799999999999998</v>
      </c>
      <c r="O127">
        <v>0</v>
      </c>
      <c r="Q127">
        <v>0</v>
      </c>
      <c r="R127">
        <v>1</v>
      </c>
      <c r="S127">
        <v>0</v>
      </c>
      <c r="T127">
        <v>0</v>
      </c>
      <c r="V127">
        <v>0</v>
      </c>
      <c r="Y127" s="1">
        <v>44244</v>
      </c>
      <c r="Z127" s="2">
        <v>0.25678240740740738</v>
      </c>
      <c r="AB127">
        <v>1</v>
      </c>
      <c r="AD127" s="4">
        <f t="shared" si="12"/>
        <v>-0.10708270863482404</v>
      </c>
      <c r="AE127" s="4">
        <f t="shared" si="13"/>
        <v>4.3575994149950233E-2</v>
      </c>
      <c r="AF127" s="4">
        <f t="shared" si="14"/>
        <v>0.15065870278477428</v>
      </c>
      <c r="AG127" s="4">
        <f t="shared" si="15"/>
        <v>2.0946251852167051E-2</v>
      </c>
      <c r="BC127" s="4"/>
      <c r="BD127" s="4"/>
      <c r="BE127" s="4"/>
      <c r="BF127" s="4"/>
    </row>
    <row r="128" spans="1:58" x14ac:dyDescent="0.2">
      <c r="A128">
        <v>105</v>
      </c>
      <c r="B128">
        <v>1</v>
      </c>
      <c r="C128" t="s">
        <v>30</v>
      </c>
      <c r="D128" t="s">
        <v>27</v>
      </c>
      <c r="G128">
        <v>0.5</v>
      </c>
      <c r="H128">
        <v>0.5</v>
      </c>
      <c r="I128">
        <v>2282</v>
      </c>
      <c r="J128">
        <v>11953</v>
      </c>
      <c r="L128">
        <v>9406</v>
      </c>
      <c r="M128">
        <v>2.1659999999999999</v>
      </c>
      <c r="N128">
        <v>10.404999999999999</v>
      </c>
      <c r="O128">
        <v>8.2390000000000008</v>
      </c>
      <c r="Q128">
        <v>0.86799999999999999</v>
      </c>
      <c r="R128">
        <v>1</v>
      </c>
      <c r="S128">
        <v>0</v>
      </c>
      <c r="T128">
        <v>0</v>
      </c>
      <c r="V128">
        <v>0</v>
      </c>
      <c r="Y128" s="1">
        <v>44244</v>
      </c>
      <c r="Z128" s="2">
        <v>0.26718749999999997</v>
      </c>
      <c r="AB128">
        <v>1</v>
      </c>
      <c r="AD128" s="4">
        <f t="shared" si="12"/>
        <v>7.8984237962994861</v>
      </c>
      <c r="AE128" s="4">
        <f t="shared" si="13"/>
        <v>10.216686329605876</v>
      </c>
      <c r="AF128" s="4">
        <f t="shared" si="14"/>
        <v>2.31826253330639</v>
      </c>
      <c r="AG128" s="4">
        <f t="shared" si="15"/>
        <v>0.79264846060992888</v>
      </c>
    </row>
    <row r="129" spans="1:58" x14ac:dyDescent="0.2">
      <c r="A129">
        <v>106</v>
      </c>
      <c r="B129">
        <v>1</v>
      </c>
      <c r="C129" t="s">
        <v>30</v>
      </c>
      <c r="D129" t="s">
        <v>27</v>
      </c>
      <c r="G129">
        <v>0.5</v>
      </c>
      <c r="H129">
        <v>0.5</v>
      </c>
      <c r="I129">
        <v>3355</v>
      </c>
      <c r="J129">
        <v>11958</v>
      </c>
      <c r="L129">
        <v>9479</v>
      </c>
      <c r="M129">
        <v>2.988</v>
      </c>
      <c r="N129">
        <v>10.409000000000001</v>
      </c>
      <c r="O129">
        <v>7.42</v>
      </c>
      <c r="Q129">
        <v>0.875</v>
      </c>
      <c r="R129">
        <v>1</v>
      </c>
      <c r="S129">
        <v>0</v>
      </c>
      <c r="T129">
        <v>0</v>
      </c>
      <c r="V129">
        <v>0</v>
      </c>
      <c r="Y129" s="1">
        <v>44244</v>
      </c>
      <c r="Z129" s="2">
        <v>0.2729861111111111</v>
      </c>
      <c r="AB129">
        <v>1</v>
      </c>
      <c r="AD129" s="4">
        <f t="shared" si="12"/>
        <v>11.68419218757076</v>
      </c>
      <c r="AE129" s="4">
        <f t="shared" si="13"/>
        <v>10.221001357742733</v>
      </c>
      <c r="AF129" s="4">
        <f t="shared" si="14"/>
        <v>-1.4631908298280276</v>
      </c>
      <c r="AG129" s="4">
        <f t="shared" si="15"/>
        <v>0.79867351528793051</v>
      </c>
      <c r="AJ129">
        <f>ABS(100*(AD129-AD130)/(AVERAGE(AD129:AD130)))</f>
        <v>6.0896176995418463</v>
      </c>
      <c r="AO129">
        <f>ABS(100*(AE129-AE130)/(AVERAGE(AE129:AE130)))</f>
        <v>2.2110308036650475</v>
      </c>
      <c r="AT129">
        <f>ABS(100*(AF129-AF130)/(AVERAGE(AF129:AF130)))</f>
        <v>49.301917641886646</v>
      </c>
      <c r="AY129">
        <f>ABS(100*(AG129-AG130)/(AVERAGE(AG129:AG130)))</f>
        <v>1.7618323157258089</v>
      </c>
      <c r="BC129" s="4">
        <f>AVERAGE(AD129:AD130)</f>
        <v>12.051125936584938</v>
      </c>
      <c r="BD129" s="4">
        <f>AVERAGE(AE129:AE130)</f>
        <v>10.109242128998115</v>
      </c>
      <c r="BE129" s="4">
        <f>AVERAGE(AF129:AF130)</f>
        <v>-1.9418838075868212</v>
      </c>
      <c r="BF129" s="4">
        <f>AVERAGE(AG129:AG130)</f>
        <v>0.79169930816065448</v>
      </c>
    </row>
    <row r="130" spans="1:58" x14ac:dyDescent="0.2">
      <c r="A130">
        <v>107</v>
      </c>
      <c r="B130">
        <v>1</v>
      </c>
      <c r="C130" t="s">
        <v>30</v>
      </c>
      <c r="D130" t="s">
        <v>27</v>
      </c>
      <c r="G130">
        <v>0.5</v>
      </c>
      <c r="H130">
        <v>0.5</v>
      </c>
      <c r="I130">
        <v>3563</v>
      </c>
      <c r="J130">
        <v>11699</v>
      </c>
      <c r="L130">
        <v>9310</v>
      </c>
      <c r="M130">
        <v>3.1480000000000001</v>
      </c>
      <c r="N130">
        <v>10.19</v>
      </c>
      <c r="O130">
        <v>7.0410000000000004</v>
      </c>
      <c r="Q130">
        <v>0.85799999999999998</v>
      </c>
      <c r="R130">
        <v>1</v>
      </c>
      <c r="S130">
        <v>0</v>
      </c>
      <c r="T130">
        <v>0</v>
      </c>
      <c r="V130">
        <v>0</v>
      </c>
      <c r="Y130" s="1">
        <v>44244</v>
      </c>
      <c r="Z130" s="2">
        <v>0.2792013888888889</v>
      </c>
      <c r="AB130">
        <v>1</v>
      </c>
      <c r="AD130" s="4">
        <f t="shared" si="12"/>
        <v>12.418059685599115</v>
      </c>
      <c r="AE130" s="4">
        <f t="shared" si="13"/>
        <v>9.9974829002534999</v>
      </c>
      <c r="AF130" s="4">
        <f t="shared" si="14"/>
        <v>-2.4205767853456148</v>
      </c>
      <c r="AG130" s="4">
        <f t="shared" si="15"/>
        <v>0.78472510103337845</v>
      </c>
      <c r="BC130" s="4"/>
      <c r="BD130" s="4"/>
      <c r="BE130" s="4"/>
      <c r="BF130" s="4"/>
    </row>
    <row r="131" spans="1:58" x14ac:dyDescent="0.2">
      <c r="A131">
        <v>108</v>
      </c>
      <c r="B131">
        <v>4</v>
      </c>
      <c r="C131" t="s">
        <v>65</v>
      </c>
      <c r="D131" t="s">
        <v>27</v>
      </c>
      <c r="G131">
        <v>0.5</v>
      </c>
      <c r="H131">
        <v>0.5</v>
      </c>
      <c r="I131">
        <v>1796</v>
      </c>
      <c r="J131">
        <v>6752</v>
      </c>
      <c r="L131">
        <v>2970</v>
      </c>
      <c r="M131">
        <v>1.7929999999999999</v>
      </c>
      <c r="N131">
        <v>5.9989999999999997</v>
      </c>
      <c r="O131">
        <v>4.2060000000000004</v>
      </c>
      <c r="Q131">
        <v>0.19500000000000001</v>
      </c>
      <c r="R131">
        <v>1</v>
      </c>
      <c r="S131">
        <v>0</v>
      </c>
      <c r="T131">
        <v>0</v>
      </c>
      <c r="V131">
        <v>0</v>
      </c>
      <c r="Y131" s="1">
        <v>44244</v>
      </c>
      <c r="Z131" s="2">
        <v>0.28996527777777775</v>
      </c>
      <c r="AB131">
        <v>1</v>
      </c>
      <c r="AD131" s="4">
        <f t="shared" si="12"/>
        <v>6.1837141614832358</v>
      </c>
      <c r="AE131" s="4">
        <f t="shared" si="13"/>
        <v>5.7281940616464029</v>
      </c>
      <c r="AF131" s="4">
        <f t="shared" si="14"/>
        <v>-0.45552009983683295</v>
      </c>
      <c r="AG131" s="4">
        <f t="shared" si="15"/>
        <v>0.26145322899870371</v>
      </c>
    </row>
    <row r="132" spans="1:58" x14ac:dyDescent="0.2">
      <c r="A132">
        <v>109</v>
      </c>
      <c r="B132">
        <v>4</v>
      </c>
      <c r="C132" t="s">
        <v>65</v>
      </c>
      <c r="D132" t="s">
        <v>27</v>
      </c>
      <c r="G132">
        <v>0.5</v>
      </c>
      <c r="H132">
        <v>0.5</v>
      </c>
      <c r="I132">
        <v>1161</v>
      </c>
      <c r="J132">
        <v>7074</v>
      </c>
      <c r="L132">
        <v>3192</v>
      </c>
      <c r="M132">
        <v>1.306</v>
      </c>
      <c r="N132">
        <v>6.2709999999999999</v>
      </c>
      <c r="O132">
        <v>4.9649999999999999</v>
      </c>
      <c r="Q132">
        <v>0.218</v>
      </c>
      <c r="R132">
        <v>1</v>
      </c>
      <c r="S132">
        <v>0</v>
      </c>
      <c r="T132">
        <v>0</v>
      </c>
      <c r="V132">
        <v>0</v>
      </c>
      <c r="Y132" s="1">
        <v>44244</v>
      </c>
      <c r="Z132" s="2">
        <v>0.29563657407407407</v>
      </c>
      <c r="AB132">
        <v>1</v>
      </c>
      <c r="AD132" s="4">
        <f t="shared" si="12"/>
        <v>3.9433013670216726</v>
      </c>
      <c r="AE132" s="4">
        <f t="shared" si="13"/>
        <v>6.0060818736600448</v>
      </c>
      <c r="AF132" s="4">
        <f t="shared" si="14"/>
        <v>2.0627805066383722</v>
      </c>
      <c r="AG132" s="4">
        <f t="shared" si="15"/>
        <v>0.27977599801947622</v>
      </c>
      <c r="AI132">
        <f>ABS(100*(AD132-3)/3)</f>
        <v>31.443378900722418</v>
      </c>
      <c r="AJ132">
        <f>ABS(100*(AD132-AD133)/(AVERAGE(AD132:AD133)))</f>
        <v>0.62828189929155254</v>
      </c>
      <c r="AN132">
        <f t="shared" ref="AN132" si="18">ABS(100*(AE132-6)/6)</f>
        <v>0.10136456100074594</v>
      </c>
      <c r="AO132">
        <f>ABS(100*(AE132-AE133)/(AVERAGE(AE132:AE133)))</f>
        <v>0.59086380806927585</v>
      </c>
      <c r="AS132">
        <f>ABS(100*(AF132-3)/3)</f>
        <v>31.240649778720925</v>
      </c>
      <c r="AT132">
        <f>ABS(100*(AF132-AF133)/(AVERAGE(AF132:AF133)))</f>
        <v>0.51937257906173528</v>
      </c>
      <c r="AX132">
        <f t="shared" ref="AX132" si="19">ABS(100*(AG132-0.3)/0.3)</f>
        <v>6.7413339935079222</v>
      </c>
      <c r="AY132">
        <f>ABS(100*(AG132-AG133)/(AVERAGE(AG132:AG133)))</f>
        <v>0.93957744560153555</v>
      </c>
      <c r="BC132" s="4">
        <f>AVERAGE(AD132:AD133)</f>
        <v>3.930952635083695</v>
      </c>
      <c r="BD132" s="4">
        <f>AVERAGE(AE132:AE133)</f>
        <v>5.9883902582989279</v>
      </c>
      <c r="BE132" s="4">
        <f>AVERAGE(AF132:AF133)</f>
        <v>2.0574376232152325</v>
      </c>
      <c r="BF132" s="4">
        <f>AVERAGE(AG132:AG133)</f>
        <v>0.28109655794890132</v>
      </c>
    </row>
    <row r="133" spans="1:58" x14ac:dyDescent="0.2">
      <c r="A133">
        <v>110</v>
      </c>
      <c r="B133">
        <v>4</v>
      </c>
      <c r="C133" t="s">
        <v>65</v>
      </c>
      <c r="D133" t="s">
        <v>27</v>
      </c>
      <c r="G133">
        <v>0.5</v>
      </c>
      <c r="H133">
        <v>0.5</v>
      </c>
      <c r="I133">
        <v>1154</v>
      </c>
      <c r="J133">
        <v>7033</v>
      </c>
      <c r="L133">
        <v>3224</v>
      </c>
      <c r="M133">
        <v>1.3</v>
      </c>
      <c r="N133">
        <v>6.2370000000000001</v>
      </c>
      <c r="O133">
        <v>4.9370000000000003</v>
      </c>
      <c r="Q133">
        <v>0.221</v>
      </c>
      <c r="R133">
        <v>1</v>
      </c>
      <c r="S133">
        <v>0</v>
      </c>
      <c r="T133">
        <v>0</v>
      </c>
      <c r="V133">
        <v>0</v>
      </c>
      <c r="Y133" s="1">
        <v>44244</v>
      </c>
      <c r="Z133" s="2">
        <v>0.30178240740740742</v>
      </c>
      <c r="AB133">
        <v>1</v>
      </c>
      <c r="AD133" s="4">
        <f t="shared" si="12"/>
        <v>3.9186039031457174</v>
      </c>
      <c r="AE133" s="4">
        <f t="shared" si="13"/>
        <v>5.9706986429378102</v>
      </c>
      <c r="AF133" s="4">
        <f t="shared" si="14"/>
        <v>2.0520947397920928</v>
      </c>
      <c r="AG133" s="4">
        <f t="shared" si="15"/>
        <v>0.28241711787832635</v>
      </c>
    </row>
    <row r="134" spans="1:58" x14ac:dyDescent="0.2">
      <c r="A134">
        <v>111</v>
      </c>
      <c r="B134">
        <v>2</v>
      </c>
      <c r="D134" t="s">
        <v>28</v>
      </c>
      <c r="Y134" s="1">
        <v>44244</v>
      </c>
      <c r="Z134" s="2">
        <v>0.30579861111111112</v>
      </c>
      <c r="AB134">
        <v>1</v>
      </c>
      <c r="AD134" s="4" t="e">
        <f t="shared" si="12"/>
        <v>#DIV/0!</v>
      </c>
      <c r="AE134" s="4" t="e">
        <f t="shared" si="13"/>
        <v>#DIV/0!</v>
      </c>
      <c r="AF134" s="4" t="e">
        <f t="shared" si="14"/>
        <v>#DIV/0!</v>
      </c>
      <c r="AG134" s="4" t="e">
        <f t="shared" si="15"/>
        <v>#DIV/0!</v>
      </c>
      <c r="BC134" s="4"/>
      <c r="BD134" s="4"/>
      <c r="BE134" s="4"/>
      <c r="BF134" s="4"/>
    </row>
    <row r="135" spans="1:58" x14ac:dyDescent="0.2">
      <c r="A135">
        <v>112</v>
      </c>
      <c r="B135">
        <v>8</v>
      </c>
      <c r="R135">
        <v>1</v>
      </c>
      <c r="AD135" s="4"/>
      <c r="AE135" s="4"/>
      <c r="AF135" s="4"/>
      <c r="AG135" s="4"/>
    </row>
    <row r="136" spans="1:58" x14ac:dyDescent="0.2">
      <c r="AD136" s="4"/>
      <c r="AE136" s="4"/>
      <c r="AF136" s="4"/>
      <c r="AG136" s="4"/>
      <c r="BC136" s="4"/>
      <c r="BD136" s="4"/>
      <c r="BE136" s="4"/>
      <c r="BF136" s="4"/>
    </row>
    <row r="137" spans="1:58" x14ac:dyDescent="0.2">
      <c r="AD137" s="4"/>
      <c r="AE137" s="4"/>
      <c r="AF137" s="4"/>
      <c r="AG137" s="4"/>
    </row>
    <row r="138" spans="1:58" x14ac:dyDescent="0.2">
      <c r="AD138" s="4"/>
      <c r="AE138" s="4"/>
      <c r="AF138" s="4"/>
      <c r="AG138" s="4"/>
    </row>
    <row r="139" spans="1:58" x14ac:dyDescent="0.2">
      <c r="BC139" s="4"/>
      <c r="BD139" s="4"/>
      <c r="BE139" s="4"/>
      <c r="BF139" s="4"/>
    </row>
  </sheetData>
  <conditionalFormatting sqref="AR36:AR37 AW32:AW37 AJ36:AK37 AT36:AU37 AY32:AZ37 AO36:AP37 AR43 AW43 AW48 AR48 AR39 AW39 AJ39:AK39 AT39:AU39 AO39:AP39">
    <cfRule type="cellIs" dxfId="1201" priority="264" operator="greaterThan">
      <formula>20</formula>
    </cfRule>
  </conditionalFormatting>
  <conditionalFormatting sqref="AL36:AM37 BA32:BA37 AV36:AV37 AQ36:AQ37 AL43:AM43 BA43 AV43 AQ43 AQ48 AV48 BA48 AL48:AM48 AL39:AM39 AV39 AQ39">
    <cfRule type="cellIs" dxfId="1200" priority="263" operator="between">
      <formula>80</formula>
      <formula>120</formula>
    </cfRule>
  </conditionalFormatting>
  <conditionalFormatting sqref="AY39">
    <cfRule type="cellIs" dxfId="1199" priority="262" operator="greaterThan">
      <formula>20</formula>
    </cfRule>
  </conditionalFormatting>
  <conditionalFormatting sqref="AJ43:AK43 AT43:AU43 AY43:AZ43 AY48:AZ48 AT48:AU48 AJ48:AK48">
    <cfRule type="cellIs" dxfId="1198" priority="261" operator="greaterThan">
      <formula>20</formula>
    </cfRule>
  </conditionalFormatting>
  <conditionalFormatting sqref="AJ48">
    <cfRule type="cellIs" dxfId="1197" priority="210" operator="greaterThan">
      <formula>20</formula>
    </cfRule>
  </conditionalFormatting>
  <conditionalFormatting sqref="AY48">
    <cfRule type="cellIs" dxfId="1196" priority="207" operator="greaterThan">
      <formula>20</formula>
    </cfRule>
  </conditionalFormatting>
  <conditionalFormatting sqref="AL31:AM35 AV31:AV35">
    <cfRule type="cellIs" dxfId="1195" priority="205" operator="between">
      <formula>80</formula>
      <formula>120</formula>
    </cfRule>
  </conditionalFormatting>
  <conditionalFormatting sqref="AO43:AP43 AO48:AP48">
    <cfRule type="cellIs" dxfId="1194" priority="229" operator="greaterThan">
      <formula>20</formula>
    </cfRule>
  </conditionalFormatting>
  <conditionalFormatting sqref="AO31:AP35">
    <cfRule type="cellIs" dxfId="1193" priority="204" operator="greaterThan">
      <formula>20</formula>
    </cfRule>
  </conditionalFormatting>
  <conditionalFormatting sqref="AQ31:AQ35">
    <cfRule type="cellIs" dxfId="1192" priority="203" operator="between">
      <formula>80</formula>
      <formula>120</formula>
    </cfRule>
  </conditionalFormatting>
  <conditionalFormatting sqref="AI31:AI45 AN31:AN45 AS31:AS45 AX31:AX45">
    <cfRule type="cellIs" dxfId="1191" priority="211" operator="lessThan">
      <formula>20</formula>
    </cfRule>
  </conditionalFormatting>
  <conditionalFormatting sqref="AO48">
    <cfRule type="cellIs" dxfId="1190" priority="209" operator="greaterThan">
      <formula>20</formula>
    </cfRule>
  </conditionalFormatting>
  <conditionalFormatting sqref="AT48">
    <cfRule type="cellIs" dxfId="1189" priority="208" operator="greaterThan">
      <formula>20</formula>
    </cfRule>
  </conditionalFormatting>
  <conditionalFormatting sqref="AR31:AR35 AJ31:AK35 AT31:AU35">
    <cfRule type="cellIs" dxfId="1188" priority="206" operator="greaterThan">
      <formula>20</formula>
    </cfRule>
  </conditionalFormatting>
  <conditionalFormatting sqref="AO43">
    <cfRule type="cellIs" dxfId="1187" priority="176" operator="greaterThan">
      <formula>20</formula>
    </cfRule>
  </conditionalFormatting>
  <conditionalFormatting sqref="AY43 AY45 AY48">
    <cfRule type="cellIs" dxfId="1186" priority="174" operator="greaterThan">
      <formula>20</formula>
    </cfRule>
  </conditionalFormatting>
  <conditionalFormatting sqref="AJ43">
    <cfRule type="cellIs" dxfId="1185" priority="177" operator="greaterThan">
      <formula>20</formula>
    </cfRule>
  </conditionalFormatting>
  <conditionalFormatting sqref="AT43 AT45 AT48">
    <cfRule type="cellIs" dxfId="1184" priority="175" operator="greaterThan">
      <formula>20</formula>
    </cfRule>
  </conditionalFormatting>
  <conditionalFormatting sqref="AR45 AW45 AJ45:AK45 AT45:AU45 AY45:AZ45">
    <cfRule type="cellIs" dxfId="1183" priority="151" operator="greaterThan">
      <formula>20</formula>
    </cfRule>
  </conditionalFormatting>
  <conditionalFormatting sqref="AL45:AM45 BA45 AV45">
    <cfRule type="cellIs" dxfId="1182" priority="150" operator="between">
      <formula>80</formula>
      <formula>120</formula>
    </cfRule>
  </conditionalFormatting>
  <conditionalFormatting sqref="AO45:AP45">
    <cfRule type="cellIs" dxfId="1181" priority="149" operator="greaterThan">
      <formula>20</formula>
    </cfRule>
  </conditionalFormatting>
  <conditionalFormatting sqref="AQ45">
    <cfRule type="cellIs" dxfId="1180" priority="148" operator="between">
      <formula>80</formula>
      <formula>120</formula>
    </cfRule>
  </conditionalFormatting>
  <conditionalFormatting sqref="AJ44">
    <cfRule type="cellIs" dxfId="1179" priority="147" operator="greaterThan">
      <formula>20</formula>
    </cfRule>
  </conditionalFormatting>
  <conditionalFormatting sqref="AO44">
    <cfRule type="cellIs" dxfId="1178" priority="146" operator="greaterThan">
      <formula>20</formula>
    </cfRule>
  </conditionalFormatting>
  <conditionalFormatting sqref="AT44">
    <cfRule type="cellIs" dxfId="1177" priority="145" operator="greaterThan">
      <formula>20</formula>
    </cfRule>
  </conditionalFormatting>
  <conditionalFormatting sqref="AY44">
    <cfRule type="cellIs" dxfId="1176" priority="144" operator="greaterThan">
      <formula>20</formula>
    </cfRule>
  </conditionalFormatting>
  <conditionalFormatting sqref="AJ41">
    <cfRule type="cellIs" dxfId="1175" priority="143" operator="greaterThan">
      <formula>20</formula>
    </cfRule>
  </conditionalFormatting>
  <conditionalFormatting sqref="AO41">
    <cfRule type="cellIs" dxfId="1174" priority="142" operator="greaterThan">
      <formula>20</formula>
    </cfRule>
  </conditionalFormatting>
  <conditionalFormatting sqref="AT41">
    <cfRule type="cellIs" dxfId="1173" priority="141" operator="greaterThan">
      <formula>20</formula>
    </cfRule>
  </conditionalFormatting>
  <conditionalFormatting sqref="AY41">
    <cfRule type="cellIs" dxfId="1172" priority="140" operator="greaterThan">
      <formula>20</formula>
    </cfRule>
  </conditionalFormatting>
  <conditionalFormatting sqref="AJ42">
    <cfRule type="cellIs" dxfId="1171" priority="139" operator="greaterThan">
      <formula>20</formula>
    </cfRule>
  </conditionalFormatting>
  <conditionalFormatting sqref="AO42">
    <cfRule type="cellIs" dxfId="1170" priority="138" operator="greaterThan">
      <formula>20</formula>
    </cfRule>
  </conditionalFormatting>
  <conditionalFormatting sqref="AT42">
    <cfRule type="cellIs" dxfId="1169" priority="137" operator="greaterThan">
      <formula>20</formula>
    </cfRule>
  </conditionalFormatting>
  <conditionalFormatting sqref="AY42">
    <cfRule type="cellIs" dxfId="1168" priority="136" operator="greaterThan">
      <formula>20</formula>
    </cfRule>
  </conditionalFormatting>
  <conditionalFormatting sqref="AJ46">
    <cfRule type="cellIs" dxfId="1167" priority="135" operator="greaterThan">
      <formula>20</formula>
    </cfRule>
  </conditionalFormatting>
  <conditionalFormatting sqref="AO46">
    <cfRule type="cellIs" dxfId="1166" priority="134" operator="greaterThan">
      <formula>20</formula>
    </cfRule>
  </conditionalFormatting>
  <conditionalFormatting sqref="AT46">
    <cfRule type="cellIs" dxfId="1165" priority="133" operator="greaterThan">
      <formula>20</formula>
    </cfRule>
  </conditionalFormatting>
  <conditionalFormatting sqref="AY46">
    <cfRule type="cellIs" dxfId="1164" priority="132" operator="greaterThan">
      <formula>20</formula>
    </cfRule>
  </conditionalFormatting>
  <conditionalFormatting sqref="AJ47">
    <cfRule type="cellIs" dxfId="1163" priority="24" operator="greaterThan">
      <formula>20</formula>
    </cfRule>
  </conditionalFormatting>
  <conditionalFormatting sqref="AO47">
    <cfRule type="cellIs" dxfId="1162" priority="23" operator="greaterThan">
      <formula>20</formula>
    </cfRule>
  </conditionalFormatting>
  <conditionalFormatting sqref="AT47">
    <cfRule type="cellIs" dxfId="1161" priority="22" operator="greaterThan">
      <formula>20</formula>
    </cfRule>
  </conditionalFormatting>
  <conditionalFormatting sqref="AY47">
    <cfRule type="cellIs" dxfId="1160" priority="21" operator="greaterThan">
      <formula>20</formula>
    </cfRule>
  </conditionalFormatting>
  <conditionalFormatting sqref="AJ122 AJ119 AJ116 AJ113 AJ110 AJ107 AJ104 AJ101 AJ98 AJ84 AJ81 AJ78 AJ75 AJ72 AJ69 AJ66 AJ63 AJ60 AJ57 AJ54 AJ51">
    <cfRule type="cellIs" dxfId="1159" priority="20" operator="greaterThan">
      <formula>20</formula>
    </cfRule>
  </conditionalFormatting>
  <conditionalFormatting sqref="AO122 AO119 AO116 AO113 AO110 AO107 AO104 AO101 AO98 AO84 AO81 AO78 AO75 AO72 AO69 AO66 AO63 AO60 AO57 AO54 AO51">
    <cfRule type="cellIs" dxfId="1158" priority="19" operator="greaterThan">
      <formula>20</formula>
    </cfRule>
  </conditionalFormatting>
  <conditionalFormatting sqref="AT122 AT119 AT116 AT113 AT110 AT107 AT104 AT101 AT98 AT84 AT81 AT78 AT75 AT72 AT69 AT66 AT63 AT60 AT57 AT54 AT51">
    <cfRule type="cellIs" dxfId="1157" priority="18" operator="greaterThan">
      <formula>20</formula>
    </cfRule>
  </conditionalFormatting>
  <conditionalFormatting sqref="AY122 AY119 AY116 AY113 AY110 AY107 AY104 AY101 AY98 AY84 AY81 AY78 AY75 AY72 AY69 AY66 AY63 AY60 AY57 AY54 AY51">
    <cfRule type="cellIs" dxfId="1156" priority="17" operator="greaterThan">
      <formula>20</formula>
    </cfRule>
  </conditionalFormatting>
  <conditionalFormatting sqref="AJ94 AJ91 AJ88">
    <cfRule type="cellIs" dxfId="1155" priority="16" operator="greaterThan">
      <formula>20</formula>
    </cfRule>
  </conditionalFormatting>
  <conditionalFormatting sqref="AO94 AO91 AO88">
    <cfRule type="cellIs" dxfId="1154" priority="15" operator="greaterThan">
      <formula>20</formula>
    </cfRule>
  </conditionalFormatting>
  <conditionalFormatting sqref="AT94 AT91 AT88">
    <cfRule type="cellIs" dxfId="1153" priority="14" operator="greaterThan">
      <formula>20</formula>
    </cfRule>
  </conditionalFormatting>
  <conditionalFormatting sqref="AY94 AY91 AY88">
    <cfRule type="cellIs" dxfId="1152" priority="13" operator="greaterThan">
      <formula>20</formula>
    </cfRule>
  </conditionalFormatting>
  <conditionalFormatting sqref="AI94">
    <cfRule type="cellIs" dxfId="1151" priority="12" operator="lessThan">
      <formula>20</formula>
    </cfRule>
  </conditionalFormatting>
  <conditionalFormatting sqref="AN94">
    <cfRule type="cellIs" dxfId="1150" priority="11" operator="lessThan">
      <formula>20</formula>
    </cfRule>
  </conditionalFormatting>
  <conditionalFormatting sqref="AS94">
    <cfRule type="cellIs" dxfId="1149" priority="10" operator="lessThan">
      <formula>20</formula>
    </cfRule>
  </conditionalFormatting>
  <conditionalFormatting sqref="AX94">
    <cfRule type="cellIs" dxfId="1148" priority="9" operator="lessThan">
      <formula>20</formula>
    </cfRule>
  </conditionalFormatting>
  <conditionalFormatting sqref="AJ132 AJ129 AJ126">
    <cfRule type="cellIs" dxfId="1147" priority="8" operator="greaterThan">
      <formula>20</formula>
    </cfRule>
  </conditionalFormatting>
  <conditionalFormatting sqref="AO132 AO129 AO126">
    <cfRule type="cellIs" dxfId="1146" priority="7" operator="greaterThan">
      <formula>20</formula>
    </cfRule>
  </conditionalFormatting>
  <conditionalFormatting sqref="AT132 AT129 AT126">
    <cfRule type="cellIs" dxfId="1145" priority="6" operator="greaterThan">
      <formula>20</formula>
    </cfRule>
  </conditionalFormatting>
  <conditionalFormatting sqref="AY132 AY129 AY126">
    <cfRule type="cellIs" dxfId="1144" priority="5" operator="greaterThan">
      <formula>20</formula>
    </cfRule>
  </conditionalFormatting>
  <conditionalFormatting sqref="AI132">
    <cfRule type="cellIs" dxfId="1143" priority="4" operator="lessThan">
      <formula>20</formula>
    </cfRule>
  </conditionalFormatting>
  <conditionalFormatting sqref="AN132">
    <cfRule type="cellIs" dxfId="1142" priority="3" operator="lessThan">
      <formula>20</formula>
    </cfRule>
  </conditionalFormatting>
  <conditionalFormatting sqref="AS132">
    <cfRule type="cellIs" dxfId="1141" priority="2" operator="lessThan">
      <formula>20</formula>
    </cfRule>
  </conditionalFormatting>
  <conditionalFormatting sqref="AX132">
    <cfRule type="cellIs" dxfId="1140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24"/>
  <sheetViews>
    <sheetView workbookViewId="0">
      <selection activeCell="M35" sqref="M3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22</v>
      </c>
      <c r="F2">
        <v>0</v>
      </c>
      <c r="G2" s="3">
        <f>J18</f>
        <v>196</v>
      </c>
      <c r="H2">
        <v>0</v>
      </c>
      <c r="I2" s="3">
        <f>L18</f>
        <v>63</v>
      </c>
    </row>
    <row r="3" spans="1:58" x14ac:dyDescent="0.2">
      <c r="A3" t="s">
        <v>199</v>
      </c>
      <c r="D3">
        <v>0</v>
      </c>
      <c r="E3">
        <f>I19</f>
        <v>29</v>
      </c>
      <c r="F3">
        <v>0</v>
      </c>
      <c r="G3" s="3">
        <f>J19</f>
        <v>175</v>
      </c>
      <c r="H3">
        <v>0</v>
      </c>
      <c r="I3" s="3">
        <f>L19</f>
        <v>64</v>
      </c>
    </row>
    <row r="4" spans="1:58" x14ac:dyDescent="0.2">
      <c r="D4">
        <f>3*G21/1000</f>
        <v>6.0000000000000006E-4</v>
      </c>
      <c r="E4">
        <f>I21</f>
        <v>496</v>
      </c>
      <c r="F4">
        <f>6*H21/1000</f>
        <v>1.2000000000000001E-3</v>
      </c>
      <c r="G4" s="3">
        <f>J21</f>
        <v>2733</v>
      </c>
      <c r="H4">
        <f>0.3*H21/1000</f>
        <v>5.9999999999999995E-5</v>
      </c>
      <c r="I4" s="3">
        <f>L21</f>
        <v>1282</v>
      </c>
    </row>
    <row r="5" spans="1:58" x14ac:dyDescent="0.2">
      <c r="D5">
        <f>3*G23/1000</f>
        <v>1.7999999999999997E-3</v>
      </c>
      <c r="E5">
        <f>I23</f>
        <v>1554</v>
      </c>
      <c r="F5">
        <f>6*H23/1000</f>
        <v>3.5999999999999995E-3</v>
      </c>
      <c r="G5" s="3">
        <f>J23</f>
        <v>8574</v>
      </c>
      <c r="H5">
        <f>0.3*H23/1000</f>
        <v>1.7999999999999998E-4</v>
      </c>
      <c r="I5" s="3">
        <f>L23</f>
        <v>4016</v>
      </c>
    </row>
    <row r="6" spans="1:58" x14ac:dyDescent="0.2">
      <c r="D6">
        <f>3*G25/1000</f>
        <v>3.0000000000000001E-3</v>
      </c>
      <c r="E6">
        <f>I25</f>
        <v>1928</v>
      </c>
      <c r="F6">
        <f>6*H25/1000</f>
        <v>6.0000000000000001E-3</v>
      </c>
      <c r="G6" s="3">
        <f>J25</f>
        <v>14282</v>
      </c>
      <c r="H6">
        <f>0.3*H25/1000</f>
        <v>2.9999999999999997E-4</v>
      </c>
      <c r="I6" s="3">
        <f>L25</f>
        <v>7052</v>
      </c>
    </row>
    <row r="7" spans="1:58" x14ac:dyDescent="0.2">
      <c r="D7">
        <f>3*G26/1000</f>
        <v>4.1999999999999989E-3</v>
      </c>
      <c r="E7">
        <f>I26</f>
        <v>2681</v>
      </c>
      <c r="F7">
        <f>6*H26/1000</f>
        <v>8.3999999999999977E-3</v>
      </c>
      <c r="G7" s="3">
        <f>J26</f>
        <v>19107</v>
      </c>
      <c r="H7">
        <f>0.3*H26/1000</f>
        <v>4.1999999999999996E-4</v>
      </c>
      <c r="I7" s="3">
        <f>L26</f>
        <v>9108</v>
      </c>
    </row>
    <row r="8" spans="1:58" x14ac:dyDescent="0.2">
      <c r="D8">
        <f>3*G27/1000</f>
        <v>5.4000000000000003E-3</v>
      </c>
      <c r="E8">
        <f>I27</f>
        <v>3563</v>
      </c>
      <c r="F8">
        <f>6*H27/1000</f>
        <v>1.0800000000000001E-2</v>
      </c>
      <c r="G8" s="3">
        <f>J27</f>
        <v>25525</v>
      </c>
      <c r="H8">
        <f>0.3*H27/1000</f>
        <v>5.4000000000000001E-4</v>
      </c>
      <c r="I8" s="3">
        <f>L27</f>
        <v>13438</v>
      </c>
    </row>
    <row r="9" spans="1:58" x14ac:dyDescent="0.2">
      <c r="C9" t="s">
        <v>35</v>
      </c>
      <c r="E9" s="6">
        <f>SLOPE(D2:D8,E2:E8)</f>
        <v>1.5524695140531881E-6</v>
      </c>
      <c r="F9" s="6"/>
      <c r="G9" s="6">
        <f>SLOPE(F2:F8,G2:G8)</f>
        <v>4.2979874519903834E-7</v>
      </c>
      <c r="H9" s="6"/>
      <c r="I9" s="6">
        <f>SLOPE(H2:H8,I2:I8)</f>
        <v>4.1666787764948407E-8</v>
      </c>
    </row>
    <row r="10" spans="1:58" x14ac:dyDescent="0.2">
      <c r="C10" t="s">
        <v>36</v>
      </c>
      <c r="E10" s="6">
        <f>INTERCEPT(D2:D8,E2:E8)</f>
        <v>-1.3550275969548579E-4</v>
      </c>
      <c r="F10" s="6"/>
      <c r="G10" s="6">
        <f>INTERCEPT(F2:F8,G2:G8)</f>
        <v>-4.862186015578817E-5</v>
      </c>
      <c r="H10" s="6"/>
      <c r="I10" s="6">
        <f>INTERCEPT(H2:H8,I2:I8)</f>
        <v>5.814870301173124E-6</v>
      </c>
    </row>
    <row r="11" spans="1:58" x14ac:dyDescent="0.2">
      <c r="C11" t="s">
        <v>37</v>
      </c>
      <c r="E11" s="7">
        <f>RSQ(D2:D8,E2:E8)</f>
        <v>0.98908418577881096</v>
      </c>
      <c r="F11" s="7"/>
      <c r="G11" s="7">
        <f>RSQ(F2:F8,G2:G8)</f>
        <v>0.99919625799556233</v>
      </c>
      <c r="H11" s="7"/>
      <c r="I11" s="7">
        <f>RSQ(H2:H8,I2:I8)</f>
        <v>0.992457024889003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3124</v>
      </c>
      <c r="J13">
        <v>12902</v>
      </c>
      <c r="L13">
        <v>9640</v>
      </c>
      <c r="M13">
        <v>2.8119999999999998</v>
      </c>
      <c r="N13">
        <v>11.209</v>
      </c>
      <c r="O13">
        <v>8.3970000000000002</v>
      </c>
      <c r="Q13">
        <v>0.89200000000000002</v>
      </c>
      <c r="R13">
        <v>1</v>
      </c>
      <c r="S13">
        <v>0</v>
      </c>
      <c r="T13">
        <v>0</v>
      </c>
      <c r="V13">
        <v>0</v>
      </c>
      <c r="Y13" s="1">
        <v>44231</v>
      </c>
      <c r="Z13" s="2">
        <v>0.46951388888888884</v>
      </c>
      <c r="AB13">
        <v>1</v>
      </c>
      <c r="AD13">
        <f>((0.00000000006*I13^2)+(0.000001*I13)-0.00007)*1000/G13</f>
        <v>7.2791251199999998</v>
      </c>
      <c r="AE13" s="4">
        <f>((J13*$G$9)+$G$10)*1000/H13</f>
        <v>10.99328310080441</v>
      </c>
      <c r="AF13" s="4">
        <f>AE13-AD13</f>
        <v>3.7141579808044103</v>
      </c>
      <c r="AG13" s="4">
        <f>((L13*$I$9)+$I$10)*1000/H13</f>
        <v>0.81496540871055156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4104</v>
      </c>
      <c r="J14">
        <v>12883</v>
      </c>
      <c r="L14">
        <v>9757</v>
      </c>
      <c r="M14">
        <v>3.5630000000000002</v>
      </c>
      <c r="N14">
        <v>11.193</v>
      </c>
      <c r="O14">
        <v>7.63</v>
      </c>
      <c r="Q14">
        <v>0.90400000000000003</v>
      </c>
      <c r="R14">
        <v>1</v>
      </c>
      <c r="S14">
        <v>0</v>
      </c>
      <c r="T14">
        <v>0</v>
      </c>
      <c r="V14">
        <v>0</v>
      </c>
      <c r="Y14" s="1">
        <v>44231</v>
      </c>
      <c r="Z14" s="2">
        <v>0.47509259259259262</v>
      </c>
      <c r="AB14">
        <v>1</v>
      </c>
      <c r="AD14">
        <f t="shared" ref="AD14:AD77" si="0">((0.00000000006*I14^2)+(0.000001*I14)-0.00007)*1000/G14</f>
        <v>10.089137919999999</v>
      </c>
      <c r="AE14" s="4">
        <f t="shared" ref="AE14:AE77" si="1">((J14*$G$9)+$G$10)*1000/H14</f>
        <v>10.976950748486846</v>
      </c>
      <c r="AF14" s="4">
        <f t="shared" ref="AF14:AF77" si="2">AE14-AD14</f>
        <v>0.88781282848684739</v>
      </c>
      <c r="AG14" s="4">
        <f t="shared" ref="AG14:AG77" si="3">((L14*$I$9)+$I$10)*1000/H14</f>
        <v>0.82471543704754946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4286</v>
      </c>
      <c r="J15">
        <v>12722</v>
      </c>
      <c r="L15">
        <v>9853</v>
      </c>
      <c r="M15">
        <v>3.7029999999999998</v>
      </c>
      <c r="N15">
        <v>11.055999999999999</v>
      </c>
      <c r="O15">
        <v>7.3540000000000001</v>
      </c>
      <c r="Q15">
        <v>0.91400000000000003</v>
      </c>
      <c r="R15">
        <v>1</v>
      </c>
      <c r="S15">
        <v>0</v>
      </c>
      <c r="T15">
        <v>0</v>
      </c>
      <c r="V15">
        <v>0</v>
      </c>
      <c r="Y15" s="1">
        <v>44231</v>
      </c>
      <c r="Z15" s="2">
        <v>0.48118055555555556</v>
      </c>
      <c r="AB15">
        <v>1</v>
      </c>
      <c r="AD15">
        <f t="shared" si="0"/>
        <v>10.63637552</v>
      </c>
      <c r="AE15" s="4">
        <f t="shared" si="1"/>
        <v>10.838555552532755</v>
      </c>
      <c r="AF15" s="4">
        <f t="shared" si="2"/>
        <v>0.2021800325327554</v>
      </c>
      <c r="AG15" s="4">
        <f t="shared" si="3"/>
        <v>0.83271546029841959</v>
      </c>
    </row>
    <row r="16" spans="1:58" x14ac:dyDescent="0.2">
      <c r="A16">
        <v>4</v>
      </c>
      <c r="B16">
        <v>2</v>
      </c>
      <c r="D16" t="s">
        <v>28</v>
      </c>
      <c r="Y16" s="1">
        <v>44231</v>
      </c>
      <c r="Z16" s="2">
        <v>0.48521990740740745</v>
      </c>
      <c r="AB16">
        <v>1</v>
      </c>
      <c r="AD16" t="e">
        <f t="shared" si="0"/>
        <v>#DIV/0!</v>
      </c>
      <c r="AE16" s="4" t="e">
        <f t="shared" si="1"/>
        <v>#DIV/0!</v>
      </c>
      <c r="AF16" s="4" t="e">
        <f t="shared" si="2"/>
        <v>#DIV/0!</v>
      </c>
      <c r="AG16" s="4" t="e">
        <f t="shared" si="3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204</v>
      </c>
      <c r="J17">
        <v>180</v>
      </c>
      <c r="L17">
        <v>85</v>
      </c>
      <c r="M17">
        <v>0.57099999999999995</v>
      </c>
      <c r="N17">
        <v>0.43099999999999999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44231</v>
      </c>
      <c r="Z17" s="2">
        <v>0.49464120370370374</v>
      </c>
      <c r="AB17">
        <v>1</v>
      </c>
      <c r="AD17">
        <f t="shared" si="0"/>
        <v>0.27299392000000006</v>
      </c>
      <c r="AE17" s="4">
        <f t="shared" si="1"/>
        <v>5.748382796007747E-2</v>
      </c>
      <c r="AF17" s="4">
        <f t="shared" si="2"/>
        <v>-0.21551009203992258</v>
      </c>
      <c r="AG17" s="4">
        <f t="shared" si="3"/>
        <v>1.8713094522387477E-2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22</v>
      </c>
      <c r="J18">
        <v>196</v>
      </c>
      <c r="L18">
        <v>63</v>
      </c>
      <c r="M18">
        <v>0.432</v>
      </c>
      <c r="N18">
        <v>0.44500000000000001</v>
      </c>
      <c r="O18">
        <v>1.2999999999999999E-2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44231</v>
      </c>
      <c r="Z18" s="2">
        <v>0.49962962962962965</v>
      </c>
      <c r="AB18">
        <v>1</v>
      </c>
      <c r="AD18">
        <f t="shared" si="0"/>
        <v>-9.5941919999999986E-2</v>
      </c>
      <c r="AE18" s="4">
        <f t="shared" si="1"/>
        <v>7.1237387806446686E-2</v>
      </c>
      <c r="AF18" s="4">
        <f t="shared" si="2"/>
        <v>0.16717930780644669</v>
      </c>
      <c r="AG18" s="4">
        <f t="shared" si="3"/>
        <v>1.6879755860729744E-2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29</v>
      </c>
      <c r="J19">
        <v>175</v>
      </c>
      <c r="L19">
        <v>64</v>
      </c>
      <c r="M19">
        <v>0.437</v>
      </c>
      <c r="N19">
        <v>0.42599999999999999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44231</v>
      </c>
      <c r="Z19" s="2">
        <v>0.50502314814814808</v>
      </c>
      <c r="AB19">
        <v>1</v>
      </c>
      <c r="AD19">
        <f t="shared" si="0"/>
        <v>-8.1899079999999985E-2</v>
      </c>
      <c r="AE19" s="4">
        <f t="shared" si="1"/>
        <v>5.3185840508087064E-2</v>
      </c>
      <c r="AF19" s="4">
        <f t="shared" si="2"/>
        <v>0.13508492050808704</v>
      </c>
      <c r="AG19" s="4">
        <f t="shared" si="3"/>
        <v>1.6963089436259644E-2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182</v>
      </c>
      <c r="J20">
        <v>2742</v>
      </c>
      <c r="L20">
        <v>1323</v>
      </c>
      <c r="M20">
        <v>1.3859999999999999</v>
      </c>
      <c r="N20">
        <v>6.5039999999999996</v>
      </c>
      <c r="O20">
        <v>5.117</v>
      </c>
      <c r="Q20">
        <v>5.6000000000000001E-2</v>
      </c>
      <c r="R20">
        <v>1</v>
      </c>
      <c r="S20">
        <v>0</v>
      </c>
      <c r="T20">
        <v>0</v>
      </c>
      <c r="V20">
        <v>0</v>
      </c>
      <c r="Y20" s="1">
        <v>44231</v>
      </c>
      <c r="Z20" s="2">
        <v>0.51461805555555562</v>
      </c>
      <c r="AB20">
        <v>1</v>
      </c>
      <c r="AD20">
        <f t="shared" si="0"/>
        <v>0.56993719999999992</v>
      </c>
      <c r="AE20" s="4">
        <f t="shared" si="1"/>
        <v>5.6494314958998748</v>
      </c>
      <c r="AF20" s="4">
        <f t="shared" si="2"/>
        <v>5.0794942958998748</v>
      </c>
      <c r="AG20" s="4">
        <f t="shared" si="3"/>
        <v>0.30470015257099931</v>
      </c>
      <c r="AI20">
        <f>ABS(100*(AD20-3)/3)</f>
        <v>81.002093333333335</v>
      </c>
      <c r="AN20">
        <f t="shared" ref="AN20:AN27" si="4">ABS(100*(AE20-6)/6)</f>
        <v>5.8428084016687523</v>
      </c>
      <c r="AS20">
        <f t="shared" ref="AS20:AS27" si="5">ABS(100*(AF20-3)/3)</f>
        <v>69.316476529995825</v>
      </c>
      <c r="AX20">
        <f t="shared" ref="AX20:AX27" si="6">ABS(100*(AG20-0.3)/0.3)</f>
        <v>1.5667175236664388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496</v>
      </c>
      <c r="J21">
        <v>2733</v>
      </c>
      <c r="L21">
        <v>1282</v>
      </c>
      <c r="M21">
        <v>1.988</v>
      </c>
      <c r="N21">
        <v>6.4850000000000003</v>
      </c>
      <c r="O21">
        <v>4.4969999999999999</v>
      </c>
      <c r="Q21">
        <v>4.4999999999999998E-2</v>
      </c>
      <c r="R21">
        <v>1</v>
      </c>
      <c r="S21">
        <v>0</v>
      </c>
      <c r="T21">
        <v>0</v>
      </c>
      <c r="V21">
        <v>0</v>
      </c>
      <c r="Y21" s="1">
        <v>44231</v>
      </c>
      <c r="Z21" s="2">
        <v>0.52006944444444447</v>
      </c>
      <c r="AB21">
        <v>1</v>
      </c>
      <c r="AD21">
        <f t="shared" si="0"/>
        <v>2.2038048000000003</v>
      </c>
      <c r="AE21" s="4">
        <f t="shared" si="1"/>
        <v>5.6300905523659184</v>
      </c>
      <c r="AF21" s="4">
        <f t="shared" si="2"/>
        <v>3.426285752365918</v>
      </c>
      <c r="AG21" s="4">
        <f t="shared" si="3"/>
        <v>0.29615846107918492</v>
      </c>
      <c r="AI21">
        <f t="shared" ref="AI21:AI27" si="7">ABS(100*(AD21-3)/3)</f>
        <v>26.539839999999987</v>
      </c>
      <c r="AN21">
        <f t="shared" si="4"/>
        <v>6.1651574605680279</v>
      </c>
      <c r="AS21">
        <f t="shared" si="5"/>
        <v>14.209525078863933</v>
      </c>
      <c r="AX21">
        <f t="shared" si="6"/>
        <v>1.2805129736050229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1569</v>
      </c>
      <c r="J22">
        <v>8595</v>
      </c>
      <c r="L22">
        <v>4049</v>
      </c>
      <c r="M22">
        <v>1.349</v>
      </c>
      <c r="N22">
        <v>6.3</v>
      </c>
      <c r="O22">
        <v>4.9509999999999996</v>
      </c>
      <c r="Q22">
        <v>0.25600000000000001</v>
      </c>
      <c r="R22">
        <v>1</v>
      </c>
      <c r="S22">
        <v>0</v>
      </c>
      <c r="T22">
        <v>0</v>
      </c>
      <c r="V22">
        <v>0</v>
      </c>
      <c r="Y22" s="1">
        <v>44231</v>
      </c>
      <c r="Z22" s="2">
        <v>0.53045138888888888</v>
      </c>
      <c r="AB22">
        <v>1</v>
      </c>
      <c r="AD22">
        <f t="shared" si="0"/>
        <v>2.7445094333333331</v>
      </c>
      <c r="AE22" s="4">
        <f t="shared" si="1"/>
        <v>6.0758305913832436</v>
      </c>
      <c r="AF22" s="4">
        <f t="shared" si="2"/>
        <v>3.3313211580499105</v>
      </c>
      <c r="AG22" s="4">
        <f t="shared" si="3"/>
        <v>0.29087282326908209</v>
      </c>
      <c r="AI22">
        <f t="shared" si="7"/>
        <v>8.5163522222222312</v>
      </c>
      <c r="AN22">
        <f t="shared" si="4"/>
        <v>1.2638431897207258</v>
      </c>
      <c r="AS22">
        <f t="shared" si="5"/>
        <v>11.044038601663681</v>
      </c>
      <c r="AX22">
        <f t="shared" si="6"/>
        <v>3.0423922436392989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1554</v>
      </c>
      <c r="J23">
        <v>8574</v>
      </c>
      <c r="L23">
        <v>4016</v>
      </c>
      <c r="M23">
        <v>1.339</v>
      </c>
      <c r="N23">
        <v>6.2850000000000001</v>
      </c>
      <c r="O23">
        <v>4.9459999999999997</v>
      </c>
      <c r="Q23">
        <v>0.253</v>
      </c>
      <c r="R23">
        <v>1</v>
      </c>
      <c r="S23">
        <v>0</v>
      </c>
      <c r="T23">
        <v>0</v>
      </c>
      <c r="V23">
        <v>0</v>
      </c>
      <c r="Y23" s="1">
        <v>44231</v>
      </c>
      <c r="Z23" s="2">
        <v>0.53657407407407409</v>
      </c>
      <c r="AB23">
        <v>1</v>
      </c>
      <c r="AD23">
        <f t="shared" si="0"/>
        <v>2.7148249333333334</v>
      </c>
      <c r="AE23" s="4">
        <f t="shared" si="1"/>
        <v>6.0607876353012777</v>
      </c>
      <c r="AF23" s="4">
        <f t="shared" si="2"/>
        <v>3.3459627019679443</v>
      </c>
      <c r="AG23" s="4">
        <f t="shared" si="3"/>
        <v>0.2885811499420099</v>
      </c>
      <c r="AI23">
        <f t="shared" si="7"/>
        <v>9.5058355555555529</v>
      </c>
      <c r="AN23">
        <f t="shared" si="4"/>
        <v>1.0131272550212955</v>
      </c>
      <c r="AS23">
        <f t="shared" si="5"/>
        <v>11.532090065598146</v>
      </c>
      <c r="AX23">
        <f t="shared" si="6"/>
        <v>3.8062833526633644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2663</v>
      </c>
      <c r="J24">
        <v>14387</v>
      </c>
      <c r="L24">
        <v>6811</v>
      </c>
      <c r="M24">
        <v>1.2290000000000001</v>
      </c>
      <c r="N24">
        <v>6.234</v>
      </c>
      <c r="O24">
        <v>5.0049999999999999</v>
      </c>
      <c r="Q24">
        <v>0.29799999999999999</v>
      </c>
      <c r="R24">
        <v>1</v>
      </c>
      <c r="S24">
        <v>0</v>
      </c>
      <c r="T24">
        <v>0</v>
      </c>
      <c r="V24">
        <v>0</v>
      </c>
      <c r="Y24" s="1">
        <v>44231</v>
      </c>
      <c r="Z24" s="2">
        <v>0.54781250000000004</v>
      </c>
      <c r="AB24">
        <v>1</v>
      </c>
      <c r="AD24">
        <f t="shared" si="0"/>
        <v>3.01849414</v>
      </c>
      <c r="AE24" s="4">
        <f t="shared" si="1"/>
        <v>6.1348926870227762</v>
      </c>
      <c r="AF24" s="4">
        <f t="shared" si="2"/>
        <v>3.1163985470227762</v>
      </c>
      <c r="AG24" s="4">
        <f t="shared" si="3"/>
        <v>0.2896073617682367</v>
      </c>
      <c r="AI24">
        <f t="shared" si="7"/>
        <v>0.61647133333333493</v>
      </c>
      <c r="AN24">
        <f t="shared" si="4"/>
        <v>2.2482114503796038</v>
      </c>
      <c r="AS24">
        <f t="shared" si="5"/>
        <v>3.8799515674258731</v>
      </c>
      <c r="AX24">
        <f t="shared" si="6"/>
        <v>3.4642127439210952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1928</v>
      </c>
      <c r="J25">
        <v>14282</v>
      </c>
      <c r="L25">
        <v>7052</v>
      </c>
      <c r="M25">
        <v>0.94699999999999995</v>
      </c>
      <c r="N25">
        <v>6.1890000000000001</v>
      </c>
      <c r="O25">
        <v>5.242</v>
      </c>
      <c r="Q25">
        <v>0.311</v>
      </c>
      <c r="R25">
        <v>1</v>
      </c>
      <c r="S25">
        <v>0</v>
      </c>
      <c r="T25">
        <v>0</v>
      </c>
      <c r="V25">
        <v>0</v>
      </c>
      <c r="Y25" s="1">
        <v>44231</v>
      </c>
      <c r="Z25" s="2">
        <v>0.55450231481481482</v>
      </c>
      <c r="AB25">
        <v>1</v>
      </c>
      <c r="AD25">
        <f t="shared" si="0"/>
        <v>2.0810310399999996</v>
      </c>
      <c r="AE25" s="4">
        <f t="shared" si="1"/>
        <v>6.0897638187768779</v>
      </c>
      <c r="AF25" s="4">
        <f t="shared" si="2"/>
        <v>4.0087327787768778</v>
      </c>
      <c r="AG25" s="4">
        <f t="shared" si="3"/>
        <v>0.29964905761958932</v>
      </c>
      <c r="AI25">
        <f t="shared" si="7"/>
        <v>30.632298666666681</v>
      </c>
      <c r="AN25">
        <f t="shared" si="4"/>
        <v>1.4960636462812982</v>
      </c>
      <c r="AS25">
        <f t="shared" si="5"/>
        <v>33.624425959229264</v>
      </c>
      <c r="AX25">
        <f t="shared" si="6"/>
        <v>0.11698079347022272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2681</v>
      </c>
      <c r="J26">
        <v>19107</v>
      </c>
      <c r="L26">
        <v>9108</v>
      </c>
      <c r="M26">
        <v>0.88300000000000001</v>
      </c>
      <c r="N26">
        <v>5.8810000000000002</v>
      </c>
      <c r="O26">
        <v>4.9980000000000002</v>
      </c>
      <c r="Q26">
        <v>0.29899999999999999</v>
      </c>
      <c r="R26">
        <v>1</v>
      </c>
      <c r="S26">
        <v>0</v>
      </c>
      <c r="T26">
        <v>0</v>
      </c>
      <c r="V26">
        <v>0</v>
      </c>
      <c r="Y26" s="1">
        <v>44231</v>
      </c>
      <c r="Z26" s="2">
        <v>0.56650462962962966</v>
      </c>
      <c r="AB26">
        <v>1</v>
      </c>
      <c r="AD26">
        <f t="shared" si="0"/>
        <v>2.1730468999999997</v>
      </c>
      <c r="AE26" s="4">
        <f t="shared" si="1"/>
        <v>5.8311019745444543</v>
      </c>
      <c r="AF26" s="4">
        <f t="shared" si="2"/>
        <v>3.6580550745444547</v>
      </c>
      <c r="AG26" s="4">
        <f t="shared" si="3"/>
        <v>0.2752256951888023</v>
      </c>
      <c r="AI26">
        <f t="shared" si="7"/>
        <v>27.565103333333344</v>
      </c>
      <c r="AN26">
        <f t="shared" si="4"/>
        <v>2.8149670909257609</v>
      </c>
      <c r="AS26">
        <f t="shared" si="5"/>
        <v>21.935169151481819</v>
      </c>
      <c r="AX26">
        <f t="shared" si="6"/>
        <v>8.2581016037325643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3563</v>
      </c>
      <c r="J27">
        <v>25525</v>
      </c>
      <c r="L27">
        <v>13438</v>
      </c>
      <c r="M27">
        <v>0.874</v>
      </c>
      <c r="N27">
        <v>6.0839999999999996</v>
      </c>
      <c r="O27">
        <v>5.21</v>
      </c>
      <c r="Q27">
        <v>0.35799999999999998</v>
      </c>
      <c r="R27">
        <v>1</v>
      </c>
      <c r="S27">
        <v>0</v>
      </c>
      <c r="T27">
        <v>0</v>
      </c>
      <c r="V27">
        <v>0</v>
      </c>
      <c r="Y27" s="1">
        <v>44231</v>
      </c>
      <c r="Z27" s="2">
        <v>0.57780092592592591</v>
      </c>
      <c r="AB27">
        <v>1</v>
      </c>
      <c r="AD27">
        <f t="shared" si="0"/>
        <v>2.3637211888888885</v>
      </c>
      <c r="AE27" s="4">
        <f t="shared" si="1"/>
        <v>6.0677728394720365</v>
      </c>
      <c r="AF27" s="4">
        <f t="shared" si="2"/>
        <v>3.704051650583148</v>
      </c>
      <c r="AG27" s="4">
        <f t="shared" si="3"/>
        <v>0.31429620238141653</v>
      </c>
      <c r="AI27">
        <f t="shared" si="7"/>
        <v>21.209293703703718</v>
      </c>
      <c r="AN27">
        <f t="shared" si="4"/>
        <v>1.1295473245339416</v>
      </c>
      <c r="AS27">
        <f t="shared" si="5"/>
        <v>23.468388352771598</v>
      </c>
      <c r="AX27">
        <f t="shared" si="6"/>
        <v>4.7654007938055152</v>
      </c>
    </row>
    <row r="28" spans="1:58" x14ac:dyDescent="0.2">
      <c r="A28">
        <v>16</v>
      </c>
      <c r="B28">
        <v>2</v>
      </c>
      <c r="D28" t="s">
        <v>28</v>
      </c>
      <c r="Y28" s="1">
        <v>44231</v>
      </c>
      <c r="Z28" s="2">
        <v>0.58219907407407401</v>
      </c>
      <c r="AB28">
        <v>1</v>
      </c>
      <c r="AD28" t="e">
        <f t="shared" si="0"/>
        <v>#DIV/0!</v>
      </c>
      <c r="AE28" s="4" t="e">
        <f t="shared" si="1"/>
        <v>#DIV/0!</v>
      </c>
      <c r="AF28" s="4" t="e">
        <f t="shared" si="2"/>
        <v>#DIV/0!</v>
      </c>
      <c r="AG28" s="4" t="e">
        <f t="shared" si="3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2396</v>
      </c>
      <c r="J29">
        <v>13759</v>
      </c>
      <c r="L29">
        <v>10465</v>
      </c>
      <c r="M29">
        <v>2.2530000000000001</v>
      </c>
      <c r="N29">
        <v>11.935</v>
      </c>
      <c r="O29">
        <v>9.6829999999999998</v>
      </c>
      <c r="Q29">
        <v>0.97799999999999998</v>
      </c>
      <c r="R29">
        <v>1</v>
      </c>
      <c r="S29">
        <v>0</v>
      </c>
      <c r="T29">
        <v>0</v>
      </c>
      <c r="V29">
        <v>0</v>
      </c>
      <c r="Y29" s="1">
        <v>44231</v>
      </c>
      <c r="Z29" s="2">
        <v>0.59303240740740748</v>
      </c>
      <c r="AB29">
        <v>1</v>
      </c>
      <c r="AD29">
        <f t="shared" si="0"/>
        <v>5.3408979199999989</v>
      </c>
      <c r="AE29" s="4">
        <f t="shared" si="1"/>
        <v>11.729958150075561</v>
      </c>
      <c r="AF29" s="4">
        <f t="shared" si="2"/>
        <v>6.3890602300755619</v>
      </c>
      <c r="AG29" s="4">
        <f t="shared" si="3"/>
        <v>0.88371560852271647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3303</v>
      </c>
      <c r="J30">
        <v>13726</v>
      </c>
      <c r="L30">
        <v>10487</v>
      </c>
      <c r="M30">
        <v>2.9489999999999998</v>
      </c>
      <c r="N30">
        <v>11.907</v>
      </c>
      <c r="O30">
        <v>8.9580000000000002</v>
      </c>
      <c r="Q30">
        <v>0.98099999999999998</v>
      </c>
      <c r="R30">
        <v>1</v>
      </c>
      <c r="S30">
        <v>0</v>
      </c>
      <c r="T30">
        <v>0</v>
      </c>
      <c r="V30">
        <v>0</v>
      </c>
      <c r="Y30" s="1">
        <v>44231</v>
      </c>
      <c r="Z30" s="2">
        <v>0.59908564814814813</v>
      </c>
      <c r="AB30">
        <v>1</v>
      </c>
      <c r="AD30">
        <f t="shared" si="0"/>
        <v>7.7751770799999997</v>
      </c>
      <c r="AE30" s="4">
        <f t="shared" si="1"/>
        <v>11.701591432892425</v>
      </c>
      <c r="AF30" s="4">
        <f t="shared" si="2"/>
        <v>3.9264143528924249</v>
      </c>
      <c r="AG30" s="4">
        <f t="shared" si="3"/>
        <v>0.88554894718437416</v>
      </c>
      <c r="AJ30">
        <f>ABS(100*(AD30-AD31)/(AVERAGE(AD30:AD31)))</f>
        <v>2.137567961525435</v>
      </c>
      <c r="AO30">
        <f>ABS(100*(AE30-AE31)/(AVERAGE(AE30:AE31)))</f>
        <v>0.87059986731936967</v>
      </c>
      <c r="AT30">
        <f>ABS(100*(AF30-AF31)/(AVERAGE(AF30:AF31)))</f>
        <v>7.1057221897888168</v>
      </c>
      <c r="AY30">
        <f>ABS(100*(AG30-AG31)/(AVERAGE(AG30:AG31)))</f>
        <v>0.24496972381509496</v>
      </c>
      <c r="BC30" s="4">
        <f>AVERAGE(AD30:AD31)</f>
        <v>7.8591746799999989</v>
      </c>
      <c r="BD30" s="4">
        <f>AVERAGE(AE30:AE31)</f>
        <v>11.650875180958938</v>
      </c>
      <c r="BE30" s="4">
        <f>AVERAGE(AF30:AF31)</f>
        <v>3.7917005009589384</v>
      </c>
      <c r="BF30" s="4">
        <f>AVERAGE(AG30:AG31)</f>
        <v>0.88446561070248553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3363</v>
      </c>
      <c r="J31">
        <v>13608</v>
      </c>
      <c r="L31">
        <v>10461</v>
      </c>
      <c r="M31">
        <v>2.9950000000000001</v>
      </c>
      <c r="N31">
        <v>11.807</v>
      </c>
      <c r="O31">
        <v>8.8119999999999994</v>
      </c>
      <c r="Q31">
        <v>0.97799999999999998</v>
      </c>
      <c r="R31">
        <v>1</v>
      </c>
      <c r="S31">
        <v>0</v>
      </c>
      <c r="T31">
        <v>0</v>
      </c>
      <c r="V31">
        <v>0</v>
      </c>
      <c r="Y31" s="1">
        <v>44231</v>
      </c>
      <c r="Z31" s="2">
        <v>0.60553240740740744</v>
      </c>
      <c r="AB31">
        <v>1</v>
      </c>
      <c r="AD31">
        <f t="shared" si="0"/>
        <v>7.9431722799999989</v>
      </c>
      <c r="AE31" s="4">
        <f t="shared" si="1"/>
        <v>11.600158929025451</v>
      </c>
      <c r="AF31" s="4">
        <f t="shared" si="2"/>
        <v>3.6569866490254519</v>
      </c>
      <c r="AG31" s="4">
        <f t="shared" si="3"/>
        <v>0.88338227422059679</v>
      </c>
    </row>
    <row r="32" spans="1:58" x14ac:dyDescent="0.2">
      <c r="A32">
        <v>20</v>
      </c>
      <c r="B32">
        <v>9</v>
      </c>
      <c r="C32" t="s">
        <v>176</v>
      </c>
      <c r="D32" t="s">
        <v>27</v>
      </c>
      <c r="G32">
        <v>0.5</v>
      </c>
      <c r="H32">
        <v>0.5</v>
      </c>
      <c r="I32">
        <v>1799</v>
      </c>
      <c r="J32">
        <v>7992</v>
      </c>
      <c r="L32">
        <v>2963</v>
      </c>
      <c r="M32">
        <v>1.7949999999999999</v>
      </c>
      <c r="N32">
        <v>7.0490000000000004</v>
      </c>
      <c r="O32">
        <v>5.2549999999999999</v>
      </c>
      <c r="Q32">
        <v>0.19400000000000001</v>
      </c>
      <c r="R32">
        <v>1</v>
      </c>
      <c r="S32">
        <v>0</v>
      </c>
      <c r="T32">
        <v>0</v>
      </c>
      <c r="V32">
        <v>0</v>
      </c>
      <c r="Y32" s="1">
        <v>44231</v>
      </c>
      <c r="Z32" s="2">
        <v>0.61598379629629629</v>
      </c>
      <c r="AB32">
        <v>1</v>
      </c>
      <c r="AD32">
        <f t="shared" si="0"/>
        <v>3.8463681200000002</v>
      </c>
      <c r="AE32" s="4">
        <f t="shared" si="1"/>
        <v>6.7726594229498529</v>
      </c>
      <c r="AF32" s="4">
        <f t="shared" si="2"/>
        <v>2.9262913029498527</v>
      </c>
      <c r="AG32" s="4">
        <f t="shared" si="3"/>
        <v>0.25854712489743054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176</v>
      </c>
      <c r="D33" t="s">
        <v>27</v>
      </c>
      <c r="G33">
        <v>0.5</v>
      </c>
      <c r="H33">
        <v>0.5</v>
      </c>
      <c r="I33">
        <v>1270</v>
      </c>
      <c r="J33">
        <v>7919</v>
      </c>
      <c r="L33">
        <v>2934</v>
      </c>
      <c r="M33">
        <v>1.389</v>
      </c>
      <c r="N33">
        <v>6.9880000000000004</v>
      </c>
      <c r="O33">
        <v>5.5979999999999999</v>
      </c>
      <c r="Q33">
        <v>0.191</v>
      </c>
      <c r="R33">
        <v>1</v>
      </c>
      <c r="S33">
        <v>0</v>
      </c>
      <c r="T33">
        <v>0</v>
      </c>
      <c r="V33">
        <v>0</v>
      </c>
      <c r="Y33" s="1">
        <v>44231</v>
      </c>
      <c r="Z33" s="2">
        <v>0.62162037037037032</v>
      </c>
      <c r="AB33">
        <v>1</v>
      </c>
      <c r="AD33">
        <f t="shared" si="0"/>
        <v>2.5935479999999997</v>
      </c>
      <c r="AE33" s="4">
        <f t="shared" si="1"/>
        <v>6.7099088061507928</v>
      </c>
      <c r="AF33" s="4">
        <f t="shared" si="2"/>
        <v>4.1163608061507926</v>
      </c>
      <c r="AG33" s="4">
        <f t="shared" si="3"/>
        <v>0.25613045120706351</v>
      </c>
      <c r="AJ33">
        <f>ABS(100*(AD33-AD34)/(AVERAGE(AD33:AD34)))</f>
        <v>2.5158950366931245</v>
      </c>
      <c r="AO33">
        <f>ABS(100*(AE33-AE34)/(AVERAGE(AE33:AE34)))</f>
        <v>0.24311059880354272</v>
      </c>
      <c r="AT33">
        <f>ABS(100*(AF33-AF34)/(AVERAGE(AF33:AF34)))</f>
        <v>1.94317021344445</v>
      </c>
      <c r="AY33">
        <f>ABS(100*(AG33-AG34)/(AVERAGE(AG33:AG34)))</f>
        <v>0.9808548634041161</v>
      </c>
      <c r="BC33" s="4">
        <f>AVERAGE(AD33:AD34)</f>
        <v>2.5613278400000001</v>
      </c>
      <c r="BD33" s="4">
        <f>AVERAGE(AE33:AE34)</f>
        <v>6.7180749823095747</v>
      </c>
      <c r="BE33" s="4">
        <f>AVERAGE(AF33:AF34)</f>
        <v>4.1567471423095741</v>
      </c>
      <c r="BF33" s="4">
        <f>AVERAGE(AG33:AG34)</f>
        <v>0.2548804475741151</v>
      </c>
    </row>
    <row r="34" spans="1:58" x14ac:dyDescent="0.2">
      <c r="A34">
        <v>22</v>
      </c>
      <c r="B34">
        <v>9</v>
      </c>
      <c r="C34" t="s">
        <v>176</v>
      </c>
      <c r="D34" t="s">
        <v>27</v>
      </c>
      <c r="G34">
        <v>0.5</v>
      </c>
      <c r="H34">
        <v>0.5</v>
      </c>
      <c r="I34">
        <v>1242</v>
      </c>
      <c r="J34">
        <v>7938</v>
      </c>
      <c r="L34">
        <v>2904</v>
      </c>
      <c r="M34">
        <v>1.3680000000000001</v>
      </c>
      <c r="N34">
        <v>7.0039999999999996</v>
      </c>
      <c r="O34">
        <v>5.6360000000000001</v>
      </c>
      <c r="Q34">
        <v>0.188</v>
      </c>
      <c r="R34">
        <v>1</v>
      </c>
      <c r="S34">
        <v>0</v>
      </c>
      <c r="T34">
        <v>0</v>
      </c>
      <c r="V34">
        <v>0</v>
      </c>
      <c r="Y34" s="1">
        <v>44231</v>
      </c>
      <c r="Z34" s="2">
        <v>0.62771990740740746</v>
      </c>
      <c r="AB34">
        <v>1</v>
      </c>
      <c r="AD34">
        <f t="shared" si="0"/>
        <v>2.5291076800000005</v>
      </c>
      <c r="AE34" s="4">
        <f t="shared" si="1"/>
        <v>6.7262411584683566</v>
      </c>
      <c r="AF34" s="4">
        <f t="shared" si="2"/>
        <v>4.1971334784683556</v>
      </c>
      <c r="AG34" s="4">
        <f t="shared" si="3"/>
        <v>0.25363044394116663</v>
      </c>
    </row>
    <row r="35" spans="1:58" x14ac:dyDescent="0.2">
      <c r="A35">
        <v>23</v>
      </c>
      <c r="B35">
        <v>10</v>
      </c>
      <c r="C35" t="s">
        <v>177</v>
      </c>
      <c r="D35" t="s">
        <v>27</v>
      </c>
      <c r="G35">
        <v>0.5</v>
      </c>
      <c r="H35">
        <v>0.5</v>
      </c>
      <c r="I35">
        <v>1256</v>
      </c>
      <c r="J35">
        <v>10574</v>
      </c>
      <c r="L35">
        <v>3975</v>
      </c>
      <c r="M35">
        <v>1.3779999999999999</v>
      </c>
      <c r="N35">
        <v>9.2360000000000007</v>
      </c>
      <c r="O35">
        <v>7.8579999999999997</v>
      </c>
      <c r="Q35">
        <v>0.3</v>
      </c>
      <c r="R35">
        <v>1</v>
      </c>
      <c r="S35">
        <v>0</v>
      </c>
      <c r="T35">
        <v>0</v>
      </c>
      <c r="V35">
        <v>0</v>
      </c>
      <c r="Y35" s="1">
        <v>44231</v>
      </c>
      <c r="Z35" s="2">
        <v>0.63822916666666674</v>
      </c>
      <c r="AB35">
        <v>1</v>
      </c>
      <c r="AD35">
        <f t="shared" si="0"/>
        <v>2.5613043200000001</v>
      </c>
      <c r="AE35" s="4">
        <f t="shared" si="1"/>
        <v>8.9921401431576857</v>
      </c>
      <c r="AF35" s="4">
        <f t="shared" si="2"/>
        <v>6.4308358231576861</v>
      </c>
      <c r="AG35" s="4">
        <f t="shared" si="3"/>
        <v>0.34288070333368609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177</v>
      </c>
      <c r="D36" t="s">
        <v>27</v>
      </c>
      <c r="G36">
        <v>0.5</v>
      </c>
      <c r="H36">
        <v>0.5</v>
      </c>
      <c r="I36">
        <v>1256</v>
      </c>
      <c r="J36">
        <v>10534</v>
      </c>
      <c r="L36">
        <v>3979</v>
      </c>
      <c r="M36">
        <v>1.3779999999999999</v>
      </c>
      <c r="N36">
        <v>9.2029999999999994</v>
      </c>
      <c r="O36">
        <v>7.8250000000000002</v>
      </c>
      <c r="Q36">
        <v>0.3</v>
      </c>
      <c r="R36">
        <v>1</v>
      </c>
      <c r="S36">
        <v>0</v>
      </c>
      <c r="T36">
        <v>0</v>
      </c>
      <c r="V36">
        <v>0</v>
      </c>
      <c r="Y36" s="1">
        <v>44231</v>
      </c>
      <c r="Z36" s="2">
        <v>0.64394675925925926</v>
      </c>
      <c r="AB36">
        <v>1</v>
      </c>
      <c r="AD36">
        <f t="shared" si="0"/>
        <v>2.5613043200000001</v>
      </c>
      <c r="AE36" s="4">
        <f t="shared" si="1"/>
        <v>8.9577562435417644</v>
      </c>
      <c r="AF36" s="4">
        <f t="shared" si="2"/>
        <v>6.3964519235417647</v>
      </c>
      <c r="AG36" s="4">
        <f t="shared" si="3"/>
        <v>0.34321403763580566</v>
      </c>
      <c r="AJ36">
        <f>ABS(100*(AD36-AD37)/(AVERAGE(AD36:AD37)))</f>
        <v>0.26988418840538392</v>
      </c>
      <c r="AO36">
        <f>ABS(100*(AE36-AE37)/(AVERAGE(AE36:AE37)))</f>
        <v>0.44239817297452033</v>
      </c>
      <c r="AT36">
        <f>ABS(100*(AF36-AF37)/(AVERAGE(AF36:AF37)))</f>
        <v>0.51156058306269958</v>
      </c>
      <c r="AY36">
        <f>ABS(100*(AG36-AG37)/(AVERAGE(AG36:AG37)))</f>
        <v>1.7636008301177832</v>
      </c>
      <c r="BC36" s="4">
        <f>AVERAGE(AD36:AD37)</f>
        <v>2.5578526999999998</v>
      </c>
      <c r="BD36" s="4">
        <f>AVERAGE(AE36:AE37)</f>
        <v>8.9379855012626077</v>
      </c>
      <c r="BE36" s="4">
        <f>AVERAGE(AF36:AF37)</f>
        <v>6.380132801262608</v>
      </c>
      <c r="BF36" s="4">
        <f>AVERAGE(AG36:AG37)</f>
        <v>0.34021402891672936</v>
      </c>
    </row>
    <row r="37" spans="1:58" x14ac:dyDescent="0.2">
      <c r="A37">
        <v>25</v>
      </c>
      <c r="B37">
        <v>10</v>
      </c>
      <c r="C37" t="s">
        <v>177</v>
      </c>
      <c r="D37" t="s">
        <v>27</v>
      </c>
      <c r="G37">
        <v>0.5</v>
      </c>
      <c r="H37">
        <v>0.5</v>
      </c>
      <c r="I37">
        <v>1253</v>
      </c>
      <c r="J37">
        <v>10488</v>
      </c>
      <c r="L37">
        <v>3907</v>
      </c>
      <c r="M37">
        <v>1.3759999999999999</v>
      </c>
      <c r="N37">
        <v>9.1639999999999997</v>
      </c>
      <c r="O37">
        <v>7.7880000000000003</v>
      </c>
      <c r="Q37">
        <v>0.29299999999999998</v>
      </c>
      <c r="R37">
        <v>1</v>
      </c>
      <c r="S37">
        <v>0</v>
      </c>
      <c r="T37">
        <v>0</v>
      </c>
      <c r="V37">
        <v>0</v>
      </c>
      <c r="Y37" s="1">
        <v>44231</v>
      </c>
      <c r="Z37" s="2">
        <v>0.65013888888888893</v>
      </c>
      <c r="AB37">
        <v>1</v>
      </c>
      <c r="AD37">
        <f t="shared" si="0"/>
        <v>2.5544010799999999</v>
      </c>
      <c r="AE37" s="4">
        <f t="shared" si="1"/>
        <v>8.9182147589834511</v>
      </c>
      <c r="AF37" s="4">
        <f t="shared" si="2"/>
        <v>6.3638136789834512</v>
      </c>
      <c r="AG37" s="4">
        <f t="shared" si="3"/>
        <v>0.33721402019765306</v>
      </c>
    </row>
    <row r="38" spans="1:58" x14ac:dyDescent="0.2">
      <c r="A38">
        <v>26</v>
      </c>
      <c r="B38">
        <v>11</v>
      </c>
      <c r="C38" t="s">
        <v>178</v>
      </c>
      <c r="D38" t="s">
        <v>27</v>
      </c>
      <c r="G38">
        <v>0.5</v>
      </c>
      <c r="H38">
        <v>0.5</v>
      </c>
      <c r="I38">
        <v>1375</v>
      </c>
      <c r="J38">
        <v>10301</v>
      </c>
      <c r="L38">
        <v>4298</v>
      </c>
      <c r="M38">
        <v>1.47</v>
      </c>
      <c r="N38">
        <v>9.0060000000000002</v>
      </c>
      <c r="O38">
        <v>7.5359999999999996</v>
      </c>
      <c r="Q38">
        <v>0.33400000000000002</v>
      </c>
      <c r="R38">
        <v>1</v>
      </c>
      <c r="S38">
        <v>0</v>
      </c>
      <c r="T38">
        <v>0</v>
      </c>
      <c r="V38">
        <v>0</v>
      </c>
      <c r="Y38" s="1">
        <v>44231</v>
      </c>
      <c r="Z38" s="2">
        <v>0.66069444444444447</v>
      </c>
      <c r="AB38">
        <v>1</v>
      </c>
      <c r="AD38">
        <f t="shared" si="0"/>
        <v>2.836875</v>
      </c>
      <c r="AE38" s="4">
        <f t="shared" si="1"/>
        <v>8.7574700282790108</v>
      </c>
      <c r="AF38" s="4">
        <f t="shared" si="2"/>
        <v>5.9205950282790107</v>
      </c>
      <c r="AG38" s="4">
        <f t="shared" si="3"/>
        <v>0.36979744822984278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178</v>
      </c>
      <c r="D39" t="s">
        <v>27</v>
      </c>
      <c r="G39">
        <v>0.5</v>
      </c>
      <c r="H39">
        <v>0.5</v>
      </c>
      <c r="I39">
        <v>1441</v>
      </c>
      <c r="J39">
        <v>10235</v>
      </c>
      <c r="L39">
        <v>4287</v>
      </c>
      <c r="M39">
        <v>1.52</v>
      </c>
      <c r="N39">
        <v>8.9499999999999993</v>
      </c>
      <c r="O39">
        <v>7.43</v>
      </c>
      <c r="Q39">
        <v>0.33200000000000002</v>
      </c>
      <c r="R39">
        <v>1</v>
      </c>
      <c r="S39">
        <v>0</v>
      </c>
      <c r="T39">
        <v>0</v>
      </c>
      <c r="V39">
        <v>0</v>
      </c>
      <c r="Y39" s="1">
        <v>44231</v>
      </c>
      <c r="Z39" s="2">
        <v>0.66650462962962964</v>
      </c>
      <c r="AB39">
        <v>1</v>
      </c>
      <c r="AD39">
        <f t="shared" si="0"/>
        <v>2.99117772</v>
      </c>
      <c r="AE39" s="4">
        <f t="shared" si="1"/>
        <v>8.7007365939127386</v>
      </c>
      <c r="AF39" s="4">
        <f t="shared" si="2"/>
        <v>5.709558873912739</v>
      </c>
      <c r="AG39" s="4">
        <f t="shared" si="3"/>
        <v>0.36888077889901388</v>
      </c>
      <c r="AJ39">
        <f>ABS(100*(AD39-AD40)/(AVERAGE(AD39:AD40)))</f>
        <v>0.23551679835000641</v>
      </c>
      <c r="AO39">
        <f>ABS(100*(AE39-AE40)/(AVERAGE(AE39:AE40)))</f>
        <v>0.27701179182642838</v>
      </c>
      <c r="AT39">
        <f>ABS(100*(AF39-AF40)/(AVERAGE(AF39:AF40)))</f>
        <v>0.29875744737653764</v>
      </c>
      <c r="AY39">
        <f>ABS(100*(AG39-AG40)/(AVERAGE(AG39:AG40)))</f>
        <v>0.95334153982947967</v>
      </c>
      <c r="BC39" s="4">
        <f>AVERAGE(AD39:AD40)</f>
        <v>2.9876595000000004</v>
      </c>
      <c r="BD39" s="4">
        <f>AVERAGE(AE39:AE40)</f>
        <v>8.6887022290471663</v>
      </c>
      <c r="BE39" s="4">
        <f>AVERAGE(AF39:AF40)</f>
        <v>5.701042729047165</v>
      </c>
      <c r="BF39" s="4">
        <f>AVERAGE(AG39:AG40)</f>
        <v>0.36713077381288606</v>
      </c>
    </row>
    <row r="40" spans="1:58" x14ac:dyDescent="0.2">
      <c r="A40">
        <v>28</v>
      </c>
      <c r="B40">
        <v>11</v>
      </c>
      <c r="C40" t="s">
        <v>178</v>
      </c>
      <c r="D40" t="s">
        <v>27</v>
      </c>
      <c r="G40">
        <v>0.5</v>
      </c>
      <c r="H40">
        <v>0.5</v>
      </c>
      <c r="I40">
        <v>1438</v>
      </c>
      <c r="J40">
        <v>10207</v>
      </c>
      <c r="L40">
        <v>4245</v>
      </c>
      <c r="M40">
        <v>1.518</v>
      </c>
      <c r="N40">
        <v>8.9250000000000007</v>
      </c>
      <c r="O40">
        <v>7.4080000000000004</v>
      </c>
      <c r="Q40">
        <v>0.32800000000000001</v>
      </c>
      <c r="R40">
        <v>1</v>
      </c>
      <c r="S40">
        <v>0</v>
      </c>
      <c r="T40">
        <v>0</v>
      </c>
      <c r="V40">
        <v>0</v>
      </c>
      <c r="Y40" s="1">
        <v>44231</v>
      </c>
      <c r="Z40" s="2">
        <v>0.67275462962962962</v>
      </c>
      <c r="AB40">
        <v>1</v>
      </c>
      <c r="AD40">
        <f t="shared" si="0"/>
        <v>2.9841412800000002</v>
      </c>
      <c r="AE40" s="4">
        <f t="shared" si="1"/>
        <v>8.6766678641815922</v>
      </c>
      <c r="AF40" s="4">
        <f t="shared" si="2"/>
        <v>5.692526584181592</v>
      </c>
      <c r="AG40" s="4">
        <f t="shared" si="3"/>
        <v>0.36538076872675823</v>
      </c>
    </row>
    <row r="41" spans="1:58" x14ac:dyDescent="0.2">
      <c r="A41">
        <v>29</v>
      </c>
      <c r="B41">
        <v>12</v>
      </c>
      <c r="C41" t="s">
        <v>179</v>
      </c>
      <c r="D41" t="s">
        <v>27</v>
      </c>
      <c r="G41">
        <v>0.5</v>
      </c>
      <c r="H41">
        <v>0.5</v>
      </c>
      <c r="I41">
        <v>1375</v>
      </c>
      <c r="J41">
        <v>20114</v>
      </c>
      <c r="L41">
        <v>2864</v>
      </c>
      <c r="M41">
        <v>1.47</v>
      </c>
      <c r="N41">
        <v>17.318999999999999</v>
      </c>
      <c r="O41">
        <v>15.849</v>
      </c>
      <c r="Q41">
        <v>0.184</v>
      </c>
      <c r="R41">
        <v>1</v>
      </c>
      <c r="S41">
        <v>0</v>
      </c>
      <c r="T41">
        <v>0</v>
      </c>
      <c r="V41">
        <v>0</v>
      </c>
      <c r="Y41" s="1">
        <v>44231</v>
      </c>
      <c r="Z41" s="2">
        <v>0.68383101851851846</v>
      </c>
      <c r="AB41">
        <v>1</v>
      </c>
      <c r="AD41">
        <f t="shared" si="0"/>
        <v>2.836875</v>
      </c>
      <c r="AE41" s="4">
        <f t="shared" si="1"/>
        <v>17.19270020155534</v>
      </c>
      <c r="AF41" s="4">
        <f t="shared" si="2"/>
        <v>14.355825201555341</v>
      </c>
      <c r="AG41" s="4">
        <f t="shared" si="3"/>
        <v>0.25029710091997076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179</v>
      </c>
      <c r="D42" t="s">
        <v>27</v>
      </c>
      <c r="G42">
        <v>0.5</v>
      </c>
      <c r="H42">
        <v>0.5</v>
      </c>
      <c r="I42">
        <v>1354</v>
      </c>
      <c r="J42">
        <v>20051</v>
      </c>
      <c r="L42">
        <v>2865</v>
      </c>
      <c r="M42">
        <v>1.454</v>
      </c>
      <c r="N42">
        <v>17.265999999999998</v>
      </c>
      <c r="O42">
        <v>15.811999999999999</v>
      </c>
      <c r="Q42">
        <v>0.184</v>
      </c>
      <c r="R42">
        <v>1</v>
      </c>
      <c r="S42">
        <v>0</v>
      </c>
      <c r="T42">
        <v>0</v>
      </c>
      <c r="V42">
        <v>0</v>
      </c>
      <c r="Y42" s="1">
        <v>44231</v>
      </c>
      <c r="Z42" s="2">
        <v>0.68982638888888881</v>
      </c>
      <c r="AB42">
        <v>1</v>
      </c>
      <c r="AD42">
        <f t="shared" si="0"/>
        <v>2.7879979199999996</v>
      </c>
      <c r="AE42" s="4">
        <f t="shared" si="1"/>
        <v>17.138545559660262</v>
      </c>
      <c r="AF42" s="4">
        <f t="shared" si="2"/>
        <v>14.350547639660263</v>
      </c>
      <c r="AG42" s="4">
        <f t="shared" si="3"/>
        <v>0.25038043449550057</v>
      </c>
      <c r="AJ42">
        <f>ABS(100*(AD42-AD43)/(AVERAGE(AD42:AD43)))</f>
        <v>1.2440577150901715</v>
      </c>
      <c r="AO42">
        <f>ABS(100*(AE42-AE43)/(AVERAGE(AE42:AE43)))</f>
        <v>0.24045839835745325</v>
      </c>
      <c r="AT42">
        <f>ABS(100*(AF42-AF43)/(AVERAGE(AF42:AF43)))</f>
        <v>4.4304029297100797E-2</v>
      </c>
      <c r="AY42">
        <f>ABS(100*(AG42-AG43)/(AVERAGE(AG42:AG43)))</f>
        <v>0.60089002195088692</v>
      </c>
      <c r="BC42" s="4">
        <f>AVERAGE(AD42:AD43)</f>
        <v>2.8054486199999999</v>
      </c>
      <c r="BD42" s="4">
        <f>AVERAGE(AE42:AE43)</f>
        <v>17.159175899429815</v>
      </c>
      <c r="BE42" s="4">
        <f>AVERAGE(AF42:AF43)</f>
        <v>14.353727279429815</v>
      </c>
      <c r="BF42" s="4">
        <f>AVERAGE(AG42:AG43)</f>
        <v>0.24963043231573151</v>
      </c>
    </row>
    <row r="43" spans="1:58" x14ac:dyDescent="0.2">
      <c r="A43">
        <v>31</v>
      </c>
      <c r="B43">
        <v>12</v>
      </c>
      <c r="C43" t="s">
        <v>179</v>
      </c>
      <c r="D43" t="s">
        <v>27</v>
      </c>
      <c r="G43">
        <v>0.5</v>
      </c>
      <c r="H43">
        <v>0.5</v>
      </c>
      <c r="I43">
        <v>1369</v>
      </c>
      <c r="J43">
        <v>20099</v>
      </c>
      <c r="L43">
        <v>2847</v>
      </c>
      <c r="M43">
        <v>1.4650000000000001</v>
      </c>
      <c r="N43">
        <v>17.306000000000001</v>
      </c>
      <c r="O43">
        <v>15.840999999999999</v>
      </c>
      <c r="Q43">
        <v>0.182</v>
      </c>
      <c r="R43">
        <v>1</v>
      </c>
      <c r="S43">
        <v>0</v>
      </c>
      <c r="T43">
        <v>0</v>
      </c>
      <c r="V43">
        <v>0</v>
      </c>
      <c r="Y43" s="1">
        <v>44231</v>
      </c>
      <c r="Z43" s="2">
        <v>0.69625000000000004</v>
      </c>
      <c r="AB43">
        <v>1</v>
      </c>
      <c r="AD43">
        <f t="shared" si="0"/>
        <v>2.8228993200000003</v>
      </c>
      <c r="AE43" s="4">
        <f t="shared" si="1"/>
        <v>17.179806239199369</v>
      </c>
      <c r="AF43" s="4">
        <f t="shared" si="2"/>
        <v>14.356906919199368</v>
      </c>
      <c r="AG43" s="4">
        <f t="shared" si="3"/>
        <v>0.24888043013596248</v>
      </c>
    </row>
    <row r="44" spans="1:58" x14ac:dyDescent="0.2">
      <c r="A44">
        <v>32</v>
      </c>
      <c r="B44">
        <v>13</v>
      </c>
      <c r="C44" t="s">
        <v>180</v>
      </c>
      <c r="D44" t="s">
        <v>27</v>
      </c>
      <c r="G44">
        <v>0.5</v>
      </c>
      <c r="H44">
        <v>0.5</v>
      </c>
      <c r="I44">
        <v>1140</v>
      </c>
      <c r="J44">
        <v>6869</v>
      </c>
      <c r="L44">
        <v>2414</v>
      </c>
      <c r="M44">
        <v>1.29</v>
      </c>
      <c r="N44">
        <v>6.0979999999999999</v>
      </c>
      <c r="O44">
        <v>4.8079999999999998</v>
      </c>
      <c r="Q44">
        <v>0.13600000000000001</v>
      </c>
      <c r="R44">
        <v>1</v>
      </c>
      <c r="S44">
        <v>0</v>
      </c>
      <c r="T44">
        <v>0</v>
      </c>
      <c r="V44">
        <v>0</v>
      </c>
      <c r="Y44" s="1">
        <v>44231</v>
      </c>
      <c r="Z44" s="2">
        <v>0.70650462962962957</v>
      </c>
      <c r="AB44">
        <v>1</v>
      </c>
      <c r="AD44">
        <f t="shared" si="0"/>
        <v>2.2959519999999998</v>
      </c>
      <c r="AE44" s="4">
        <f t="shared" si="1"/>
        <v>5.8073314412328125</v>
      </c>
      <c r="AF44" s="4">
        <f t="shared" si="2"/>
        <v>3.5113794412328128</v>
      </c>
      <c r="AG44" s="4">
        <f t="shared" si="3"/>
        <v>0.21279699193151716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180</v>
      </c>
      <c r="D45" t="s">
        <v>27</v>
      </c>
      <c r="G45">
        <v>0.5</v>
      </c>
      <c r="H45">
        <v>0.5</v>
      </c>
      <c r="I45">
        <v>989</v>
      </c>
      <c r="J45">
        <v>6837</v>
      </c>
      <c r="L45">
        <v>2415</v>
      </c>
      <c r="M45">
        <v>1.1739999999999999</v>
      </c>
      <c r="N45">
        <v>6.0709999999999997</v>
      </c>
      <c r="O45">
        <v>4.8970000000000002</v>
      </c>
      <c r="Q45">
        <v>0.13700000000000001</v>
      </c>
      <c r="R45">
        <v>1</v>
      </c>
      <c r="S45">
        <v>0</v>
      </c>
      <c r="T45">
        <v>0</v>
      </c>
      <c r="V45">
        <v>0</v>
      </c>
      <c r="Y45" s="1">
        <v>44231</v>
      </c>
      <c r="Z45" s="2">
        <v>0.71203703703703702</v>
      </c>
      <c r="AB45">
        <v>1</v>
      </c>
      <c r="AD45">
        <f t="shared" si="0"/>
        <v>1.9553745199999999</v>
      </c>
      <c r="AE45" s="4">
        <f t="shared" si="1"/>
        <v>5.7798243215400742</v>
      </c>
      <c r="AF45" s="4">
        <f t="shared" si="2"/>
        <v>3.8244498015400743</v>
      </c>
      <c r="AG45" s="4">
        <f t="shared" si="3"/>
        <v>0.21288032550704705</v>
      </c>
      <c r="AJ45">
        <f>ABS(100*(AD45-AD46)/(AVERAGE(AD45:AD46)))</f>
        <v>5.1407322981242549</v>
      </c>
      <c r="AO45">
        <f>ABS(100*(AE45-AE46)/(AVERAGE(AE45:AE46)))</f>
        <v>0.26806166116908631</v>
      </c>
      <c r="AT45">
        <f>ABS(100*(AF45-AF46)/(AVERAGE(AF45:AF46)))</f>
        <v>3.1511614090319688</v>
      </c>
      <c r="AY45">
        <f>ABS(100*(AG45-AG46)/(AVERAGE(AG45:AG46)))</f>
        <v>0.19592042872077076</v>
      </c>
      <c r="BC45" s="4">
        <f>AVERAGE(AD45:AD46)</f>
        <v>2.0069607600000001</v>
      </c>
      <c r="BD45" s="4">
        <f>AVERAGE(AE45:AE46)</f>
        <v>5.7720879441264916</v>
      </c>
      <c r="BE45" s="4">
        <f>AVERAGE(AF45:AF46)</f>
        <v>3.7651271841264915</v>
      </c>
      <c r="BF45" s="4">
        <f>AVERAGE(AG45:AG46)</f>
        <v>0.21267199156822231</v>
      </c>
    </row>
    <row r="46" spans="1:58" x14ac:dyDescent="0.2">
      <c r="A46">
        <v>34</v>
      </c>
      <c r="B46">
        <v>13</v>
      </c>
      <c r="C46" t="s">
        <v>180</v>
      </c>
      <c r="D46" t="s">
        <v>27</v>
      </c>
      <c r="G46">
        <v>0.5</v>
      </c>
      <c r="H46">
        <v>0.5</v>
      </c>
      <c r="I46">
        <v>1035</v>
      </c>
      <c r="J46">
        <v>6819</v>
      </c>
      <c r="L46">
        <v>2410</v>
      </c>
      <c r="M46">
        <v>1.2090000000000001</v>
      </c>
      <c r="N46">
        <v>6.056</v>
      </c>
      <c r="O46">
        <v>4.8470000000000004</v>
      </c>
      <c r="Q46">
        <v>0.13600000000000001</v>
      </c>
      <c r="R46">
        <v>1</v>
      </c>
      <c r="S46">
        <v>0</v>
      </c>
      <c r="T46">
        <v>0</v>
      </c>
      <c r="V46">
        <v>0</v>
      </c>
      <c r="Y46" s="1">
        <v>44231</v>
      </c>
      <c r="Z46" s="2">
        <v>0.71804398148148152</v>
      </c>
      <c r="AB46">
        <v>1</v>
      </c>
      <c r="AD46">
        <f t="shared" si="0"/>
        <v>2.0585469999999999</v>
      </c>
      <c r="AE46" s="4">
        <f t="shared" si="1"/>
        <v>5.7643515667129082</v>
      </c>
      <c r="AF46" s="4">
        <f t="shared" si="2"/>
        <v>3.7058045667129083</v>
      </c>
      <c r="AG46" s="4">
        <f t="shared" si="3"/>
        <v>0.21246365762939759</v>
      </c>
    </row>
    <row r="47" spans="1:58" x14ac:dyDescent="0.2">
      <c r="A47">
        <v>35</v>
      </c>
      <c r="B47">
        <v>14</v>
      </c>
      <c r="C47" t="s">
        <v>181</v>
      </c>
      <c r="D47" t="s">
        <v>27</v>
      </c>
      <c r="G47">
        <v>0.5</v>
      </c>
      <c r="H47">
        <v>0.5</v>
      </c>
      <c r="I47">
        <v>1020</v>
      </c>
      <c r="J47">
        <v>8339</v>
      </c>
      <c r="L47">
        <v>2545</v>
      </c>
      <c r="M47">
        <v>1.198</v>
      </c>
      <c r="N47">
        <v>7.343</v>
      </c>
      <c r="O47">
        <v>6.1449999999999996</v>
      </c>
      <c r="Q47">
        <v>0.15</v>
      </c>
      <c r="R47">
        <v>1</v>
      </c>
      <c r="S47">
        <v>0</v>
      </c>
      <c r="T47">
        <v>0</v>
      </c>
      <c r="V47">
        <v>0</v>
      </c>
      <c r="Y47" s="1">
        <v>44231</v>
      </c>
      <c r="Z47" s="2">
        <v>0.72872685185185182</v>
      </c>
      <c r="AB47">
        <v>1</v>
      </c>
      <c r="AD47">
        <f t="shared" si="0"/>
        <v>2.0248479999999995</v>
      </c>
      <c r="AE47" s="4">
        <f t="shared" si="1"/>
        <v>7.0709397521179849</v>
      </c>
      <c r="AF47" s="4">
        <f t="shared" si="2"/>
        <v>5.0460917521179853</v>
      </c>
      <c r="AG47" s="4">
        <f t="shared" si="3"/>
        <v>0.22371369032593363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181</v>
      </c>
      <c r="D48" t="s">
        <v>27</v>
      </c>
      <c r="G48">
        <v>0.5</v>
      </c>
      <c r="H48">
        <v>0.5</v>
      </c>
      <c r="I48">
        <v>1007</v>
      </c>
      <c r="J48">
        <v>8337</v>
      </c>
      <c r="L48">
        <v>2494</v>
      </c>
      <c r="M48">
        <v>1.1870000000000001</v>
      </c>
      <c r="N48">
        <v>7.3419999999999996</v>
      </c>
      <c r="O48">
        <v>6.1539999999999999</v>
      </c>
      <c r="Q48">
        <v>0.14499999999999999</v>
      </c>
      <c r="R48">
        <v>1</v>
      </c>
      <c r="S48">
        <v>0</v>
      </c>
      <c r="T48">
        <v>0</v>
      </c>
      <c r="V48">
        <v>0</v>
      </c>
      <c r="Y48" s="1">
        <v>44231</v>
      </c>
      <c r="Z48" s="2">
        <v>0.73445601851851849</v>
      </c>
      <c r="AB48">
        <v>1</v>
      </c>
      <c r="AD48">
        <f t="shared" si="0"/>
        <v>1.9956858799999997</v>
      </c>
      <c r="AE48" s="4">
        <f t="shared" si="1"/>
        <v>7.0692205571371893</v>
      </c>
      <c r="AF48" s="4">
        <f t="shared" si="2"/>
        <v>5.0735346771371894</v>
      </c>
      <c r="AG48" s="4">
        <f t="shared" si="3"/>
        <v>0.21946367797390889</v>
      </c>
      <c r="AJ48">
        <f>ABS(100*(AD48-AD49)/(AVERAGE(AD48:AD49)))</f>
        <v>0</v>
      </c>
      <c r="AO48">
        <f>ABS(100*(AE48-AE49)/(AVERAGE(AE48:AE49)))</f>
        <v>0.43871017963240577</v>
      </c>
      <c r="AT48">
        <f>ABS(100*(AF48-AF49)/(AVERAGE(AF48:AF49)))</f>
        <v>0.61180567042560685</v>
      </c>
      <c r="AY48">
        <f>ABS(100*(AG48-AG49)/(AVERAGE(AG48:AG49)))</f>
        <v>0.60570349758887876</v>
      </c>
      <c r="BC48" s="4">
        <f>AVERAGE(AD48:AD49)</f>
        <v>1.9956858799999997</v>
      </c>
      <c r="BD48" s="4">
        <f>AVERAGE(AE48:AE49)</f>
        <v>7.0537478023100242</v>
      </c>
      <c r="BE48" s="4">
        <f>AVERAGE(AF48:AF49)</f>
        <v>5.0580619223100243</v>
      </c>
      <c r="BF48" s="4">
        <f>AVERAGE(AG48:AG49)</f>
        <v>0.22013034657814806</v>
      </c>
    </row>
    <row r="49" spans="1:58" x14ac:dyDescent="0.2">
      <c r="A49">
        <v>37</v>
      </c>
      <c r="B49">
        <v>14</v>
      </c>
      <c r="C49" t="s">
        <v>181</v>
      </c>
      <c r="D49" t="s">
        <v>27</v>
      </c>
      <c r="G49">
        <v>0.5</v>
      </c>
      <c r="H49">
        <v>0.5</v>
      </c>
      <c r="I49">
        <v>1007</v>
      </c>
      <c r="J49">
        <v>8301</v>
      </c>
      <c r="L49">
        <v>2510</v>
      </c>
      <c r="M49">
        <v>1.1879999999999999</v>
      </c>
      <c r="N49">
        <v>7.3109999999999999</v>
      </c>
      <c r="O49">
        <v>6.1239999999999997</v>
      </c>
      <c r="Q49">
        <v>0.14699999999999999</v>
      </c>
      <c r="R49">
        <v>1</v>
      </c>
      <c r="S49">
        <v>0</v>
      </c>
      <c r="T49">
        <v>0</v>
      </c>
      <c r="V49">
        <v>0</v>
      </c>
      <c r="Y49" s="1">
        <v>44231</v>
      </c>
      <c r="Z49" s="2">
        <v>0.74071759259259251</v>
      </c>
      <c r="AB49">
        <v>1</v>
      </c>
      <c r="AD49">
        <f t="shared" si="0"/>
        <v>1.9956858799999997</v>
      </c>
      <c r="AE49" s="4">
        <f t="shared" si="1"/>
        <v>7.0382750474828581</v>
      </c>
      <c r="AF49" s="4">
        <f t="shared" si="2"/>
        <v>5.0425891674828582</v>
      </c>
      <c r="AG49" s="4">
        <f t="shared" si="3"/>
        <v>0.22079701518238726</v>
      </c>
    </row>
    <row r="50" spans="1:58" x14ac:dyDescent="0.2">
      <c r="A50">
        <v>38</v>
      </c>
      <c r="B50">
        <v>15</v>
      </c>
      <c r="C50" t="s">
        <v>182</v>
      </c>
      <c r="D50" t="s">
        <v>27</v>
      </c>
      <c r="G50">
        <v>0.5</v>
      </c>
      <c r="H50">
        <v>0.5</v>
      </c>
      <c r="I50">
        <v>1104</v>
      </c>
      <c r="J50">
        <v>9372</v>
      </c>
      <c r="L50">
        <v>10502</v>
      </c>
      <c r="M50">
        <v>1.262</v>
      </c>
      <c r="N50">
        <v>8.2189999999999994</v>
      </c>
      <c r="O50">
        <v>6.9569999999999999</v>
      </c>
      <c r="Q50">
        <v>0.98199999999999998</v>
      </c>
      <c r="R50">
        <v>1</v>
      </c>
      <c r="S50">
        <v>0</v>
      </c>
      <c r="T50">
        <v>0</v>
      </c>
      <c r="V50">
        <v>0</v>
      </c>
      <c r="Y50" s="1">
        <v>44231</v>
      </c>
      <c r="Z50" s="2">
        <v>0.75100694444444438</v>
      </c>
      <c r="AB50">
        <v>1</v>
      </c>
      <c r="AD50">
        <f t="shared" si="0"/>
        <v>2.2142579200000001</v>
      </c>
      <c r="AE50" s="4">
        <f t="shared" si="1"/>
        <v>7.9589039596991986</v>
      </c>
      <c r="AF50" s="4">
        <f t="shared" si="2"/>
        <v>5.7446460396991981</v>
      </c>
      <c r="AG50" s="4">
        <f t="shared" si="3"/>
        <v>0.88679895081732263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182</v>
      </c>
      <c r="D51" t="s">
        <v>27</v>
      </c>
      <c r="G51">
        <v>0.5</v>
      </c>
      <c r="H51">
        <v>0.5</v>
      </c>
      <c r="I51">
        <v>2242</v>
      </c>
      <c r="J51">
        <v>9633</v>
      </c>
      <c r="L51">
        <v>10895</v>
      </c>
      <c r="M51">
        <v>2.1349999999999998</v>
      </c>
      <c r="N51">
        <v>8.4390000000000001</v>
      </c>
      <c r="O51">
        <v>6.3040000000000003</v>
      </c>
      <c r="Q51">
        <v>1.024</v>
      </c>
      <c r="R51">
        <v>1</v>
      </c>
      <c r="S51">
        <v>0</v>
      </c>
      <c r="T51">
        <v>0</v>
      </c>
      <c r="V51">
        <v>0</v>
      </c>
      <c r="Y51" s="1">
        <v>44231</v>
      </c>
      <c r="Z51" s="2">
        <v>0.75673611111111105</v>
      </c>
      <c r="AB51">
        <v>1</v>
      </c>
      <c r="AD51">
        <f t="shared" si="0"/>
        <v>4.9471876799999999</v>
      </c>
      <c r="AE51" s="4">
        <f t="shared" si="1"/>
        <v>8.1832589046930977</v>
      </c>
      <c r="AF51" s="4">
        <f t="shared" si="2"/>
        <v>3.2360712246930978</v>
      </c>
      <c r="AG51" s="4">
        <f t="shared" si="3"/>
        <v>0.91954904600057208</v>
      </c>
      <c r="AJ51">
        <f>ABS(100*(AD51-AD52)/(AVERAGE(AD51:AD52)))</f>
        <v>3.0900475331826356</v>
      </c>
      <c r="AO51">
        <f>ABS(100*(AE51-AE52)/(AVERAGE(AE51:AE52)))</f>
        <v>0.16821082523413033</v>
      </c>
      <c r="AT51">
        <f>ABS(100*(AF51-AF52)/(AVERAGE(AF51:AF52)))</f>
        <v>5.3631526461418968</v>
      </c>
      <c r="AY51">
        <f>ABS(100*(AG51-AG52)/(AVERAGE(AG51:AG52)))</f>
        <v>0.2904191674595355</v>
      </c>
      <c r="BC51" s="4">
        <f>AVERAGE(AD51:AD52)</f>
        <v>5.0248223799999998</v>
      </c>
      <c r="BD51" s="4">
        <f>AVERAGE(AE51:AE52)</f>
        <v>8.176382124769912</v>
      </c>
      <c r="BE51" s="4">
        <f>AVERAGE(AF51:AF52)</f>
        <v>3.1515597447699126</v>
      </c>
      <c r="BF51" s="4">
        <f>AVERAGE(AG51:AG52)</f>
        <v>0.91821570879209369</v>
      </c>
    </row>
    <row r="52" spans="1:58" x14ac:dyDescent="0.2">
      <c r="A52">
        <v>40</v>
      </c>
      <c r="B52">
        <v>15</v>
      </c>
      <c r="C52" t="s">
        <v>182</v>
      </c>
      <c r="D52" t="s">
        <v>27</v>
      </c>
      <c r="G52">
        <v>0.5</v>
      </c>
      <c r="H52">
        <v>0.5</v>
      </c>
      <c r="I52">
        <v>2303</v>
      </c>
      <c r="J52">
        <v>9617</v>
      </c>
      <c r="L52">
        <v>10863</v>
      </c>
      <c r="M52">
        <v>2.1819999999999999</v>
      </c>
      <c r="N52">
        <v>8.4260000000000002</v>
      </c>
      <c r="O52">
        <v>6.2439999999999998</v>
      </c>
      <c r="Q52">
        <v>1.02</v>
      </c>
      <c r="R52">
        <v>1</v>
      </c>
      <c r="S52">
        <v>0</v>
      </c>
      <c r="T52">
        <v>0</v>
      </c>
      <c r="V52">
        <v>0</v>
      </c>
      <c r="Y52" s="1">
        <v>44231</v>
      </c>
      <c r="Z52" s="2">
        <v>0.76291666666666658</v>
      </c>
      <c r="AB52">
        <v>1</v>
      </c>
      <c r="AD52">
        <f t="shared" si="0"/>
        <v>5.1024570799999989</v>
      </c>
      <c r="AE52" s="4">
        <f t="shared" si="1"/>
        <v>8.1695053448467263</v>
      </c>
      <c r="AF52" s="4">
        <f t="shared" si="2"/>
        <v>3.0670482648467274</v>
      </c>
      <c r="AG52" s="4">
        <f t="shared" si="3"/>
        <v>0.91688237158361541</v>
      </c>
    </row>
    <row r="53" spans="1:58" x14ac:dyDescent="0.2">
      <c r="A53">
        <v>41</v>
      </c>
      <c r="B53">
        <v>16</v>
      </c>
      <c r="C53" t="s">
        <v>183</v>
      </c>
      <c r="D53" t="s">
        <v>27</v>
      </c>
      <c r="G53">
        <v>0.5</v>
      </c>
      <c r="H53">
        <v>0.5</v>
      </c>
      <c r="I53">
        <v>2273</v>
      </c>
      <c r="J53">
        <v>7381</v>
      </c>
      <c r="L53">
        <v>2414</v>
      </c>
      <c r="M53">
        <v>2.1589999999999998</v>
      </c>
      <c r="N53">
        <v>6.5309999999999997</v>
      </c>
      <c r="O53">
        <v>4.3730000000000002</v>
      </c>
      <c r="Q53">
        <v>0.13600000000000001</v>
      </c>
      <c r="R53">
        <v>1</v>
      </c>
      <c r="S53">
        <v>0</v>
      </c>
      <c r="T53">
        <v>0</v>
      </c>
      <c r="V53">
        <v>0</v>
      </c>
      <c r="Y53" s="1">
        <v>44231</v>
      </c>
      <c r="Z53" s="2">
        <v>0.77320601851851845</v>
      </c>
      <c r="AB53">
        <v>1</v>
      </c>
      <c r="AD53">
        <f t="shared" si="0"/>
        <v>5.0259834799999989</v>
      </c>
      <c r="AE53" s="4">
        <f t="shared" si="1"/>
        <v>6.2474453563166277</v>
      </c>
      <c r="AF53" s="4">
        <f t="shared" si="2"/>
        <v>1.2214618763166287</v>
      </c>
      <c r="AG53" s="4">
        <f t="shared" si="3"/>
        <v>0.21279699193151716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183</v>
      </c>
      <c r="D54" t="s">
        <v>27</v>
      </c>
      <c r="G54">
        <v>0.5</v>
      </c>
      <c r="H54">
        <v>0.5</v>
      </c>
      <c r="I54">
        <v>2224</v>
      </c>
      <c r="J54">
        <v>7355</v>
      </c>
      <c r="L54">
        <v>2383</v>
      </c>
      <c r="M54">
        <v>2.121</v>
      </c>
      <c r="N54">
        <v>6.51</v>
      </c>
      <c r="O54">
        <v>4.3890000000000002</v>
      </c>
      <c r="Q54">
        <v>0.13300000000000001</v>
      </c>
      <c r="R54">
        <v>1</v>
      </c>
      <c r="S54">
        <v>0</v>
      </c>
      <c r="T54">
        <v>0</v>
      </c>
      <c r="V54">
        <v>0</v>
      </c>
      <c r="Y54" s="1">
        <v>44231</v>
      </c>
      <c r="Z54" s="2">
        <v>0.7788194444444444</v>
      </c>
      <c r="AB54">
        <v>1</v>
      </c>
      <c r="AD54">
        <f t="shared" si="0"/>
        <v>4.9015411199999992</v>
      </c>
      <c r="AE54" s="4">
        <f t="shared" si="1"/>
        <v>6.2250958215662777</v>
      </c>
      <c r="AF54" s="4">
        <f t="shared" si="2"/>
        <v>1.3235547015662785</v>
      </c>
      <c r="AG54" s="4">
        <f t="shared" si="3"/>
        <v>0.21021365109009035</v>
      </c>
      <c r="AJ54">
        <f>ABS(100*(AD54-AD55)/(AVERAGE(AD54:AD55)))</f>
        <v>1.5410311882809526</v>
      </c>
      <c r="AO54">
        <f>ABS(100*(AE54-AE55)/(AVERAGE(AE54:AE55)))</f>
        <v>6.9066755202892544E-2</v>
      </c>
      <c r="AT54">
        <f>ABS(100*(AF54-AF55)/(AVERAGE(AF54:AF55)))</f>
        <v>6.2663405523588827</v>
      </c>
      <c r="AY54">
        <f>ABS(100*(AG54-AG55)/(AVERAGE(AG54:AG55)))</f>
        <v>2.4884043551569279</v>
      </c>
      <c r="BC54" s="4">
        <f>AVERAGE(AD54:AD55)</f>
        <v>4.9396015199999992</v>
      </c>
      <c r="BD54" s="4">
        <f>AVERAGE(AE54:AE55)</f>
        <v>6.222946827840282</v>
      </c>
      <c r="BE54" s="4">
        <f>AVERAGE(AF54:AF55)</f>
        <v>1.2833453078402832</v>
      </c>
      <c r="BF54" s="4">
        <f>AVERAGE(AG54:AG55)</f>
        <v>0.20763031024866357</v>
      </c>
    </row>
    <row r="55" spans="1:58" x14ac:dyDescent="0.2">
      <c r="A55">
        <v>43</v>
      </c>
      <c r="B55">
        <v>16</v>
      </c>
      <c r="C55" t="s">
        <v>183</v>
      </c>
      <c r="D55" t="s">
        <v>27</v>
      </c>
      <c r="G55">
        <v>0.5</v>
      </c>
      <c r="H55">
        <v>0.5</v>
      </c>
      <c r="I55">
        <v>2254</v>
      </c>
      <c r="J55">
        <v>7350</v>
      </c>
      <c r="L55">
        <v>2321</v>
      </c>
      <c r="M55">
        <v>2.1440000000000001</v>
      </c>
      <c r="N55">
        <v>6.5060000000000002</v>
      </c>
      <c r="O55">
        <v>4.3609999999999998</v>
      </c>
      <c r="Q55">
        <v>0.127</v>
      </c>
      <c r="R55">
        <v>1</v>
      </c>
      <c r="S55">
        <v>0</v>
      </c>
      <c r="T55">
        <v>0</v>
      </c>
      <c r="V55">
        <v>0</v>
      </c>
      <c r="Y55" s="1">
        <v>44231</v>
      </c>
      <c r="Z55" s="2">
        <v>0.78484953703703697</v>
      </c>
      <c r="AB55">
        <v>1</v>
      </c>
      <c r="AD55">
        <f t="shared" si="0"/>
        <v>4.9776619199999992</v>
      </c>
      <c r="AE55" s="4">
        <f t="shared" si="1"/>
        <v>6.2207978341142871</v>
      </c>
      <c r="AF55" s="4">
        <f t="shared" si="2"/>
        <v>1.2431359141142879</v>
      </c>
      <c r="AG55" s="4">
        <f t="shared" si="3"/>
        <v>0.20504696940723677</v>
      </c>
      <c r="BB55" s="5"/>
    </row>
    <row r="56" spans="1:58" x14ac:dyDescent="0.2">
      <c r="A56">
        <v>44</v>
      </c>
      <c r="B56">
        <v>17</v>
      </c>
      <c r="C56" t="s">
        <v>184</v>
      </c>
      <c r="D56" t="s">
        <v>27</v>
      </c>
      <c r="G56">
        <v>0.5</v>
      </c>
      <c r="H56">
        <v>0.5</v>
      </c>
      <c r="I56">
        <v>603</v>
      </c>
      <c r="J56">
        <v>4189</v>
      </c>
      <c r="L56">
        <v>8323</v>
      </c>
      <c r="M56">
        <v>0.877</v>
      </c>
      <c r="N56">
        <v>3.827</v>
      </c>
      <c r="O56">
        <v>2.95</v>
      </c>
      <c r="Q56">
        <v>0.755</v>
      </c>
      <c r="R56">
        <v>1</v>
      </c>
      <c r="S56">
        <v>0</v>
      </c>
      <c r="T56">
        <v>0</v>
      </c>
      <c r="V56">
        <v>0</v>
      </c>
      <c r="Y56" s="1">
        <v>44231</v>
      </c>
      <c r="Z56" s="2">
        <v>0.79490740740740751</v>
      </c>
      <c r="AB56">
        <v>1</v>
      </c>
      <c r="AD56">
        <f t="shared" si="0"/>
        <v>1.1096330800000003</v>
      </c>
      <c r="AE56" s="4">
        <f t="shared" si="1"/>
        <v>3.5036101669659669</v>
      </c>
      <c r="AF56" s="4">
        <f t="shared" si="2"/>
        <v>2.3939770869659664</v>
      </c>
      <c r="AG56" s="4">
        <f t="shared" si="3"/>
        <v>0.70521508973767744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184</v>
      </c>
      <c r="D57" t="s">
        <v>27</v>
      </c>
      <c r="G57">
        <v>0.5</v>
      </c>
      <c r="H57">
        <v>0.5</v>
      </c>
      <c r="I57">
        <v>741</v>
      </c>
      <c r="J57">
        <v>4293</v>
      </c>
      <c r="L57">
        <v>8531</v>
      </c>
      <c r="M57">
        <v>0.98299999999999998</v>
      </c>
      <c r="N57">
        <v>3.915</v>
      </c>
      <c r="O57">
        <v>2.9319999999999999</v>
      </c>
      <c r="Q57">
        <v>0.77600000000000002</v>
      </c>
      <c r="R57">
        <v>1</v>
      </c>
      <c r="S57">
        <v>0</v>
      </c>
      <c r="T57">
        <v>0</v>
      </c>
      <c r="V57">
        <v>0</v>
      </c>
      <c r="Y57" s="1">
        <v>44231</v>
      </c>
      <c r="Z57" s="2">
        <v>0.80034722222222221</v>
      </c>
      <c r="AB57">
        <v>1</v>
      </c>
      <c r="AD57">
        <f t="shared" si="0"/>
        <v>1.40788972</v>
      </c>
      <c r="AE57" s="4">
        <f t="shared" si="1"/>
        <v>3.5930083059673668</v>
      </c>
      <c r="AF57" s="4">
        <f t="shared" si="2"/>
        <v>2.1851185859673667</v>
      </c>
      <c r="AG57" s="4">
        <f t="shared" si="3"/>
        <v>0.72254847344789597</v>
      </c>
      <c r="AJ57">
        <f>ABS(100*(AD57-AD58)/(AVERAGE(AD57:AD58)))</f>
        <v>8.8977032075368214</v>
      </c>
      <c r="AO57">
        <f>ABS(100*(AE57-AE58)/(AVERAGE(AE57:AE58)))</f>
        <v>0.14344208056114516</v>
      </c>
      <c r="AT57">
        <f>ABS(100*(AF57-AF58)/(AVERAGE(AF57:AF58)))</f>
        <v>5.9347850933756012</v>
      </c>
      <c r="AY57">
        <f>ABS(100*(AG57-AG58)/(AVERAGE(AG57:AG58)))</f>
        <v>1.226493664103907</v>
      </c>
      <c r="BC57" s="4">
        <f>AVERAGE(AD57:AD58)</f>
        <v>1.47344092</v>
      </c>
      <c r="BD57" s="4">
        <f>AVERAGE(AE57:AE58)</f>
        <v>3.5955870984385609</v>
      </c>
      <c r="BE57" s="4">
        <f>AVERAGE(AF57:AF58)</f>
        <v>2.1221461784385607</v>
      </c>
      <c r="BF57" s="4">
        <f>AVERAGE(AG57:AG58)</f>
        <v>0.72700681973874548</v>
      </c>
    </row>
    <row r="58" spans="1:58" x14ac:dyDescent="0.2">
      <c r="A58">
        <v>46</v>
      </c>
      <c r="B58">
        <v>17</v>
      </c>
      <c r="C58" t="s">
        <v>184</v>
      </c>
      <c r="D58" t="s">
        <v>27</v>
      </c>
      <c r="G58">
        <v>0.5</v>
      </c>
      <c r="H58">
        <v>0.5</v>
      </c>
      <c r="I58">
        <v>801</v>
      </c>
      <c r="J58">
        <v>4299</v>
      </c>
      <c r="L58">
        <v>8638</v>
      </c>
      <c r="M58">
        <v>1.03</v>
      </c>
      <c r="N58">
        <v>3.9209999999999998</v>
      </c>
      <c r="O58">
        <v>2.891</v>
      </c>
      <c r="Q58">
        <v>0.78700000000000003</v>
      </c>
      <c r="R58">
        <v>1</v>
      </c>
      <c r="S58">
        <v>0</v>
      </c>
      <c r="T58">
        <v>0</v>
      </c>
      <c r="V58">
        <v>0</v>
      </c>
      <c r="Y58" s="1">
        <v>44231</v>
      </c>
      <c r="Z58" s="2">
        <v>0.80626157407407406</v>
      </c>
      <c r="AB58">
        <v>1</v>
      </c>
      <c r="AD58">
        <f t="shared" si="0"/>
        <v>1.5389921200000001</v>
      </c>
      <c r="AE58" s="4">
        <f t="shared" si="1"/>
        <v>3.5981658909097551</v>
      </c>
      <c r="AF58" s="4">
        <f t="shared" si="2"/>
        <v>2.0591737709097551</v>
      </c>
      <c r="AG58" s="4">
        <f t="shared" si="3"/>
        <v>0.73146516602959499</v>
      </c>
    </row>
    <row r="59" spans="1:58" x14ac:dyDescent="0.2">
      <c r="A59">
        <v>47</v>
      </c>
      <c r="B59">
        <v>18</v>
      </c>
      <c r="C59" t="s">
        <v>185</v>
      </c>
      <c r="D59" t="s">
        <v>27</v>
      </c>
      <c r="G59">
        <v>0.5</v>
      </c>
      <c r="H59">
        <v>0.5</v>
      </c>
      <c r="I59">
        <v>1064</v>
      </c>
      <c r="J59">
        <v>8902</v>
      </c>
      <c r="L59">
        <v>8149</v>
      </c>
      <c r="M59">
        <v>1.2310000000000001</v>
      </c>
      <c r="N59">
        <v>7.82</v>
      </c>
      <c r="O59">
        <v>6.5890000000000004</v>
      </c>
      <c r="Q59">
        <v>0.73599999999999999</v>
      </c>
      <c r="R59">
        <v>1</v>
      </c>
      <c r="S59">
        <v>0</v>
      </c>
      <c r="T59">
        <v>0</v>
      </c>
      <c r="V59">
        <v>0</v>
      </c>
      <c r="Y59" s="1">
        <v>44231</v>
      </c>
      <c r="Z59" s="2">
        <v>0.81646990740740744</v>
      </c>
      <c r="AB59">
        <v>1</v>
      </c>
      <c r="AD59">
        <f t="shared" si="0"/>
        <v>2.1238515200000001</v>
      </c>
      <c r="AE59" s="4">
        <f t="shared" si="1"/>
        <v>7.5548931392121021</v>
      </c>
      <c r="AF59" s="4">
        <f t="shared" si="2"/>
        <v>5.4310416192121025</v>
      </c>
      <c r="AG59" s="4">
        <f t="shared" si="3"/>
        <v>0.69071504759547531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185</v>
      </c>
      <c r="D60" t="s">
        <v>27</v>
      </c>
      <c r="G60">
        <v>0.5</v>
      </c>
      <c r="H60">
        <v>0.5</v>
      </c>
      <c r="I60">
        <v>2209</v>
      </c>
      <c r="J60">
        <v>9117</v>
      </c>
      <c r="L60">
        <v>8390</v>
      </c>
      <c r="M60">
        <v>2.11</v>
      </c>
      <c r="N60">
        <v>8.0020000000000007</v>
      </c>
      <c r="O60">
        <v>5.8920000000000003</v>
      </c>
      <c r="Q60">
        <v>0.76100000000000001</v>
      </c>
      <c r="R60">
        <v>1</v>
      </c>
      <c r="S60">
        <v>0</v>
      </c>
      <c r="T60">
        <v>0</v>
      </c>
      <c r="V60">
        <v>0</v>
      </c>
      <c r="Y60" s="1">
        <v>44231</v>
      </c>
      <c r="Z60" s="2">
        <v>0.8221180555555555</v>
      </c>
      <c r="AB60">
        <v>1</v>
      </c>
      <c r="AD60">
        <f t="shared" si="0"/>
        <v>4.8635617199999999</v>
      </c>
      <c r="AE60" s="4">
        <f t="shared" si="1"/>
        <v>7.7397065996476879</v>
      </c>
      <c r="AF60" s="4">
        <f t="shared" si="2"/>
        <v>2.8761448796476881</v>
      </c>
      <c r="AG60" s="4">
        <f t="shared" si="3"/>
        <v>0.71079843929818054</v>
      </c>
      <c r="AJ60">
        <f>ABS(100*(AD60-AD61)/(AVERAGE(AD60:AD61)))</f>
        <v>2.4718457416276869</v>
      </c>
      <c r="AO60">
        <f>ABS(100*(AE60-AE61)/(AVERAGE(AE60:AE61)))</f>
        <v>0.69097155706386948</v>
      </c>
      <c r="AT60">
        <f>ABS(100*(AF60-AF61)/(AVERAGE(AF60:AF61)))</f>
        <v>6.2761597337682185</v>
      </c>
      <c r="AY60">
        <f>ABS(100*(AG60-AG61)/(AVERAGE(AG60:AG61)))</f>
        <v>0.14078630235943704</v>
      </c>
      <c r="BC60" s="4">
        <f>AVERAGE(AD60:AD61)</f>
        <v>4.9244237999999996</v>
      </c>
      <c r="BD60" s="4">
        <f>AVERAGE(AE60:AE61)</f>
        <v>7.7130590774453474</v>
      </c>
      <c r="BE60" s="4">
        <f>AVERAGE(AF60:AF61)</f>
        <v>2.7886352774453478</v>
      </c>
      <c r="BF60" s="4">
        <f>AVERAGE(AG60:AG61)</f>
        <v>0.71029843784500113</v>
      </c>
    </row>
    <row r="61" spans="1:58" x14ac:dyDescent="0.2">
      <c r="A61">
        <v>49</v>
      </c>
      <c r="B61">
        <v>18</v>
      </c>
      <c r="C61" t="s">
        <v>185</v>
      </c>
      <c r="D61" t="s">
        <v>27</v>
      </c>
      <c r="G61">
        <v>0.5</v>
      </c>
      <c r="H61">
        <v>0.5</v>
      </c>
      <c r="I61">
        <v>2257</v>
      </c>
      <c r="J61">
        <v>9055</v>
      </c>
      <c r="L61">
        <v>8378</v>
      </c>
      <c r="M61">
        <v>2.1469999999999998</v>
      </c>
      <c r="N61">
        <v>7.95</v>
      </c>
      <c r="O61">
        <v>5.8029999999999999</v>
      </c>
      <c r="Q61">
        <v>0.76</v>
      </c>
      <c r="R61">
        <v>1</v>
      </c>
      <c r="S61">
        <v>0</v>
      </c>
      <c r="T61">
        <v>0</v>
      </c>
      <c r="V61">
        <v>0</v>
      </c>
      <c r="Y61" s="1">
        <v>44231</v>
      </c>
      <c r="Z61" s="2">
        <v>0.82820601851851849</v>
      </c>
      <c r="AB61">
        <v>1</v>
      </c>
      <c r="AD61">
        <f t="shared" si="0"/>
        <v>4.9852858800000002</v>
      </c>
      <c r="AE61" s="4">
        <f t="shared" si="1"/>
        <v>7.6864115552430077</v>
      </c>
      <c r="AF61" s="4">
        <f t="shared" si="2"/>
        <v>2.7011256752430075</v>
      </c>
      <c r="AG61" s="4">
        <f t="shared" si="3"/>
        <v>0.70979843639182172</v>
      </c>
    </row>
    <row r="62" spans="1:58" x14ac:dyDescent="0.2">
      <c r="A62">
        <v>50</v>
      </c>
      <c r="B62">
        <v>19</v>
      </c>
      <c r="C62" t="s">
        <v>186</v>
      </c>
      <c r="D62" t="s">
        <v>27</v>
      </c>
      <c r="G62">
        <v>0.5</v>
      </c>
      <c r="H62">
        <v>0.5</v>
      </c>
      <c r="I62">
        <v>1461</v>
      </c>
      <c r="J62">
        <v>7362</v>
      </c>
      <c r="L62">
        <v>3488</v>
      </c>
      <c r="M62">
        <v>1.536</v>
      </c>
      <c r="N62">
        <v>6.5149999999999997</v>
      </c>
      <c r="O62">
        <v>4.9790000000000001</v>
      </c>
      <c r="Q62">
        <v>0.249</v>
      </c>
      <c r="R62">
        <v>1</v>
      </c>
      <c r="S62">
        <v>0</v>
      </c>
      <c r="T62">
        <v>0</v>
      </c>
      <c r="V62">
        <v>0</v>
      </c>
      <c r="Y62" s="1">
        <v>44231</v>
      </c>
      <c r="Z62" s="2">
        <v>0.83858796296296301</v>
      </c>
      <c r="AB62">
        <v>1</v>
      </c>
      <c r="AD62">
        <f t="shared" si="0"/>
        <v>3.0381425199999996</v>
      </c>
      <c r="AE62" s="4">
        <f t="shared" si="1"/>
        <v>6.2311130039990639</v>
      </c>
      <c r="AF62" s="4">
        <f t="shared" si="2"/>
        <v>3.1929704839990642</v>
      </c>
      <c r="AG62" s="4">
        <f t="shared" si="3"/>
        <v>0.30229725205062635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186</v>
      </c>
      <c r="D63" t="s">
        <v>27</v>
      </c>
      <c r="G63">
        <v>0.5</v>
      </c>
      <c r="H63">
        <v>0.5</v>
      </c>
      <c r="I63">
        <v>1115</v>
      </c>
      <c r="J63">
        <v>7302</v>
      </c>
      <c r="L63">
        <v>3465</v>
      </c>
      <c r="M63">
        <v>1.27</v>
      </c>
      <c r="N63">
        <v>6.4649999999999999</v>
      </c>
      <c r="O63">
        <v>5.1950000000000003</v>
      </c>
      <c r="Q63">
        <v>0.246</v>
      </c>
      <c r="R63">
        <v>1</v>
      </c>
      <c r="S63">
        <v>0</v>
      </c>
      <c r="T63">
        <v>0</v>
      </c>
      <c r="V63">
        <v>0</v>
      </c>
      <c r="Y63" s="1">
        <v>44231</v>
      </c>
      <c r="Z63" s="2">
        <v>0.84414351851851854</v>
      </c>
      <c r="AB63">
        <v>1</v>
      </c>
      <c r="AD63">
        <f t="shared" si="0"/>
        <v>2.2391869999999998</v>
      </c>
      <c r="AE63" s="4">
        <f t="shared" si="1"/>
        <v>6.17953715457518</v>
      </c>
      <c r="AF63" s="4">
        <f t="shared" si="2"/>
        <v>3.9403501545751802</v>
      </c>
      <c r="AG63" s="4">
        <f t="shared" si="3"/>
        <v>0.30038057981343869</v>
      </c>
      <c r="AJ63">
        <f>ABS(100*(AD63-AD64)/(AVERAGE(AD63:AD64)))</f>
        <v>1.6086309181276612</v>
      </c>
      <c r="AL63">
        <f>100*((AVERAGE(AD63:AD64)*50)-(AVERAGE(AD45:AD46)*50))/(1000*0.15)</f>
        <v>8.3460799999999828</v>
      </c>
      <c r="AO63">
        <f>ABS(100*(AE63-AE64)/(AVERAGE(AE63:AE64)))</f>
        <v>0.43029421401805001</v>
      </c>
      <c r="AQ63">
        <f>100*((AVERAGE(AE63:AE64)*50)-(AVERAGE(AE45:AE46)*50))/(2000*0.15)</f>
        <v>7.0128828591643169</v>
      </c>
      <c r="AT63">
        <f>ABS(100*(AF63-AF64)/(AVERAGE(AF63:AF64)))</f>
        <v>0.24557881319985078</v>
      </c>
      <c r="AV63">
        <f>100*((AVERAGE(AF63:AF64)*50)-(AVERAGE(AF45:AF46)*50))/(1000*0.15)</f>
        <v>5.679685718328642</v>
      </c>
      <c r="AY63">
        <f>ABS(100*(AG63-AG64)/(AVERAGE(AG63:AG64)))</f>
        <v>0.1665946384738988</v>
      </c>
      <c r="BA63">
        <f>100*((AVERAGE(AG63:AG64)*50)-(AVERAGE(AG45:AG46)*50))/(100*0.15)</f>
        <v>29.152862506208912</v>
      </c>
      <c r="BC63" s="4">
        <f>AVERAGE(AD63:AD64)</f>
        <v>2.2573431599999996</v>
      </c>
      <c r="BD63" s="4">
        <f>AVERAGE(AE63:AE64)</f>
        <v>6.1928609156763503</v>
      </c>
      <c r="BE63" s="4">
        <f>AVERAGE(AF63:AF64)</f>
        <v>3.9355177556763508</v>
      </c>
      <c r="BF63" s="4">
        <f>AVERAGE(AG63:AG64)</f>
        <v>0.30013057908684904</v>
      </c>
    </row>
    <row r="64" spans="1:58" x14ac:dyDescent="0.2">
      <c r="A64">
        <v>52</v>
      </c>
      <c r="B64">
        <v>19</v>
      </c>
      <c r="C64" t="s">
        <v>186</v>
      </c>
      <c r="D64" t="s">
        <v>27</v>
      </c>
      <c r="G64">
        <v>0.5</v>
      </c>
      <c r="H64">
        <v>0.5</v>
      </c>
      <c r="I64">
        <v>1131</v>
      </c>
      <c r="J64">
        <v>7333</v>
      </c>
      <c r="L64">
        <v>3459</v>
      </c>
      <c r="M64">
        <v>1.2829999999999999</v>
      </c>
      <c r="N64">
        <v>6.4909999999999997</v>
      </c>
      <c r="O64">
        <v>5.2080000000000002</v>
      </c>
      <c r="Q64">
        <v>0.246</v>
      </c>
      <c r="R64">
        <v>1</v>
      </c>
      <c r="S64">
        <v>0</v>
      </c>
      <c r="T64">
        <v>0</v>
      </c>
      <c r="V64">
        <v>0</v>
      </c>
      <c r="Y64" s="1">
        <v>44231</v>
      </c>
      <c r="Z64" s="2">
        <v>0.85023148148148142</v>
      </c>
      <c r="AB64">
        <v>1</v>
      </c>
      <c r="AD64">
        <f t="shared" si="0"/>
        <v>2.2754993199999998</v>
      </c>
      <c r="AE64" s="4">
        <f t="shared" si="1"/>
        <v>6.2061846767775206</v>
      </c>
      <c r="AF64" s="4">
        <f t="shared" si="2"/>
        <v>3.9306853567775208</v>
      </c>
      <c r="AG64" s="4">
        <f t="shared" si="3"/>
        <v>0.29988057836025933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1608</v>
      </c>
      <c r="J65">
        <v>8634</v>
      </c>
      <c r="L65">
        <v>7791</v>
      </c>
      <c r="M65">
        <v>1.649</v>
      </c>
      <c r="N65">
        <v>7.593</v>
      </c>
      <c r="O65">
        <v>5.944</v>
      </c>
      <c r="Q65">
        <v>0.69899999999999995</v>
      </c>
      <c r="R65">
        <v>1</v>
      </c>
      <c r="S65">
        <v>0</v>
      </c>
      <c r="T65">
        <v>0</v>
      </c>
      <c r="V65">
        <v>0</v>
      </c>
      <c r="Y65" s="1">
        <v>44231</v>
      </c>
      <c r="Z65" s="2">
        <v>0.86047453703703702</v>
      </c>
      <c r="AB65">
        <v>1</v>
      </c>
      <c r="AD65">
        <f t="shared" si="0"/>
        <v>3.3862796799999999</v>
      </c>
      <c r="AE65" s="4">
        <f t="shared" si="1"/>
        <v>7.3245210117854178</v>
      </c>
      <c r="AF65" s="4">
        <f t="shared" si="2"/>
        <v>3.9382413317854179</v>
      </c>
      <c r="AG65" s="4">
        <f t="shared" si="3"/>
        <v>0.66088162755577229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2243</v>
      </c>
      <c r="J66">
        <v>8846</v>
      </c>
      <c r="L66">
        <v>8029</v>
      </c>
      <c r="M66">
        <v>2.1349999999999998</v>
      </c>
      <c r="N66">
        <v>7.7729999999999997</v>
      </c>
      <c r="O66">
        <v>5.6369999999999996</v>
      </c>
      <c r="Q66">
        <v>0.72399999999999998</v>
      </c>
      <c r="R66">
        <v>1</v>
      </c>
      <c r="S66">
        <v>0</v>
      </c>
      <c r="T66">
        <v>0</v>
      </c>
      <c r="V66">
        <v>0</v>
      </c>
      <c r="Y66" s="1">
        <v>44231</v>
      </c>
      <c r="Z66" s="2">
        <v>0.86614583333333339</v>
      </c>
      <c r="AB66">
        <v>1</v>
      </c>
      <c r="AD66">
        <f t="shared" si="0"/>
        <v>4.949725879999999</v>
      </c>
      <c r="AE66" s="4">
        <f t="shared" si="1"/>
        <v>7.5067556797498094</v>
      </c>
      <c r="AF66" s="4">
        <f t="shared" si="2"/>
        <v>2.5570297997498104</v>
      </c>
      <c r="AG66" s="4">
        <f t="shared" si="3"/>
        <v>0.68071501853188776</v>
      </c>
      <c r="AJ66">
        <f>ABS(100*(AD66-AD67)/(AVERAGE(AD66:AD67)))</f>
        <v>1.8323523358073126</v>
      </c>
      <c r="AK66">
        <f>ABS(100*((AVERAGE(AD66:AD67)-AVERAGE(AD60:AD61))/(AVERAGE(AD60:AD61,AD66:AD67))))</f>
        <v>1.4328667985252845</v>
      </c>
      <c r="AO66">
        <f>ABS(100*(AE66-AE67)/(AVERAGE(AE66:AE67)))</f>
        <v>0.81633845452564857</v>
      </c>
      <c r="AP66">
        <f>ABS(100*((AVERAGE(AE66:AE67)-AVERAGE(AE60:AE61))/(AVERAGE(AE60:AE61,AE66:AE67))))</f>
        <v>3.1182361724924257</v>
      </c>
      <c r="AT66">
        <f>ABS(100*(AF66-AF67)/(AVERAGE(AF66:AF67)))</f>
        <v>6.1500220834553625</v>
      </c>
      <c r="AU66">
        <f>ABS(100*((AVERAGE(AF66:AF67)-AVERAGE(AF60:AF61))/(AVERAGE(AF60:AF61,AF66:AF67))))</f>
        <v>11.685951695517206</v>
      </c>
      <c r="AY66">
        <f>ABS(100*(AG66-AG67)/(AVERAGE(AG66:AG67)))</f>
        <v>0.23287006338031055</v>
      </c>
      <c r="AZ66">
        <f>ABS(100*((AVERAGE(AG66:AG67)-AVERAGE(AG60:AG61))/(AVERAGE(AG60:AG61,AG66:AG67))))</f>
        <v>4.3698190541597883</v>
      </c>
      <c r="BC66" s="4">
        <f>AVERAGE(AD66:AD67)</f>
        <v>4.9954933999999991</v>
      </c>
      <c r="BD66" s="4">
        <f>AVERAGE(AE66:AE67)</f>
        <v>7.4762399688406784</v>
      </c>
      <c r="BE66" s="4">
        <f>AVERAGE(AF66:AF67)</f>
        <v>2.4807465688406789</v>
      </c>
      <c r="BF66" s="4">
        <f>AVERAGE(AG66:AG67)</f>
        <v>0.67992334956435374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2279</v>
      </c>
      <c r="J67">
        <v>8775</v>
      </c>
      <c r="L67">
        <v>8010</v>
      </c>
      <c r="M67">
        <v>2.1629999999999998</v>
      </c>
      <c r="N67">
        <v>7.7130000000000001</v>
      </c>
      <c r="O67">
        <v>5.5490000000000004</v>
      </c>
      <c r="Q67">
        <v>0.72199999999999998</v>
      </c>
      <c r="R67">
        <v>1</v>
      </c>
      <c r="S67">
        <v>0</v>
      </c>
      <c r="T67">
        <v>0</v>
      </c>
      <c r="V67">
        <v>0</v>
      </c>
      <c r="Y67" s="1">
        <v>44231</v>
      </c>
      <c r="Z67" s="2">
        <v>0.87223379629629638</v>
      </c>
      <c r="AB67">
        <v>1</v>
      </c>
      <c r="AD67">
        <f t="shared" si="0"/>
        <v>5.0412609199999991</v>
      </c>
      <c r="AE67" s="4">
        <f t="shared" si="1"/>
        <v>7.4457242579315466</v>
      </c>
      <c r="AF67" s="4">
        <f t="shared" si="2"/>
        <v>2.4044633379315474</v>
      </c>
      <c r="AG67" s="4">
        <f t="shared" si="3"/>
        <v>0.67913168059681972</v>
      </c>
    </row>
    <row r="68" spans="1:58" x14ac:dyDescent="0.2">
      <c r="A68">
        <v>56</v>
      </c>
      <c r="B68">
        <v>2</v>
      </c>
      <c r="D68" t="s">
        <v>28</v>
      </c>
      <c r="Y68" s="1">
        <v>44231</v>
      </c>
      <c r="Z68" s="2">
        <v>0.87629629629629635</v>
      </c>
      <c r="AB68">
        <v>1</v>
      </c>
      <c r="AD68" t="e">
        <f t="shared" si="0"/>
        <v>#DIV/0!</v>
      </c>
      <c r="AE68" s="4" t="e">
        <f t="shared" si="1"/>
        <v>#DIV/0!</v>
      </c>
      <c r="AF68" s="4" t="e">
        <f t="shared" si="2"/>
        <v>#DIV/0!</v>
      </c>
      <c r="AG68" s="4" t="e">
        <f t="shared" si="3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133</v>
      </c>
      <c r="J69">
        <v>203</v>
      </c>
      <c r="L69">
        <v>7</v>
      </c>
      <c r="M69">
        <v>0.51700000000000002</v>
      </c>
      <c r="N69">
        <v>0.45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44231</v>
      </c>
      <c r="Z69" s="2">
        <v>0.8858449074074074</v>
      </c>
      <c r="AB69">
        <v>1</v>
      </c>
      <c r="AD69">
        <f t="shared" si="0"/>
        <v>0.12812268000000004</v>
      </c>
      <c r="AE69" s="4">
        <f t="shared" si="1"/>
        <v>7.7254570239233239E-2</v>
      </c>
      <c r="AF69" s="4">
        <f t="shared" si="2"/>
        <v>-5.0868109760766805E-2</v>
      </c>
      <c r="AG69" s="4">
        <f t="shared" si="3"/>
        <v>1.2213075631055526E-2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25</v>
      </c>
      <c r="J70">
        <v>196</v>
      </c>
      <c r="L70">
        <v>0</v>
      </c>
      <c r="M70">
        <v>0.434</v>
      </c>
      <c r="N70">
        <v>0.44500000000000001</v>
      </c>
      <c r="O70">
        <v>0.01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44231</v>
      </c>
      <c r="Z70" s="2">
        <v>0.89078703703703699</v>
      </c>
      <c r="AB70">
        <v>1</v>
      </c>
      <c r="AD70">
        <f t="shared" si="0"/>
        <v>-8.9924999999999991E-2</v>
      </c>
      <c r="AE70" s="4">
        <f t="shared" si="1"/>
        <v>7.1237387806446686E-2</v>
      </c>
      <c r="AF70" s="4">
        <f t="shared" si="2"/>
        <v>0.16116238780644668</v>
      </c>
      <c r="AG70" s="4">
        <f t="shared" si="3"/>
        <v>1.1629740602346249E-2</v>
      </c>
      <c r="AJ70">
        <f>ABS(100*(AD70-AD71)/(AVERAGE(AD70:AD71)))</f>
        <v>106.00088405926809</v>
      </c>
      <c r="AO70">
        <f>ABS(100*(AE70-AE71)/(AVERAGE(AE70:AE71)))</f>
        <v>18.451896611833231</v>
      </c>
      <c r="AT70">
        <f>ABS(100*(AF70-AF71)/(AVERAGE(AF70:AF71)))</f>
        <v>59.950770125863961</v>
      </c>
      <c r="AY70">
        <f>ABS(100*(AG70-AG71)/(AVERAGE(AG70:AG71)))</f>
        <v>0</v>
      </c>
      <c r="BC70" s="4">
        <f>AVERAGE(AD70:AD71)</f>
        <v>-5.8774339999999987E-2</v>
      </c>
      <c r="BD70" s="4">
        <f>AVERAGE(AE70:AE71)</f>
        <v>6.5220205373660148E-2</v>
      </c>
      <c r="BE70" s="4">
        <f>AVERAGE(AF70:AF71)</f>
        <v>0.12399454537366014</v>
      </c>
      <c r="BF70" s="4">
        <f>AVERAGE(AG70:AG71)</f>
        <v>1.1629740602346249E-2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56</v>
      </c>
      <c r="J71">
        <v>182</v>
      </c>
      <c r="L71">
        <v>0</v>
      </c>
      <c r="M71">
        <v>0.45800000000000002</v>
      </c>
      <c r="N71">
        <v>0.433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44231</v>
      </c>
      <c r="Z71" s="2">
        <v>0.89618055555555554</v>
      </c>
      <c r="AB71">
        <v>1</v>
      </c>
      <c r="AD71">
        <f t="shared" si="0"/>
        <v>-2.7623679999999984E-2</v>
      </c>
      <c r="AE71" s="4">
        <f t="shared" si="1"/>
        <v>5.9203022940873616E-2</v>
      </c>
      <c r="AF71" s="4">
        <f t="shared" si="2"/>
        <v>8.6826702940873607E-2</v>
      </c>
      <c r="AG71" s="4">
        <f t="shared" si="3"/>
        <v>1.1629740602346249E-2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2836</v>
      </c>
      <c r="J72">
        <v>12079</v>
      </c>
      <c r="L72">
        <v>9880</v>
      </c>
      <c r="M72">
        <v>2.59</v>
      </c>
      <c r="N72">
        <v>10.510999999999999</v>
      </c>
      <c r="O72">
        <v>7.9210000000000003</v>
      </c>
      <c r="Q72">
        <v>0.91700000000000004</v>
      </c>
      <c r="R72">
        <v>1</v>
      </c>
      <c r="S72">
        <v>0</v>
      </c>
      <c r="T72">
        <v>0</v>
      </c>
      <c r="V72">
        <v>0</v>
      </c>
      <c r="Y72" s="1">
        <v>44231</v>
      </c>
      <c r="Z72" s="2">
        <v>0.90665509259259258</v>
      </c>
      <c r="AB72">
        <v>1</v>
      </c>
      <c r="AD72">
        <f t="shared" si="0"/>
        <v>6.4971475199999995</v>
      </c>
      <c r="AE72" s="4">
        <f t="shared" si="1"/>
        <v>10.285834366206791</v>
      </c>
      <c r="AF72" s="4">
        <f t="shared" si="2"/>
        <v>3.7886868462067911</v>
      </c>
      <c r="AG72" s="4">
        <f t="shared" si="3"/>
        <v>0.83496546683772677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4036</v>
      </c>
      <c r="J73">
        <v>11983</v>
      </c>
      <c r="L73">
        <v>9930</v>
      </c>
      <c r="M73">
        <v>3.5110000000000001</v>
      </c>
      <c r="N73">
        <v>10.430999999999999</v>
      </c>
      <c r="O73">
        <v>6.9189999999999996</v>
      </c>
      <c r="Q73">
        <v>0.92300000000000004</v>
      </c>
      <c r="R73">
        <v>1</v>
      </c>
      <c r="S73">
        <v>0</v>
      </c>
      <c r="T73">
        <v>0</v>
      </c>
      <c r="V73">
        <v>0</v>
      </c>
      <c r="Y73" s="1">
        <v>44231</v>
      </c>
      <c r="Z73" s="2">
        <v>0.91236111111111118</v>
      </c>
      <c r="AB73">
        <v>1</v>
      </c>
      <c r="AD73">
        <f t="shared" si="0"/>
        <v>9.886715520000001</v>
      </c>
      <c r="AE73" s="4">
        <f t="shared" si="1"/>
        <v>10.203313007128576</v>
      </c>
      <c r="AF73" s="4">
        <f t="shared" si="2"/>
        <v>0.31659748712857549</v>
      </c>
      <c r="AG73" s="4">
        <f t="shared" si="3"/>
        <v>0.83913214561422167</v>
      </c>
      <c r="AJ73">
        <f>ABS(100*(AD73-AD74)/(AVERAGE(AD73:AD74)))</f>
        <v>4.9818874403899072</v>
      </c>
      <c r="AO73">
        <f>ABS(100*(AE73-AE74)/(AVERAGE(AE73:AE74)))</f>
        <v>0.67625409229217537</v>
      </c>
      <c r="AT73">
        <f>ABS(100*(AF73-AF74)/(AVERAGE(AF73:AF74)))</f>
        <v>1935.5758203711434</v>
      </c>
      <c r="AY73">
        <f>ABS(100*(AG73-AG74)/(AVERAGE(AG73:AG74)))</f>
        <v>0.21824191987909819</v>
      </c>
      <c r="BC73" s="4">
        <f>AVERAGE(AD73:AD74)</f>
        <v>10.13927926</v>
      </c>
      <c r="BD73" s="4">
        <f>AVERAGE(AE73:AE74)</f>
        <v>10.168929107512653</v>
      </c>
      <c r="BE73" s="4">
        <f>AVERAGE(AF73:AF74)</f>
        <v>2.9649847512653871E-2</v>
      </c>
      <c r="BF73" s="4">
        <f>AVERAGE(AG73:AG74)</f>
        <v>0.84004881494505046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4205</v>
      </c>
      <c r="J74">
        <v>11903</v>
      </c>
      <c r="L74">
        <v>9952</v>
      </c>
      <c r="M74">
        <v>3.641</v>
      </c>
      <c r="N74">
        <v>10.363</v>
      </c>
      <c r="O74">
        <v>6.7220000000000004</v>
      </c>
      <c r="Q74">
        <v>0.92500000000000004</v>
      </c>
      <c r="R74">
        <v>1</v>
      </c>
      <c r="S74">
        <v>0</v>
      </c>
      <c r="T74">
        <v>0</v>
      </c>
      <c r="V74">
        <v>0</v>
      </c>
      <c r="Y74" s="1">
        <v>44231</v>
      </c>
      <c r="Z74" s="2">
        <v>0.91848379629629628</v>
      </c>
      <c r="AB74">
        <v>1</v>
      </c>
      <c r="AD74">
        <f t="shared" si="0"/>
        <v>10.391843</v>
      </c>
      <c r="AE74" s="4">
        <f t="shared" si="1"/>
        <v>10.134545207896732</v>
      </c>
      <c r="AF74" s="4">
        <f t="shared" si="2"/>
        <v>-0.25729779210326775</v>
      </c>
      <c r="AG74" s="4">
        <f t="shared" si="3"/>
        <v>0.84096548427587936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2093</v>
      </c>
      <c r="J75">
        <v>7290</v>
      </c>
      <c r="L75">
        <v>3823</v>
      </c>
      <c r="M75">
        <v>2.02</v>
      </c>
      <c r="N75">
        <v>6.4550000000000001</v>
      </c>
      <c r="O75">
        <v>4.4340000000000002</v>
      </c>
      <c r="Q75">
        <v>0.28399999999999997</v>
      </c>
      <c r="R75">
        <v>1</v>
      </c>
      <c r="S75">
        <v>0</v>
      </c>
      <c r="T75">
        <v>0</v>
      </c>
      <c r="V75">
        <v>0</v>
      </c>
      <c r="Y75" s="1">
        <v>44231</v>
      </c>
      <c r="Z75" s="2">
        <v>0.92899305555555556</v>
      </c>
      <c r="AB75">
        <v>1</v>
      </c>
      <c r="AD75">
        <f t="shared" si="0"/>
        <v>4.5716778799999984</v>
      </c>
      <c r="AE75" s="4">
        <f t="shared" si="1"/>
        <v>6.1692219846904033</v>
      </c>
      <c r="AF75" s="4">
        <f t="shared" si="2"/>
        <v>1.5975441046904049</v>
      </c>
      <c r="AG75" s="4">
        <f t="shared" si="3"/>
        <v>0.33021399985314176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1353</v>
      </c>
      <c r="J76">
        <v>7249</v>
      </c>
      <c r="L76">
        <v>3693</v>
      </c>
      <c r="M76">
        <v>1.4530000000000001</v>
      </c>
      <c r="N76">
        <v>6.42</v>
      </c>
      <c r="O76">
        <v>4.9669999999999996</v>
      </c>
      <c r="Q76">
        <v>0.27</v>
      </c>
      <c r="R76">
        <v>1</v>
      </c>
      <c r="S76">
        <v>0</v>
      </c>
      <c r="T76">
        <v>0</v>
      </c>
      <c r="V76">
        <v>0</v>
      </c>
      <c r="Y76" s="1">
        <v>44231</v>
      </c>
      <c r="Z76" s="2">
        <v>0.93449074074074068</v>
      </c>
      <c r="AB76">
        <v>1</v>
      </c>
      <c r="AD76">
        <f t="shared" si="0"/>
        <v>2.78567308</v>
      </c>
      <c r="AE76" s="4">
        <f t="shared" si="1"/>
        <v>6.1339784875840815</v>
      </c>
      <c r="AF76" s="4">
        <f t="shared" si="2"/>
        <v>3.3483054075840815</v>
      </c>
      <c r="AG76" s="4">
        <f t="shared" si="3"/>
        <v>0.31938063503425518</v>
      </c>
      <c r="AI76">
        <f>ABS(100*(AVERAGE(AD76:AD77)-3)/3)</f>
        <v>7.9570006666666693</v>
      </c>
      <c r="AJ76">
        <f>ABS(100*(AD76-AD77)/(AVERAGE(AD76:AD77)))</f>
        <v>1.7660658733133203</v>
      </c>
      <c r="AN76">
        <f>ABS(100*(AVERAGE(AE76:AE77)-6)/6)</f>
        <v>2.1756682937081586</v>
      </c>
      <c r="AO76">
        <f>ABS(100*(AE76-AE77)/(AVERAGE(AE76:AE77)))</f>
        <v>0.11217249726253044</v>
      </c>
      <c r="AS76">
        <f>ABS(100*(AVERAGE(AF76:AF77)-3)/3)</f>
        <v>12.308337254082986</v>
      </c>
      <c r="AT76">
        <f>ABS(100*(AF76-AF77)/(AVERAGE(AF76:AF77)))</f>
        <v>1.2432861501649377</v>
      </c>
      <c r="AX76">
        <f>ABS(100*(AVERAGE(AG76:AG77)-0.3)/0.33)</f>
        <v>6.3022138843222555</v>
      </c>
      <c r="AY76">
        <f>ABS(100*(AG76-AG77)/(AVERAGE(AG76:AG77)))</f>
        <v>0.88321862952977637</v>
      </c>
      <c r="BC76" s="4">
        <f>AVERAGE(AD76:AD77)</f>
        <v>2.7612899799999999</v>
      </c>
      <c r="BD76" s="4">
        <f>AVERAGE(AE76:AE77)</f>
        <v>6.1305400976224895</v>
      </c>
      <c r="BE76" s="4">
        <f>AVERAGE(AF76:AF77)</f>
        <v>3.3692501176224896</v>
      </c>
      <c r="BF76" s="4">
        <f>AVERAGE(AG76:AG77)</f>
        <v>0.32079730581826343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1332</v>
      </c>
      <c r="J77">
        <v>7241</v>
      </c>
      <c r="L77">
        <v>3727</v>
      </c>
      <c r="M77">
        <v>1.4370000000000001</v>
      </c>
      <c r="N77">
        <v>6.4130000000000003</v>
      </c>
      <c r="O77">
        <v>4.976</v>
      </c>
      <c r="Q77">
        <v>0.27400000000000002</v>
      </c>
      <c r="R77">
        <v>1</v>
      </c>
      <c r="S77">
        <v>0</v>
      </c>
      <c r="T77">
        <v>0</v>
      </c>
      <c r="V77">
        <v>0</v>
      </c>
      <c r="Y77" s="1">
        <v>44231</v>
      </c>
      <c r="Z77" s="2">
        <v>0.94047453703703709</v>
      </c>
      <c r="AB77">
        <v>1</v>
      </c>
      <c r="AD77">
        <f t="shared" si="0"/>
        <v>2.7369068799999998</v>
      </c>
      <c r="AE77" s="4">
        <f t="shared" si="1"/>
        <v>6.1271017076608976</v>
      </c>
      <c r="AF77" s="4">
        <f t="shared" si="2"/>
        <v>3.3901948276608977</v>
      </c>
      <c r="AG77" s="4">
        <f t="shared" si="3"/>
        <v>0.32221397660227169</v>
      </c>
    </row>
    <row r="78" spans="1:58" x14ac:dyDescent="0.2">
      <c r="A78">
        <v>66</v>
      </c>
      <c r="B78">
        <v>2</v>
      </c>
      <c r="D78" t="s">
        <v>28</v>
      </c>
      <c r="Y78" s="1">
        <v>44231</v>
      </c>
      <c r="Z78" s="2">
        <v>0.94445601851851846</v>
      </c>
      <c r="AB78">
        <v>1</v>
      </c>
      <c r="AD78" t="e">
        <f t="shared" ref="AD78:AD124" si="8">((0.00000000006*I78^2)+(0.000001*I78)-0.00007)*1000/G78</f>
        <v>#DIV/0!</v>
      </c>
      <c r="AE78" s="4" t="e">
        <f t="shared" ref="AE78:AE124" si="9">((J78*$G$9)+$G$10)*1000/H78</f>
        <v>#DIV/0!</v>
      </c>
      <c r="AF78" s="4" t="e">
        <f t="shared" ref="AF78:AF124" si="10">AE78-AD78</f>
        <v>#DIV/0!</v>
      </c>
      <c r="AG78" s="4" t="e">
        <f t="shared" ref="AG78:AG124" si="11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8</v>
      </c>
      <c r="R79">
        <v>1</v>
      </c>
      <c r="AB79">
        <v>1</v>
      </c>
      <c r="AD79" t="e">
        <f t="shared" si="8"/>
        <v>#DIV/0!</v>
      </c>
      <c r="AE79" s="4" t="e">
        <f t="shared" si="9"/>
        <v>#DIV/0!</v>
      </c>
      <c r="AF79" s="4" t="e">
        <f t="shared" si="10"/>
        <v>#DIV/0!</v>
      </c>
      <c r="AG79" s="4" t="e">
        <f t="shared" si="11"/>
        <v>#DIV/0!</v>
      </c>
    </row>
    <row r="80" spans="1:58" x14ac:dyDescent="0.2">
      <c r="AB80">
        <v>1</v>
      </c>
      <c r="AD80" t="e">
        <f t="shared" si="8"/>
        <v>#DIV/0!</v>
      </c>
      <c r="AE80" s="4" t="e">
        <f t="shared" si="9"/>
        <v>#DIV/0!</v>
      </c>
      <c r="AF80" s="4" t="e">
        <f t="shared" si="10"/>
        <v>#DIV/0!</v>
      </c>
      <c r="AG80" s="4" t="e">
        <f t="shared" si="11"/>
        <v>#DIV/0!</v>
      </c>
      <c r="AJ80" t="e">
        <f>ABS(100*(AD80-AD81)/(AVERAGE(AD80:AD81)))</f>
        <v>#DIV/0!</v>
      </c>
      <c r="AO80" t="e">
        <f>ABS(100*(AE80-AE81)/(AVERAGE(AE80:AE81)))</f>
        <v>#DIV/0!</v>
      </c>
      <c r="AT80" t="e">
        <f>ABS(100*(AF80-AF81)/(AVERAGE(AF80:AF81)))</f>
        <v>#DIV/0!</v>
      </c>
      <c r="AY80" t="e">
        <f>ABS(100*(AG80-AG81)/(AVERAGE(AG80:AG81)))</f>
        <v>#DIV/0!</v>
      </c>
      <c r="BC80" s="4" t="e">
        <f>AVERAGE(AD80:AD81)</f>
        <v>#DIV/0!</v>
      </c>
      <c r="BD80" s="4" t="e">
        <f>AVERAGE(AE80:AE81)</f>
        <v>#DIV/0!</v>
      </c>
      <c r="BE80" s="4" t="e">
        <f>AVERAGE(AF80:AF81)</f>
        <v>#DIV/0!</v>
      </c>
      <c r="BF80" s="4" t="e">
        <f>AVERAGE(AG80:AG81)</f>
        <v>#DIV/0!</v>
      </c>
    </row>
    <row r="81" spans="28:58" x14ac:dyDescent="0.2">
      <c r="AB81">
        <v>1</v>
      </c>
      <c r="AD81" t="e">
        <f t="shared" si="8"/>
        <v>#DIV/0!</v>
      </c>
      <c r="AE81" s="4" t="e">
        <f t="shared" si="9"/>
        <v>#DIV/0!</v>
      </c>
      <c r="AF81" s="4" t="e">
        <f t="shared" si="10"/>
        <v>#DIV/0!</v>
      </c>
      <c r="AG81" s="4" t="e">
        <f t="shared" si="11"/>
        <v>#DIV/0!</v>
      </c>
    </row>
    <row r="82" spans="28:58" x14ac:dyDescent="0.2">
      <c r="AB82">
        <v>1</v>
      </c>
      <c r="AD82" t="e">
        <f t="shared" si="8"/>
        <v>#DIV/0!</v>
      </c>
      <c r="AE82" s="4" t="e">
        <f t="shared" si="9"/>
        <v>#DIV/0!</v>
      </c>
      <c r="AF82" s="4" t="e">
        <f t="shared" si="10"/>
        <v>#DIV/0!</v>
      </c>
      <c r="AG82" s="4" t="e">
        <f t="shared" si="11"/>
        <v>#DIV/0!</v>
      </c>
    </row>
    <row r="83" spans="28:58" x14ac:dyDescent="0.2">
      <c r="AB83">
        <v>1</v>
      </c>
      <c r="AD83" t="e">
        <f t="shared" si="8"/>
        <v>#DIV/0!</v>
      </c>
      <c r="AE83" s="4" t="e">
        <f t="shared" si="9"/>
        <v>#DIV/0!</v>
      </c>
      <c r="AF83" s="4" t="e">
        <f t="shared" si="10"/>
        <v>#DIV/0!</v>
      </c>
      <c r="AG83" s="4" t="e">
        <f t="shared" si="11"/>
        <v>#DIV/0!</v>
      </c>
      <c r="AJ83" t="e">
        <f>ABS(100*(AD83-AD84)/(AVERAGE(AD83:AD84)))</f>
        <v>#DIV/0!</v>
      </c>
      <c r="AO83" t="e">
        <f>ABS(100*(AE83-AE84)/(AVERAGE(AE83:AE84)))</f>
        <v>#DIV/0!</v>
      </c>
      <c r="AT83" t="e">
        <f>ABS(100*(AF83-AF84)/(AVERAGE(AF83:AF84)))</f>
        <v>#DIV/0!</v>
      </c>
      <c r="AY83" t="e">
        <f>ABS(100*(AG83-AG84)/(AVERAGE(AG83:AG84)))</f>
        <v>#DIV/0!</v>
      </c>
      <c r="BC83" s="4" t="e">
        <f>AVERAGE(AD83:AD84)</f>
        <v>#DIV/0!</v>
      </c>
      <c r="BD83" s="4" t="e">
        <f>AVERAGE(AE83:AE84)</f>
        <v>#DIV/0!</v>
      </c>
      <c r="BE83" s="4" t="e">
        <f>AVERAGE(AF83:AF84)</f>
        <v>#DIV/0!</v>
      </c>
      <c r="BF83" s="4" t="e">
        <f>AVERAGE(AG83:AG84)</f>
        <v>#DIV/0!</v>
      </c>
    </row>
    <row r="84" spans="28:58" x14ac:dyDescent="0.2">
      <c r="AB84">
        <v>1</v>
      </c>
      <c r="AD84" t="e">
        <f t="shared" si="8"/>
        <v>#DIV/0!</v>
      </c>
      <c r="AE84" s="4" t="e">
        <f t="shared" si="9"/>
        <v>#DIV/0!</v>
      </c>
      <c r="AF84" s="4" t="e">
        <f t="shared" si="10"/>
        <v>#DIV/0!</v>
      </c>
      <c r="AG84" s="4" t="e">
        <f t="shared" si="11"/>
        <v>#DIV/0!</v>
      </c>
    </row>
    <row r="85" spans="28:58" x14ac:dyDescent="0.2">
      <c r="AB85">
        <v>1</v>
      </c>
      <c r="AD85" t="e">
        <f t="shared" si="8"/>
        <v>#DIV/0!</v>
      </c>
      <c r="AE85" s="4" t="e">
        <f t="shared" si="9"/>
        <v>#DIV/0!</v>
      </c>
      <c r="AF85" s="4" t="e">
        <f t="shared" si="10"/>
        <v>#DIV/0!</v>
      </c>
      <c r="AG85" s="4" t="e">
        <f t="shared" si="11"/>
        <v>#DIV/0!</v>
      </c>
    </row>
    <row r="86" spans="28:58" x14ac:dyDescent="0.2">
      <c r="AB86">
        <v>1</v>
      </c>
      <c r="AD86" t="e">
        <f t="shared" si="8"/>
        <v>#DIV/0!</v>
      </c>
      <c r="AE86" s="4" t="e">
        <f t="shared" si="9"/>
        <v>#DIV/0!</v>
      </c>
      <c r="AF86" s="4" t="e">
        <f t="shared" si="10"/>
        <v>#DIV/0!</v>
      </c>
      <c r="AG86" s="4" t="e">
        <f t="shared" si="11"/>
        <v>#DIV/0!</v>
      </c>
      <c r="AJ86" t="e">
        <f>ABS(100*(AD86-AD87)/(AVERAGE(AD86:AD87)))</f>
        <v>#DIV/0!</v>
      </c>
      <c r="AO86" t="e">
        <f>ABS(100*(AE86-AE87)/(AVERAGE(AE86:AE87)))</f>
        <v>#DIV/0!</v>
      </c>
      <c r="AT86" t="e">
        <f>ABS(100*(AF86-AF87)/(AVERAGE(AF86:AF87)))</f>
        <v>#DIV/0!</v>
      </c>
      <c r="AY86" t="e">
        <f>ABS(100*(AG86-AG87)/(AVERAGE(AG86:AG87)))</f>
        <v>#DIV/0!</v>
      </c>
      <c r="BC86" s="4" t="e">
        <f>AVERAGE(AD86:AD87)</f>
        <v>#DIV/0!</v>
      </c>
      <c r="BD86" s="4" t="e">
        <f>AVERAGE(AE86:AE87)</f>
        <v>#DIV/0!</v>
      </c>
      <c r="BE86" s="4" t="e">
        <f>AVERAGE(AF86:AF87)</f>
        <v>#DIV/0!</v>
      </c>
      <c r="BF86" s="4" t="e">
        <f>AVERAGE(AG86:AG87)</f>
        <v>#DIV/0!</v>
      </c>
    </row>
    <row r="87" spans="28:58" x14ac:dyDescent="0.2">
      <c r="AB87">
        <v>1</v>
      </c>
      <c r="AD87" t="e">
        <f t="shared" si="8"/>
        <v>#DIV/0!</v>
      </c>
      <c r="AE87" s="4" t="e">
        <f t="shared" si="9"/>
        <v>#DIV/0!</v>
      </c>
      <c r="AF87" s="4" t="e">
        <f t="shared" si="10"/>
        <v>#DIV/0!</v>
      </c>
      <c r="AG87" s="4" t="e">
        <f t="shared" si="11"/>
        <v>#DIV/0!</v>
      </c>
    </row>
    <row r="88" spans="28:58" x14ac:dyDescent="0.2">
      <c r="AB88">
        <v>1</v>
      </c>
      <c r="AD88" t="e">
        <f t="shared" si="8"/>
        <v>#DIV/0!</v>
      </c>
      <c r="AE88" s="4" t="e">
        <f t="shared" si="9"/>
        <v>#DIV/0!</v>
      </c>
      <c r="AF88" s="4" t="e">
        <f t="shared" si="10"/>
        <v>#DIV/0!</v>
      </c>
      <c r="AG88" s="4" t="e">
        <f t="shared" si="11"/>
        <v>#DIV/0!</v>
      </c>
    </row>
    <row r="89" spans="28:58" x14ac:dyDescent="0.2">
      <c r="AB89">
        <v>1</v>
      </c>
      <c r="AD89" t="e">
        <f t="shared" si="8"/>
        <v>#DIV/0!</v>
      </c>
      <c r="AE89" s="4" t="e">
        <f t="shared" si="9"/>
        <v>#DIV/0!</v>
      </c>
      <c r="AF89" s="4" t="e">
        <f t="shared" si="10"/>
        <v>#DIV/0!</v>
      </c>
      <c r="AG89" s="4" t="e">
        <f t="shared" si="11"/>
        <v>#DIV/0!</v>
      </c>
      <c r="AJ89" t="e">
        <f>ABS(100*(AD89-AD90)/(AVERAGE(AD89:AD90)))</f>
        <v>#DIV/0!</v>
      </c>
      <c r="AO89" t="e">
        <f>ABS(100*(AE89-AE90)/(AVERAGE(AE89:AE90)))</f>
        <v>#DIV/0!</v>
      </c>
      <c r="AT89" t="e">
        <f>ABS(100*(AF89-AF90)/(AVERAGE(AF89:AF90)))</f>
        <v>#DIV/0!</v>
      </c>
      <c r="AY89" t="e">
        <f>ABS(100*(AG89-AG90)/(AVERAGE(AG89:AG90)))</f>
        <v>#DIV/0!</v>
      </c>
      <c r="BC89" s="4" t="e">
        <f>AVERAGE(AD89:AD90)</f>
        <v>#DIV/0!</v>
      </c>
      <c r="BD89" s="4" t="e">
        <f>AVERAGE(AE89:AE90)</f>
        <v>#DIV/0!</v>
      </c>
      <c r="BE89" s="4" t="e">
        <f>AVERAGE(AF89:AF90)</f>
        <v>#DIV/0!</v>
      </c>
      <c r="BF89" s="4" t="e">
        <f>AVERAGE(AG89:AG90)</f>
        <v>#DIV/0!</v>
      </c>
    </row>
    <row r="90" spans="28:58" x14ac:dyDescent="0.2">
      <c r="AB90">
        <v>1</v>
      </c>
      <c r="AD90" t="e">
        <f t="shared" si="8"/>
        <v>#DIV/0!</v>
      </c>
      <c r="AE90" s="4" t="e">
        <f t="shared" si="9"/>
        <v>#DIV/0!</v>
      </c>
      <c r="AF90" s="4" t="e">
        <f t="shared" si="10"/>
        <v>#DIV/0!</v>
      </c>
      <c r="AG90" s="4" t="e">
        <f t="shared" si="11"/>
        <v>#DIV/0!</v>
      </c>
    </row>
    <row r="91" spans="28:58" x14ac:dyDescent="0.2">
      <c r="AB91">
        <v>1</v>
      </c>
      <c r="AD91" t="e">
        <f t="shared" si="8"/>
        <v>#DIV/0!</v>
      </c>
      <c r="AE91" s="4" t="e">
        <f t="shared" si="9"/>
        <v>#DIV/0!</v>
      </c>
      <c r="AF91" s="4" t="e">
        <f t="shared" si="10"/>
        <v>#DIV/0!</v>
      </c>
      <c r="AG91" s="4" t="e">
        <f t="shared" si="11"/>
        <v>#DIV/0!</v>
      </c>
    </row>
    <row r="92" spans="28:58" x14ac:dyDescent="0.2">
      <c r="AB92">
        <v>1</v>
      </c>
      <c r="AD92" t="e">
        <f t="shared" si="8"/>
        <v>#DIV/0!</v>
      </c>
      <c r="AE92" s="4" t="e">
        <f t="shared" si="9"/>
        <v>#DIV/0!</v>
      </c>
      <c r="AF92" s="4" t="e">
        <f t="shared" si="10"/>
        <v>#DIV/0!</v>
      </c>
      <c r="AG92" s="4" t="e">
        <f t="shared" si="11"/>
        <v>#DIV/0!</v>
      </c>
      <c r="AJ92" t="e">
        <f>ABS(100*(AD92-AD93)/(AVERAGE(AD92:AD93)))</f>
        <v>#DIV/0!</v>
      </c>
      <c r="AO92" t="e">
        <f>ABS(100*(AE92-AE93)/(AVERAGE(AE92:AE93)))</f>
        <v>#DIV/0!</v>
      </c>
      <c r="AT92" t="e">
        <f>ABS(100*(AF92-AF93)/(AVERAGE(AF92:AF93)))</f>
        <v>#DIV/0!</v>
      </c>
      <c r="AY92" t="e">
        <f>ABS(100*(AG92-AG93)/(AVERAGE(AG92:AG93)))</f>
        <v>#DIV/0!</v>
      </c>
      <c r="BC92" s="4" t="e">
        <f>AVERAGE(AD92:AD93)</f>
        <v>#DIV/0!</v>
      </c>
      <c r="BD92" s="4" t="e">
        <f>AVERAGE(AE92:AE93)</f>
        <v>#DIV/0!</v>
      </c>
      <c r="BE92" s="4" t="e">
        <f>AVERAGE(AF92:AF93)</f>
        <v>#DIV/0!</v>
      </c>
      <c r="BF92" s="4" t="e">
        <f>AVERAGE(AG92:AG93)</f>
        <v>#DIV/0!</v>
      </c>
    </row>
    <row r="93" spans="28:58" x14ac:dyDescent="0.2">
      <c r="AB93">
        <v>1</v>
      </c>
      <c r="AD93" t="e">
        <f t="shared" si="8"/>
        <v>#DIV/0!</v>
      </c>
      <c r="AE93" s="4" t="e">
        <f t="shared" si="9"/>
        <v>#DIV/0!</v>
      </c>
      <c r="AF93" s="4" t="e">
        <f t="shared" si="10"/>
        <v>#DIV/0!</v>
      </c>
      <c r="AG93" s="4" t="e">
        <f t="shared" si="11"/>
        <v>#DIV/0!</v>
      </c>
    </row>
    <row r="94" spans="28:58" x14ac:dyDescent="0.2">
      <c r="AB94">
        <v>1</v>
      </c>
      <c r="AD94" t="e">
        <f t="shared" si="8"/>
        <v>#DIV/0!</v>
      </c>
      <c r="AE94" s="4" t="e">
        <f t="shared" si="9"/>
        <v>#DIV/0!</v>
      </c>
      <c r="AF94" s="4" t="e">
        <f t="shared" si="10"/>
        <v>#DIV/0!</v>
      </c>
      <c r="AG94" s="4" t="e">
        <f t="shared" si="11"/>
        <v>#DIV/0!</v>
      </c>
    </row>
    <row r="95" spans="28:58" x14ac:dyDescent="0.2">
      <c r="AB95">
        <v>1</v>
      </c>
      <c r="AD95" t="e">
        <f t="shared" si="8"/>
        <v>#DIV/0!</v>
      </c>
      <c r="AE95" s="4" t="e">
        <f t="shared" si="9"/>
        <v>#DIV/0!</v>
      </c>
      <c r="AF95" s="4" t="e">
        <f t="shared" si="10"/>
        <v>#DIV/0!</v>
      </c>
      <c r="AG95" s="4" t="e">
        <f t="shared" si="11"/>
        <v>#DIV/0!</v>
      </c>
      <c r="AJ95" t="e">
        <f>ABS(100*(AD95-AD96)/(AVERAGE(AD95:AD96)))</f>
        <v>#DIV/0!</v>
      </c>
      <c r="AO95" t="e">
        <f>ABS(100*(AE95-AE96)/(AVERAGE(AE95:AE96)))</f>
        <v>#DIV/0!</v>
      </c>
      <c r="AT95" t="e">
        <f>ABS(100*(AF95-AF96)/(AVERAGE(AF95:AF96)))</f>
        <v>#DIV/0!</v>
      </c>
      <c r="AY95" t="e">
        <f>ABS(100*(AG95-AG96)/(AVERAGE(AG95:AG96)))</f>
        <v>#DIV/0!</v>
      </c>
      <c r="BC95" s="4" t="e">
        <f>AVERAGE(AD95:AD96)</f>
        <v>#DIV/0!</v>
      </c>
      <c r="BD95" s="4" t="e">
        <f>AVERAGE(AE95:AE96)</f>
        <v>#DIV/0!</v>
      </c>
      <c r="BE95" s="4" t="e">
        <f>AVERAGE(AF95:AF96)</f>
        <v>#DIV/0!</v>
      </c>
      <c r="BF95" s="4" t="e">
        <f>AVERAGE(AG95:AG96)</f>
        <v>#DIV/0!</v>
      </c>
    </row>
    <row r="96" spans="28:58" x14ac:dyDescent="0.2">
      <c r="AB96">
        <v>1</v>
      </c>
      <c r="AD96" t="e">
        <f t="shared" si="8"/>
        <v>#DIV/0!</v>
      </c>
      <c r="AE96" s="4" t="e">
        <f t="shared" si="9"/>
        <v>#DIV/0!</v>
      </c>
      <c r="AF96" s="4" t="e">
        <f t="shared" si="10"/>
        <v>#DIV/0!</v>
      </c>
      <c r="AG96" s="4" t="e">
        <f t="shared" si="11"/>
        <v>#DIV/0!</v>
      </c>
    </row>
    <row r="97" spans="28:58" x14ac:dyDescent="0.2">
      <c r="AB97">
        <v>1</v>
      </c>
      <c r="AD97" t="e">
        <f t="shared" si="8"/>
        <v>#DIV/0!</v>
      </c>
      <c r="AE97" s="4" t="e">
        <f t="shared" si="9"/>
        <v>#DIV/0!</v>
      </c>
      <c r="AF97" s="4" t="e">
        <f t="shared" si="10"/>
        <v>#DIV/0!</v>
      </c>
      <c r="AG97" s="4" t="e">
        <f t="shared" si="11"/>
        <v>#DIV/0!</v>
      </c>
    </row>
    <row r="98" spans="28:58" x14ac:dyDescent="0.2">
      <c r="AB98">
        <v>1</v>
      </c>
      <c r="AD98" t="e">
        <f t="shared" si="8"/>
        <v>#DIV/0!</v>
      </c>
      <c r="AE98" s="4" t="e">
        <f t="shared" si="9"/>
        <v>#DIV/0!</v>
      </c>
      <c r="AF98" s="4" t="e">
        <f t="shared" si="10"/>
        <v>#DIV/0!</v>
      </c>
      <c r="AG98" s="4" t="e">
        <f t="shared" si="11"/>
        <v>#DIV/0!</v>
      </c>
      <c r="AJ98" t="e">
        <f>ABS(100*(AD98-AD99)/(AVERAGE(AD98:AD99)))</f>
        <v>#DIV/0!</v>
      </c>
      <c r="AO98" t="e">
        <f>ABS(100*(AE98-AE99)/(AVERAGE(AE98:AE99)))</f>
        <v>#DIV/0!</v>
      </c>
      <c r="AT98" t="e">
        <f>ABS(100*(AF98-AF99)/(AVERAGE(AF98:AF99)))</f>
        <v>#DIV/0!</v>
      </c>
      <c r="AY98" t="e">
        <f>ABS(100*(AG98-AG99)/(AVERAGE(AG98:AG99)))</f>
        <v>#DIV/0!</v>
      </c>
      <c r="BC98" s="4" t="e">
        <f>AVERAGE(AD98:AD99)</f>
        <v>#DIV/0!</v>
      </c>
      <c r="BD98" s="4" t="e">
        <f>AVERAGE(AE98:AE99)</f>
        <v>#DIV/0!</v>
      </c>
      <c r="BE98" s="4" t="e">
        <f>AVERAGE(AF98:AF99)</f>
        <v>#DIV/0!</v>
      </c>
      <c r="BF98" s="4" t="e">
        <f>AVERAGE(AG98:AG99)</f>
        <v>#DIV/0!</v>
      </c>
    </row>
    <row r="99" spans="28:58" x14ac:dyDescent="0.2">
      <c r="AB99">
        <v>1</v>
      </c>
      <c r="AD99" t="e">
        <f t="shared" si="8"/>
        <v>#DIV/0!</v>
      </c>
      <c r="AE99" s="4" t="e">
        <f t="shared" si="9"/>
        <v>#DIV/0!</v>
      </c>
      <c r="AF99" s="4" t="e">
        <f t="shared" si="10"/>
        <v>#DIV/0!</v>
      </c>
      <c r="AG99" s="4" t="e">
        <f t="shared" si="11"/>
        <v>#DIV/0!</v>
      </c>
    </row>
    <row r="100" spans="28:58" x14ac:dyDescent="0.2">
      <c r="AB100">
        <v>1</v>
      </c>
      <c r="AD100" t="e">
        <f t="shared" si="8"/>
        <v>#DIV/0!</v>
      </c>
      <c r="AE100" s="4" t="e">
        <f t="shared" si="9"/>
        <v>#DIV/0!</v>
      </c>
      <c r="AF100" s="4" t="e">
        <f t="shared" si="10"/>
        <v>#DIV/0!</v>
      </c>
      <c r="AG100" s="4" t="e">
        <f t="shared" si="11"/>
        <v>#DIV/0!</v>
      </c>
    </row>
    <row r="101" spans="28:58" x14ac:dyDescent="0.2">
      <c r="AB101">
        <v>1</v>
      </c>
      <c r="AD101" t="e">
        <f t="shared" si="8"/>
        <v>#DIV/0!</v>
      </c>
      <c r="AE101" s="4" t="e">
        <f t="shared" si="9"/>
        <v>#DIV/0!</v>
      </c>
      <c r="AF101" s="4" t="e">
        <f t="shared" si="10"/>
        <v>#DIV/0!</v>
      </c>
      <c r="AG101" s="4" t="e">
        <f t="shared" si="11"/>
        <v>#DIV/0!</v>
      </c>
      <c r="AJ101" t="e">
        <f>ABS(100*(AD101-AD102)/(AVERAGE(AD101:AD102)))</f>
        <v>#DIV/0!</v>
      </c>
      <c r="AO101" t="e">
        <f>ABS(100*(AE101-AE102)/(AVERAGE(AE101:AE102)))</f>
        <v>#DIV/0!</v>
      </c>
      <c r="AT101" t="e">
        <f>ABS(100*(AF101-AF102)/(AVERAGE(AF101:AF102)))</f>
        <v>#DIV/0!</v>
      </c>
      <c r="AY101" t="e">
        <f>ABS(100*(AG101-AG102)/(AVERAGE(AG101:AG102)))</f>
        <v>#DIV/0!</v>
      </c>
      <c r="BC101" s="4" t="e">
        <f>AVERAGE(AD101:AD102)</f>
        <v>#DIV/0!</v>
      </c>
      <c r="BD101" s="4" t="e">
        <f>AVERAGE(AE101:AE102)</f>
        <v>#DIV/0!</v>
      </c>
      <c r="BE101" s="4" t="e">
        <f>AVERAGE(AF101:AF102)</f>
        <v>#DIV/0!</v>
      </c>
      <c r="BF101" s="4" t="e">
        <f>AVERAGE(AG101:AG102)</f>
        <v>#DIV/0!</v>
      </c>
    </row>
    <row r="102" spans="28:58" x14ac:dyDescent="0.2">
      <c r="AB102">
        <v>1</v>
      </c>
      <c r="AD102" t="e">
        <f t="shared" si="8"/>
        <v>#DIV/0!</v>
      </c>
      <c r="AE102" s="4" t="e">
        <f t="shared" si="9"/>
        <v>#DIV/0!</v>
      </c>
      <c r="AF102" s="4" t="e">
        <f t="shared" si="10"/>
        <v>#DIV/0!</v>
      </c>
      <c r="AG102" s="4" t="e">
        <f t="shared" si="11"/>
        <v>#DIV/0!</v>
      </c>
      <c r="BB102" s="5"/>
    </row>
    <row r="103" spans="28:58" x14ac:dyDescent="0.2">
      <c r="AB103">
        <v>1</v>
      </c>
      <c r="AD103" t="e">
        <f t="shared" si="8"/>
        <v>#DIV/0!</v>
      </c>
      <c r="AE103" s="4" t="e">
        <f t="shared" si="9"/>
        <v>#DIV/0!</v>
      </c>
      <c r="AF103" s="4" t="e">
        <f t="shared" si="10"/>
        <v>#DIV/0!</v>
      </c>
      <c r="AG103" s="4" t="e">
        <f t="shared" si="11"/>
        <v>#DIV/0!</v>
      </c>
      <c r="BB103" s="5"/>
    </row>
    <row r="104" spans="28:58" x14ac:dyDescent="0.2">
      <c r="AB104">
        <v>1</v>
      </c>
      <c r="AD104" t="e">
        <f t="shared" si="8"/>
        <v>#DIV/0!</v>
      </c>
      <c r="AE104" s="4" t="e">
        <f t="shared" si="9"/>
        <v>#DIV/0!</v>
      </c>
      <c r="AF104" s="4" t="e">
        <f t="shared" si="10"/>
        <v>#DIV/0!</v>
      </c>
      <c r="AG104" s="4" t="e">
        <f t="shared" si="11"/>
        <v>#DIV/0!</v>
      </c>
      <c r="AJ104" t="e">
        <f>ABS(100*(AD104-AD105)/(AVERAGE(AD104:AD105)))</f>
        <v>#DIV/0!</v>
      </c>
      <c r="AO104" t="e">
        <f>ABS(100*(AE104-AE105)/(AVERAGE(AE104:AE105)))</f>
        <v>#DIV/0!</v>
      </c>
      <c r="AT104" t="e">
        <f>ABS(100*(AF104-AF105)/(AVERAGE(AF104:AF105)))</f>
        <v>#DIV/0!</v>
      </c>
      <c r="AY104" t="e">
        <f>ABS(100*(AG104-AG105)/(AVERAGE(AG104:AG105)))</f>
        <v>#DIV/0!</v>
      </c>
      <c r="BC104" s="4" t="e">
        <f>AVERAGE(AD104:AD105)</f>
        <v>#DIV/0!</v>
      </c>
      <c r="BD104" s="4" t="e">
        <f>AVERAGE(AE104:AE105)</f>
        <v>#DIV/0!</v>
      </c>
      <c r="BE104" s="4" t="e">
        <f>AVERAGE(AF104:AF105)</f>
        <v>#DIV/0!</v>
      </c>
      <c r="BF104" s="4" t="e">
        <f>AVERAGE(AG104:AG105)</f>
        <v>#DIV/0!</v>
      </c>
    </row>
    <row r="105" spans="28:58" x14ac:dyDescent="0.2">
      <c r="AB105">
        <v>1</v>
      </c>
      <c r="AD105" t="e">
        <f t="shared" si="8"/>
        <v>#DIV/0!</v>
      </c>
      <c r="AE105" s="4" t="e">
        <f t="shared" si="9"/>
        <v>#DIV/0!</v>
      </c>
      <c r="AF105" s="4" t="e">
        <f t="shared" si="10"/>
        <v>#DIV/0!</v>
      </c>
      <c r="AG105" s="4" t="e">
        <f t="shared" si="11"/>
        <v>#DIV/0!</v>
      </c>
    </row>
    <row r="106" spans="28:58" x14ac:dyDescent="0.2">
      <c r="AB106">
        <v>1</v>
      </c>
      <c r="AD106" t="e">
        <f t="shared" si="8"/>
        <v>#DIV/0!</v>
      </c>
      <c r="AE106" s="4" t="e">
        <f t="shared" si="9"/>
        <v>#DIV/0!</v>
      </c>
      <c r="AF106" s="4" t="e">
        <f t="shared" si="10"/>
        <v>#DIV/0!</v>
      </c>
      <c r="AG106" s="4" t="e">
        <f t="shared" si="11"/>
        <v>#DIV/0!</v>
      </c>
    </row>
    <row r="107" spans="28:58" x14ac:dyDescent="0.2">
      <c r="AB107">
        <v>1</v>
      </c>
      <c r="AD107" t="e">
        <f t="shared" si="8"/>
        <v>#DIV/0!</v>
      </c>
      <c r="AE107" s="4" t="e">
        <f t="shared" si="9"/>
        <v>#DIV/0!</v>
      </c>
      <c r="AF107" s="4" t="e">
        <f t="shared" si="10"/>
        <v>#DIV/0!</v>
      </c>
      <c r="AG107" s="4" t="e">
        <f t="shared" si="11"/>
        <v>#DIV/0!</v>
      </c>
      <c r="AJ107" t="e">
        <f>ABS(100*(AD107-AD108)/(AVERAGE(AD107:AD108)))</f>
        <v>#DIV/0!</v>
      </c>
      <c r="AO107" t="e">
        <f>ABS(100*(AE107-AE108)/(AVERAGE(AE107:AE108)))</f>
        <v>#DIV/0!</v>
      </c>
      <c r="AT107" t="e">
        <f>ABS(100*(AF107-AF108)/(AVERAGE(AF107:AF108)))</f>
        <v>#DIV/0!</v>
      </c>
      <c r="AY107" t="e">
        <f>ABS(100*(AG107-AG108)/(AVERAGE(AG107:AG108)))</f>
        <v>#DIV/0!</v>
      </c>
      <c r="BC107" s="4" t="e">
        <f>AVERAGE(AD107:AD108)</f>
        <v>#DIV/0!</v>
      </c>
      <c r="BD107" s="4" t="e">
        <f>AVERAGE(AE107:AE108)</f>
        <v>#DIV/0!</v>
      </c>
      <c r="BE107" s="4" t="e">
        <f>AVERAGE(AF107:AF108)</f>
        <v>#DIV/0!</v>
      </c>
      <c r="BF107" s="4" t="e">
        <f>AVERAGE(AG107:AG108)</f>
        <v>#DIV/0!</v>
      </c>
    </row>
    <row r="108" spans="28:58" x14ac:dyDescent="0.2">
      <c r="AB108">
        <v>1</v>
      </c>
      <c r="AD108" t="e">
        <f t="shared" si="8"/>
        <v>#DIV/0!</v>
      </c>
      <c r="AE108" s="4" t="e">
        <f t="shared" si="9"/>
        <v>#DIV/0!</v>
      </c>
      <c r="AF108" s="4" t="e">
        <f t="shared" si="10"/>
        <v>#DIV/0!</v>
      </c>
      <c r="AG108" s="4" t="e">
        <f t="shared" si="11"/>
        <v>#DIV/0!</v>
      </c>
    </row>
    <row r="109" spans="28:58" x14ac:dyDescent="0.2">
      <c r="AB109">
        <v>1</v>
      </c>
      <c r="AD109" t="e">
        <f t="shared" si="8"/>
        <v>#DIV/0!</v>
      </c>
      <c r="AE109" s="4" t="e">
        <f t="shared" si="9"/>
        <v>#DIV/0!</v>
      </c>
      <c r="AF109" s="4" t="e">
        <f t="shared" si="10"/>
        <v>#DIV/0!</v>
      </c>
      <c r="AG109" s="4" t="e">
        <f t="shared" si="11"/>
        <v>#DIV/0!</v>
      </c>
    </row>
    <row r="110" spans="28:58" x14ac:dyDescent="0.2">
      <c r="AB110">
        <v>1</v>
      </c>
      <c r="AD110" t="e">
        <f t="shared" si="8"/>
        <v>#DIV/0!</v>
      </c>
      <c r="AE110" s="4" t="e">
        <f t="shared" si="9"/>
        <v>#DIV/0!</v>
      </c>
      <c r="AF110" s="4" t="e">
        <f t="shared" si="10"/>
        <v>#DIV/0!</v>
      </c>
      <c r="AG110" s="4" t="e">
        <f t="shared" si="11"/>
        <v>#DIV/0!</v>
      </c>
      <c r="AJ110" t="e">
        <f>ABS(100*(AD110-AD111)/(AVERAGE(AD110:AD111)))</f>
        <v>#DIV/0!</v>
      </c>
      <c r="AL110" t="e">
        <f>100*((AVERAGE(AD110:AD111)*50)-(AVERAGE(AD92:AD93)*50))/(1000*0.15)</f>
        <v>#DIV/0!</v>
      </c>
      <c r="AO110" t="e">
        <f>ABS(100*(AE110-AE111)/(AVERAGE(AE110:AE111)))</f>
        <v>#DIV/0!</v>
      </c>
      <c r="AQ110" t="e">
        <f>100*((AVERAGE(AE110:AE111)*50)-(AVERAGE(AE92:AE93)*50))/(2000*0.15)</f>
        <v>#DIV/0!</v>
      </c>
      <c r="AT110" t="e">
        <f>ABS(100*(AF110-AF111)/(AVERAGE(AF110:AF111)))</f>
        <v>#DIV/0!</v>
      </c>
      <c r="AV110" t="e">
        <f>100*((AVERAGE(AF110:AF111)*50)-(AVERAGE(AF92:AF93)*50))/(1000*0.15)</f>
        <v>#DIV/0!</v>
      </c>
      <c r="AY110" t="e">
        <f>ABS(100*(AG110-AG111)/(AVERAGE(AG110:AG111)))</f>
        <v>#DIV/0!</v>
      </c>
      <c r="BA110" t="e">
        <f>100*((AVERAGE(AG110:AG111)*50)-(AVERAGE(AG92:AG93)*50))/(100*0.15)</f>
        <v>#DIV/0!</v>
      </c>
      <c r="BC110" s="4" t="e">
        <f>AVERAGE(AD110:AD111)</f>
        <v>#DIV/0!</v>
      </c>
      <c r="BD110" s="4" t="e">
        <f>AVERAGE(AE110:AE111)</f>
        <v>#DIV/0!</v>
      </c>
      <c r="BE110" s="4" t="e">
        <f>AVERAGE(AF110:AF111)</f>
        <v>#DIV/0!</v>
      </c>
      <c r="BF110" s="4" t="e">
        <f>AVERAGE(AG110:AG111)</f>
        <v>#DIV/0!</v>
      </c>
    </row>
    <row r="111" spans="28:58" x14ac:dyDescent="0.2">
      <c r="AB111">
        <v>1</v>
      </c>
      <c r="AD111" t="e">
        <f t="shared" si="8"/>
        <v>#DIV/0!</v>
      </c>
      <c r="AE111" s="4" t="e">
        <f t="shared" si="9"/>
        <v>#DIV/0!</v>
      </c>
      <c r="AF111" s="4" t="e">
        <f t="shared" si="10"/>
        <v>#DIV/0!</v>
      </c>
      <c r="AG111" s="4" t="e">
        <f t="shared" si="11"/>
        <v>#DIV/0!</v>
      </c>
    </row>
    <row r="112" spans="28:58" x14ac:dyDescent="0.2">
      <c r="AB112">
        <v>1</v>
      </c>
      <c r="AD112" t="e">
        <f t="shared" si="8"/>
        <v>#DIV/0!</v>
      </c>
      <c r="AE112" s="4" t="e">
        <f t="shared" si="9"/>
        <v>#DIV/0!</v>
      </c>
      <c r="AF112" s="4" t="e">
        <f t="shared" si="10"/>
        <v>#DIV/0!</v>
      </c>
      <c r="AG112" s="4" t="e">
        <f t="shared" si="11"/>
        <v>#DIV/0!</v>
      </c>
    </row>
    <row r="113" spans="28:58" x14ac:dyDescent="0.2">
      <c r="AB113">
        <v>1</v>
      </c>
      <c r="AD113" t="e">
        <f t="shared" si="8"/>
        <v>#DIV/0!</v>
      </c>
      <c r="AE113" s="4" t="e">
        <f t="shared" si="9"/>
        <v>#DIV/0!</v>
      </c>
      <c r="AF113" s="4" t="e">
        <f t="shared" si="10"/>
        <v>#DIV/0!</v>
      </c>
      <c r="AG113" s="4" t="e">
        <f t="shared" si="11"/>
        <v>#DIV/0!</v>
      </c>
      <c r="AJ113" t="e">
        <f>ABS(100*(AD113-AD114)/(AVERAGE(AD113:AD114)))</f>
        <v>#DIV/0!</v>
      </c>
      <c r="AK113" t="e">
        <f>ABS(100*((AVERAGE(AD113:AD114)-AVERAGE(AD107:AD108))/(AVERAGE(AD107:AD108,AD113:AD114))))</f>
        <v>#DIV/0!</v>
      </c>
      <c r="AO113" t="e">
        <f>ABS(100*(AE113-AE114)/(AVERAGE(AE113:AE114)))</f>
        <v>#DIV/0!</v>
      </c>
      <c r="AP113" t="e">
        <f>ABS(100*((AVERAGE(AE113:AE114)-AVERAGE(AE107:AE108))/(AVERAGE(AE107:AE108,AE113:AE114))))</f>
        <v>#DIV/0!</v>
      </c>
      <c r="AT113" t="e">
        <f>ABS(100*(AF113-AF114)/(AVERAGE(AF113:AF114)))</f>
        <v>#DIV/0!</v>
      </c>
      <c r="AU113" t="e">
        <f>ABS(100*((AVERAGE(AF113:AF114)-AVERAGE(AF107:AF108))/(AVERAGE(AF107:AF108,AF113:AF114))))</f>
        <v>#DIV/0!</v>
      </c>
      <c r="AY113" t="e">
        <f>ABS(100*(AG113-AG114)/(AVERAGE(AG113:AG114)))</f>
        <v>#DIV/0!</v>
      </c>
      <c r="AZ113" t="e">
        <f>ABS(100*((AVERAGE(AG113:AG114)-AVERAGE(AG107:AG108))/(AVERAGE(AG107:AG108,AG113:AG114))))</f>
        <v>#DIV/0!</v>
      </c>
      <c r="BC113" s="4" t="e">
        <f>AVERAGE(AD113:AD114)</f>
        <v>#DIV/0!</v>
      </c>
      <c r="BD113" s="4" t="e">
        <f>AVERAGE(AE113:AE114)</f>
        <v>#DIV/0!</v>
      </c>
      <c r="BE113" s="4" t="e">
        <f>AVERAGE(AF113:AF114)</f>
        <v>#DIV/0!</v>
      </c>
      <c r="BF113" s="4" t="e">
        <f>AVERAGE(AG113:AG114)</f>
        <v>#DIV/0!</v>
      </c>
    </row>
    <row r="114" spans="28:58" x14ac:dyDescent="0.2">
      <c r="AB114">
        <v>1</v>
      </c>
      <c r="AD114" t="e">
        <f t="shared" si="8"/>
        <v>#DIV/0!</v>
      </c>
      <c r="AE114" s="4" t="e">
        <f t="shared" si="9"/>
        <v>#DIV/0!</v>
      </c>
      <c r="AF114" s="4" t="e">
        <f t="shared" si="10"/>
        <v>#DIV/0!</v>
      </c>
      <c r="AG114" s="4" t="e">
        <f t="shared" si="11"/>
        <v>#DIV/0!</v>
      </c>
    </row>
    <row r="115" spans="28:58" x14ac:dyDescent="0.2">
      <c r="AB115">
        <v>1</v>
      </c>
      <c r="AD115" t="e">
        <f t="shared" si="8"/>
        <v>#DIV/0!</v>
      </c>
      <c r="AE115" s="4" t="e">
        <f t="shared" si="9"/>
        <v>#DIV/0!</v>
      </c>
      <c r="AF115" s="4" t="e">
        <f t="shared" si="10"/>
        <v>#DIV/0!</v>
      </c>
      <c r="AG115" s="4" t="e">
        <f t="shared" si="11"/>
        <v>#DIV/0!</v>
      </c>
    </row>
    <row r="116" spans="28:58" x14ac:dyDescent="0.2">
      <c r="AB116">
        <v>1</v>
      </c>
      <c r="AD116" t="e">
        <f t="shared" si="8"/>
        <v>#DIV/0!</v>
      </c>
      <c r="AE116" s="4" t="e">
        <f t="shared" si="9"/>
        <v>#DIV/0!</v>
      </c>
      <c r="AF116" s="4" t="e">
        <f t="shared" si="10"/>
        <v>#DIV/0!</v>
      </c>
      <c r="AG116" s="4" t="e">
        <f t="shared" si="11"/>
        <v>#DIV/0!</v>
      </c>
    </row>
    <row r="117" spans="28:58" x14ac:dyDescent="0.2">
      <c r="AB117">
        <v>1</v>
      </c>
      <c r="AD117" t="e">
        <f t="shared" si="8"/>
        <v>#DIV/0!</v>
      </c>
      <c r="AE117" s="4" t="e">
        <f t="shared" si="9"/>
        <v>#DIV/0!</v>
      </c>
      <c r="AF117" s="4" t="e">
        <f t="shared" si="10"/>
        <v>#DIV/0!</v>
      </c>
      <c r="AG117" s="4" t="e">
        <f t="shared" si="11"/>
        <v>#DIV/0!</v>
      </c>
      <c r="AJ117" t="e">
        <f>ABS(100*(AD117-AD118)/(AVERAGE(AD117:AD118)))</f>
        <v>#DIV/0!</v>
      </c>
      <c r="AO117" t="e">
        <f>ABS(100*(AE117-AE118)/(AVERAGE(AE117:AE118)))</f>
        <v>#DIV/0!</v>
      </c>
      <c r="AT117" t="e">
        <f>ABS(100*(AF117-AF118)/(AVERAGE(AF117:AF118)))</f>
        <v>#DIV/0!</v>
      </c>
      <c r="AY117" t="e">
        <f>ABS(100*(AG117-AG118)/(AVERAGE(AG117:AG118)))</f>
        <v>#DIV/0!</v>
      </c>
      <c r="BC117" s="4" t="e">
        <f>AVERAGE(AD117:AD118)</f>
        <v>#DIV/0!</v>
      </c>
      <c r="BD117" s="4" t="e">
        <f>AVERAGE(AE117:AE118)</f>
        <v>#DIV/0!</v>
      </c>
      <c r="BE117" s="4" t="e">
        <f>AVERAGE(AF117:AF118)</f>
        <v>#DIV/0!</v>
      </c>
      <c r="BF117" s="4" t="e">
        <f>AVERAGE(AG117:AG118)</f>
        <v>#DIV/0!</v>
      </c>
    </row>
    <row r="118" spans="28:58" x14ac:dyDescent="0.2">
      <c r="AB118">
        <v>1</v>
      </c>
      <c r="AD118" t="e">
        <f t="shared" si="8"/>
        <v>#DIV/0!</v>
      </c>
      <c r="AE118" s="4" t="e">
        <f t="shared" si="9"/>
        <v>#DIV/0!</v>
      </c>
      <c r="AF118" s="4" t="e">
        <f t="shared" si="10"/>
        <v>#DIV/0!</v>
      </c>
      <c r="AG118" s="4" t="e">
        <f t="shared" si="11"/>
        <v>#DIV/0!</v>
      </c>
    </row>
    <row r="119" spans="28:58" x14ac:dyDescent="0.2">
      <c r="AB119">
        <v>1</v>
      </c>
      <c r="AD119" t="e">
        <f t="shared" si="8"/>
        <v>#DIV/0!</v>
      </c>
      <c r="AE119" s="4" t="e">
        <f t="shared" si="9"/>
        <v>#DIV/0!</v>
      </c>
      <c r="AF119" s="4" t="e">
        <f t="shared" si="10"/>
        <v>#DIV/0!</v>
      </c>
      <c r="AG119" s="4" t="e">
        <f t="shared" si="11"/>
        <v>#DIV/0!</v>
      </c>
      <c r="BC119" s="4"/>
      <c r="BD119" s="4"/>
      <c r="BE119" s="4"/>
      <c r="BF119" s="4"/>
    </row>
    <row r="120" spans="28:58" x14ac:dyDescent="0.2">
      <c r="AB120">
        <v>1</v>
      </c>
      <c r="AD120" t="e">
        <f t="shared" si="8"/>
        <v>#DIV/0!</v>
      </c>
      <c r="AE120" s="4" t="e">
        <f t="shared" si="9"/>
        <v>#DIV/0!</v>
      </c>
      <c r="AF120" s="4" t="e">
        <f t="shared" si="10"/>
        <v>#DIV/0!</v>
      </c>
      <c r="AG120" s="4" t="e">
        <f t="shared" si="11"/>
        <v>#DIV/0!</v>
      </c>
      <c r="AJ120" t="e">
        <f>ABS(100*(AD120-AD121)/(AVERAGE(AD120:AD121)))</f>
        <v>#DIV/0!</v>
      </c>
      <c r="AO120" t="e">
        <f>ABS(100*(AE120-AE121)/(AVERAGE(AE120:AE121)))</f>
        <v>#DIV/0!</v>
      </c>
      <c r="AT120" t="e">
        <f>ABS(100*(AF120-AF121)/(AVERAGE(AF120:AF121)))</f>
        <v>#DIV/0!</v>
      </c>
      <c r="AY120" t="e">
        <f>ABS(100*(AG120-AG121)/(AVERAGE(AG120:AG121)))</f>
        <v>#DIV/0!</v>
      </c>
      <c r="BC120" s="4" t="e">
        <f>AVERAGE(AD120:AD121)</f>
        <v>#DIV/0!</v>
      </c>
      <c r="BD120" s="4" t="e">
        <f>AVERAGE(AE120:AE121)</f>
        <v>#DIV/0!</v>
      </c>
      <c r="BE120" s="4" t="e">
        <f>AVERAGE(AF120:AF121)</f>
        <v>#DIV/0!</v>
      </c>
      <c r="BF120" s="4" t="e">
        <f>AVERAGE(AG120:AG121)</f>
        <v>#DIV/0!</v>
      </c>
    </row>
    <row r="121" spans="28:58" x14ac:dyDescent="0.2">
      <c r="AB121">
        <v>1</v>
      </c>
      <c r="AD121" t="e">
        <f t="shared" si="8"/>
        <v>#DIV/0!</v>
      </c>
      <c r="AE121" s="4" t="e">
        <f t="shared" si="9"/>
        <v>#DIV/0!</v>
      </c>
      <c r="AF121" s="4" t="e">
        <f t="shared" si="10"/>
        <v>#DIV/0!</v>
      </c>
      <c r="AG121" s="4" t="e">
        <f t="shared" si="11"/>
        <v>#DIV/0!</v>
      </c>
    </row>
    <row r="122" spans="28:58" x14ac:dyDescent="0.2">
      <c r="AB122">
        <v>1</v>
      </c>
      <c r="AD122" t="e">
        <f t="shared" si="8"/>
        <v>#DIV/0!</v>
      </c>
      <c r="AE122" s="4" t="e">
        <f t="shared" si="9"/>
        <v>#DIV/0!</v>
      </c>
      <c r="AF122" s="4" t="e">
        <f t="shared" si="10"/>
        <v>#DIV/0!</v>
      </c>
      <c r="AG122" s="4" t="e">
        <f t="shared" si="11"/>
        <v>#DIV/0!</v>
      </c>
      <c r="BC122" s="4"/>
      <c r="BD122" s="4"/>
      <c r="BE122" s="4"/>
      <c r="BF122" s="4"/>
    </row>
    <row r="123" spans="28:58" x14ac:dyDescent="0.2">
      <c r="AB123">
        <v>1</v>
      </c>
      <c r="AD123" t="e">
        <f t="shared" si="8"/>
        <v>#DIV/0!</v>
      </c>
      <c r="AE123" s="4" t="e">
        <f t="shared" si="9"/>
        <v>#DIV/0!</v>
      </c>
      <c r="AF123" s="4" t="e">
        <f t="shared" si="10"/>
        <v>#DIV/0!</v>
      </c>
      <c r="AG123" s="4" t="e">
        <f t="shared" si="11"/>
        <v>#DIV/0!</v>
      </c>
      <c r="AI123" t="e">
        <f>ABS(100*(AVERAGE(AD123:AD124)-3)/3)</f>
        <v>#DIV/0!</v>
      </c>
      <c r="AJ123" t="e">
        <f>ABS(100*(AD123-AD124)/(AVERAGE(AD123:AD124)))</f>
        <v>#DIV/0!</v>
      </c>
      <c r="AN123" t="e">
        <f>ABS(100*(AVERAGE(AE123:AE124)-6)/6)</f>
        <v>#DIV/0!</v>
      </c>
      <c r="AO123" t="e">
        <f>ABS(100*(AE123-AE124)/(AVERAGE(AE123:AE124)))</f>
        <v>#DIV/0!</v>
      </c>
      <c r="AS123" t="e">
        <f>ABS(100*(AVERAGE(AF123:AF124)-3)/3)</f>
        <v>#DIV/0!</v>
      </c>
      <c r="AT123" t="e">
        <f>ABS(100*(AF123-AF124)/(AVERAGE(AF123:AF124)))</f>
        <v>#DIV/0!</v>
      </c>
      <c r="AX123" t="e">
        <f>ABS(100*(AVERAGE(AG123:AG124)-0.3)/0.33)</f>
        <v>#DIV/0!</v>
      </c>
      <c r="AY123" t="e">
        <f>ABS(100*(AG123-AG124)/(AVERAGE(AG123:AG124)))</f>
        <v>#DIV/0!</v>
      </c>
      <c r="BC123" s="4" t="e">
        <f>AVERAGE(AD123:AD124)</f>
        <v>#DIV/0!</v>
      </c>
      <c r="BD123" s="4" t="e">
        <f>AVERAGE(AE123:AE124)</f>
        <v>#DIV/0!</v>
      </c>
      <c r="BE123" s="4" t="e">
        <f>AVERAGE(AF123:AF124)</f>
        <v>#DIV/0!</v>
      </c>
      <c r="BF123" s="4" t="e">
        <f>AVERAGE(AG123:AG124)</f>
        <v>#DIV/0!</v>
      </c>
    </row>
    <row r="124" spans="28:58" x14ac:dyDescent="0.2">
      <c r="AB124">
        <v>1</v>
      </c>
      <c r="AD124" t="e">
        <f t="shared" si="8"/>
        <v>#DIV/0!</v>
      </c>
      <c r="AE124" s="4" t="e">
        <f t="shared" si="9"/>
        <v>#DIV/0!</v>
      </c>
      <c r="AF124" s="4" t="e">
        <f t="shared" si="10"/>
        <v>#DIV/0!</v>
      </c>
      <c r="AG124" s="4" t="e">
        <f t="shared" si="11"/>
        <v>#DIV/0!</v>
      </c>
    </row>
  </sheetData>
  <conditionalFormatting sqref="AR25:AR26 AW21:AW26 AJ25:AK26 AT25:AU26 AY21:AZ26 AO25:AP26 AR31:AR32 AW31:AW32 AJ41:AK49 AT41:AU49 AY41:AZ49 AO41:AP49 AW35:AW54 AR35:AR54">
    <cfRule type="cellIs" dxfId="1139" priority="569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1138" priority="568" operator="between">
      <formula>80</formula>
      <formula>120</formula>
    </cfRule>
  </conditionalFormatting>
  <conditionalFormatting sqref="AJ28">
    <cfRule type="cellIs" dxfId="1137" priority="567" operator="greaterThan">
      <formula>20</formula>
    </cfRule>
  </conditionalFormatting>
  <conditionalFormatting sqref="AO28">
    <cfRule type="cellIs" dxfId="1136" priority="566" operator="greaterThan">
      <formula>20</formula>
    </cfRule>
  </conditionalFormatting>
  <conditionalFormatting sqref="AT28">
    <cfRule type="cellIs" dxfId="1135" priority="565" operator="greaterThan">
      <formula>20</formula>
    </cfRule>
  </conditionalFormatting>
  <conditionalFormatting sqref="AY28">
    <cfRule type="cellIs" dxfId="1134" priority="564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1133" priority="563" operator="greaterThan">
      <formula>20</formula>
    </cfRule>
  </conditionalFormatting>
  <conditionalFormatting sqref="AL114:AM114 AV114 BA114 AL50:AM54 AV50:AV57 BA50:BA57">
    <cfRule type="cellIs" dxfId="1132" priority="562" operator="between">
      <formula>80</formula>
      <formula>120</formula>
    </cfRule>
  </conditionalFormatting>
  <conditionalFormatting sqref="AL114:AM114 AV114 BA114">
    <cfRule type="cellIs" dxfId="1131" priority="552" operator="between">
      <formula>80</formula>
      <formula>120</formula>
    </cfRule>
  </conditionalFormatting>
  <conditionalFormatting sqref="AK114 AR114:AU114 AW114 AY114:AZ114">
    <cfRule type="cellIs" dxfId="1130" priority="561" operator="greaterThan">
      <formula>20</formula>
    </cfRule>
  </conditionalFormatting>
  <conditionalFormatting sqref="AL114:AM114 AV114 BA114">
    <cfRule type="cellIs" dxfId="1129" priority="560" operator="between">
      <formula>80</formula>
      <formula>120</formula>
    </cfRule>
  </conditionalFormatting>
  <conditionalFormatting sqref="AL114:AM114 AV114 BA114">
    <cfRule type="cellIs" dxfId="1128" priority="550" operator="between">
      <formula>80</formula>
      <formula>120</formula>
    </cfRule>
  </conditionalFormatting>
  <conditionalFormatting sqref="AK114 AR114:AU114 AW114 AY114:AZ114">
    <cfRule type="cellIs" dxfId="1127" priority="559" operator="greaterThan">
      <formula>20</formula>
    </cfRule>
  </conditionalFormatting>
  <conditionalFormatting sqref="AL114:AM114 AV114 BA114">
    <cfRule type="cellIs" dxfId="1126" priority="558" operator="between">
      <formula>80</formula>
      <formula>120</formula>
    </cfRule>
  </conditionalFormatting>
  <conditionalFormatting sqref="AN114:AP114">
    <cfRule type="cellIs" dxfId="1125" priority="498" operator="greaterThan">
      <formula>20</formula>
    </cfRule>
  </conditionalFormatting>
  <conditionalFormatting sqref="AQ114">
    <cfRule type="cellIs" dxfId="1124" priority="497" operator="between">
      <formula>80</formula>
      <formula>120</formula>
    </cfRule>
  </conditionalFormatting>
  <conditionalFormatting sqref="AL114:AM114 AV114 BA114">
    <cfRule type="cellIs" dxfId="1123" priority="546" operator="between">
      <formula>80</formula>
      <formula>120</formula>
    </cfRule>
  </conditionalFormatting>
  <conditionalFormatting sqref="AK114 AR114:AU114 AW114 AY114:AZ114">
    <cfRule type="cellIs" dxfId="1122" priority="557" operator="greaterThan">
      <formula>20</formula>
    </cfRule>
  </conditionalFormatting>
  <conditionalFormatting sqref="AL114:AM114 AV114 BA114">
    <cfRule type="cellIs" dxfId="1121" priority="556" operator="between">
      <formula>80</formula>
      <formula>120</formula>
    </cfRule>
  </conditionalFormatting>
  <conditionalFormatting sqref="AK114 AR114:AU114 AW114 AY114:AZ114">
    <cfRule type="cellIs" dxfId="1120" priority="555" operator="greaterThan">
      <formula>20</formula>
    </cfRule>
  </conditionalFormatting>
  <conditionalFormatting sqref="AL114:AM114 AV114 BA114">
    <cfRule type="cellIs" dxfId="1119" priority="554" operator="between">
      <formula>80</formula>
      <formula>120</formula>
    </cfRule>
  </conditionalFormatting>
  <conditionalFormatting sqref="AJ59:AK61 AR59:AR61 AW59:AW61 AT59:AU61 AY59:AZ61">
    <cfRule type="cellIs" dxfId="1118" priority="535" operator="greaterThan">
      <formula>20</formula>
    </cfRule>
  </conditionalFormatting>
  <conditionalFormatting sqref="AL59:AM61 BA59:BA61 AV59:AV61">
    <cfRule type="cellIs" dxfId="1117" priority="534" operator="between">
      <formula>80</formula>
      <formula>120</formula>
    </cfRule>
  </conditionalFormatting>
  <conditionalFormatting sqref="AL53:AM55 AV53:AV55">
    <cfRule type="cellIs" dxfId="1116" priority="532" operator="between">
      <formula>80</formula>
      <formula>120</formula>
    </cfRule>
  </conditionalFormatting>
  <conditionalFormatting sqref="AK114 AR114:AU114 AW114 AY114:AZ114">
    <cfRule type="cellIs" dxfId="1115" priority="553" operator="greaterThan">
      <formula>20</formula>
    </cfRule>
  </conditionalFormatting>
  <conditionalFormatting sqref="AN114:AP114">
    <cfRule type="cellIs" dxfId="1114" priority="492" operator="greaterThan">
      <formula>20</formula>
    </cfRule>
  </conditionalFormatting>
  <conditionalFormatting sqref="AQ114">
    <cfRule type="cellIs" dxfId="1113" priority="491" operator="between">
      <formula>80</formula>
      <formula>120</formula>
    </cfRule>
  </conditionalFormatting>
  <conditionalFormatting sqref="AL61:AM61">
    <cfRule type="cellIs" dxfId="1112" priority="522" operator="between">
      <formula>80</formula>
      <formula>120</formula>
    </cfRule>
  </conditionalFormatting>
  <conditionalFormatting sqref="AN114:AP114">
    <cfRule type="cellIs" dxfId="1111" priority="490" operator="greaterThan">
      <formula>20</formula>
    </cfRule>
  </conditionalFormatting>
  <conditionalFormatting sqref="AQ114">
    <cfRule type="cellIs" dxfId="1110" priority="489" operator="between">
      <formula>80</formula>
      <formula>120</formula>
    </cfRule>
  </conditionalFormatting>
  <conditionalFormatting sqref="AK114 AR114:AU114 AW114 AY114:AZ114">
    <cfRule type="cellIs" dxfId="1109" priority="551" operator="greaterThan">
      <formula>20</formula>
    </cfRule>
  </conditionalFormatting>
  <conditionalFormatting sqref="AK114 AR114:AU114 AW114 AY114:AZ114">
    <cfRule type="cellIs" dxfId="1108" priority="549" operator="greaterThan">
      <formula>20</formula>
    </cfRule>
  </conditionalFormatting>
  <conditionalFormatting sqref="AL114:AM114 AV114 BA114">
    <cfRule type="cellIs" dxfId="1107" priority="548" operator="between">
      <formula>80</formula>
      <formula>120</formula>
    </cfRule>
  </conditionalFormatting>
  <conditionalFormatting sqref="AU76 AT77:AU78">
    <cfRule type="cellIs" dxfId="1106" priority="514" operator="greaterThan">
      <formula>20</formula>
    </cfRule>
  </conditionalFormatting>
  <conditionalFormatting sqref="AV76:AV78">
    <cfRule type="cellIs" dxfId="1105" priority="513" operator="between">
      <formula>80</formula>
      <formula>120</formula>
    </cfRule>
  </conditionalFormatting>
  <conditionalFormatting sqref="AK114 AR114:AU114 AW114 AY114:AZ114">
    <cfRule type="cellIs" dxfId="1104" priority="547" operator="greaterThan">
      <formula>20</formula>
    </cfRule>
  </conditionalFormatting>
  <conditionalFormatting sqref="AQ46">
    <cfRule type="cellIs" dxfId="1103" priority="476" operator="between">
      <formula>80</formula>
      <formula>120</formula>
    </cfRule>
  </conditionalFormatting>
  <conditionalFormatting sqref="BA53:BA55">
    <cfRule type="cellIs" dxfId="1102" priority="545" operator="between">
      <formula>80</formula>
      <formula>120</formula>
    </cfRule>
  </conditionalFormatting>
  <conditionalFormatting sqref="AK52">
    <cfRule type="cellIs" dxfId="1101" priority="544" operator="greaterThan">
      <formula>20</formula>
    </cfRule>
  </conditionalFormatting>
  <conditionalFormatting sqref="AL52:AM52">
    <cfRule type="cellIs" dxfId="1100" priority="543" operator="between">
      <formula>80</formula>
      <formula>120</formula>
    </cfRule>
  </conditionalFormatting>
  <conditionalFormatting sqref="AK55">
    <cfRule type="cellIs" dxfId="1099" priority="542" operator="greaterThan">
      <formula>20</formula>
    </cfRule>
  </conditionalFormatting>
  <conditionalFormatting sqref="AL55:AM55">
    <cfRule type="cellIs" dxfId="1098" priority="541" operator="between">
      <formula>80</formula>
      <formula>120</formula>
    </cfRule>
  </conditionalFormatting>
  <conditionalFormatting sqref="AW49">
    <cfRule type="cellIs" dxfId="1097" priority="540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1096" priority="539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1095" priority="538" operator="between">
      <formula>80</formula>
      <formula>120</formula>
    </cfRule>
  </conditionalFormatting>
  <conditionalFormatting sqref="AW56:AW58 AR56:AR58 AJ56:AK58 AT56:AU58 AY56:AZ58">
    <cfRule type="cellIs" dxfId="1094" priority="537" operator="greaterThan">
      <formula>20</formula>
    </cfRule>
  </conditionalFormatting>
  <conditionalFormatting sqref="AV56:AV58 BA56:BA58 AL56:AM58">
    <cfRule type="cellIs" dxfId="1093" priority="536" operator="between">
      <formula>80</formula>
      <formula>120</formula>
    </cfRule>
  </conditionalFormatting>
  <conditionalFormatting sqref="AJ53:AK55 AR53:AR55 AW53:AW55 AT53:AU55 AY53:AZ55">
    <cfRule type="cellIs" dxfId="1092" priority="533" operator="greaterThan">
      <formula>20</formula>
    </cfRule>
  </conditionalFormatting>
  <conditionalFormatting sqref="AJ61 AJ58 AJ55 AJ52 AJ49 AJ46 AJ43 AJ40 AJ37 AJ31">
    <cfRule type="cellIs" dxfId="1091" priority="466" operator="greaterThan">
      <formula>20</formula>
    </cfRule>
  </conditionalFormatting>
  <conditionalFormatting sqref="AJ76 AJ73 AJ70">
    <cfRule type="cellIs" dxfId="1090" priority="465" operator="greaterThan">
      <formula>20</formula>
    </cfRule>
  </conditionalFormatting>
  <conditionalFormatting sqref="AU46">
    <cfRule type="cellIs" dxfId="1089" priority="531" operator="greaterThan">
      <formula>20</formula>
    </cfRule>
  </conditionalFormatting>
  <conditionalFormatting sqref="AZ46">
    <cfRule type="cellIs" dxfId="1088" priority="530" operator="greaterThan">
      <formula>20</formula>
    </cfRule>
  </conditionalFormatting>
  <conditionalFormatting sqref="AL46:AM46">
    <cfRule type="cellIs" dxfId="1087" priority="529" operator="between">
      <formula>80</formula>
      <formula>120</formula>
    </cfRule>
  </conditionalFormatting>
  <conditionalFormatting sqref="AV46">
    <cfRule type="cellIs" dxfId="1086" priority="528" operator="between">
      <formula>80</formula>
      <formula>120</formula>
    </cfRule>
  </conditionalFormatting>
  <conditionalFormatting sqref="AV46">
    <cfRule type="cellIs" dxfId="1085" priority="527" operator="between">
      <formula>80</formula>
      <formula>120</formula>
    </cfRule>
  </conditionalFormatting>
  <conditionalFormatting sqref="BA46">
    <cfRule type="cellIs" dxfId="1084" priority="526" operator="between">
      <formula>80</formula>
      <formula>120</formula>
    </cfRule>
  </conditionalFormatting>
  <conditionalFormatting sqref="BA46">
    <cfRule type="cellIs" dxfId="1083" priority="525" operator="between">
      <formula>80</formula>
      <formula>120</formula>
    </cfRule>
  </conditionalFormatting>
  <conditionalFormatting sqref="AU49">
    <cfRule type="cellIs" dxfId="1082" priority="524" operator="greaterThan">
      <formula>20</formula>
    </cfRule>
  </conditionalFormatting>
  <conditionalFormatting sqref="AZ49">
    <cfRule type="cellIs" dxfId="1081" priority="523" operator="greaterThan">
      <formula>20</formula>
    </cfRule>
  </conditionalFormatting>
  <conditionalFormatting sqref="AJ114">
    <cfRule type="cellIs" dxfId="1080" priority="521" operator="greaterThan">
      <formula>20</formula>
    </cfRule>
  </conditionalFormatting>
  <conditionalFormatting sqref="AK76 AR76:AR78 AJ77:AK78">
    <cfRule type="cellIs" dxfId="1079" priority="520" operator="greaterThan">
      <formula>20</formula>
    </cfRule>
  </conditionalFormatting>
  <conditionalFormatting sqref="AL76:AM78">
    <cfRule type="cellIs" dxfId="1078" priority="519" operator="between">
      <formula>80</formula>
      <formula>120</formula>
    </cfRule>
  </conditionalFormatting>
  <conditionalFormatting sqref="AY76 AY73 AY70 AY61 AY58 AY55 AY52 AY49 AY46 AY43 AY40 AY37 AY31">
    <cfRule type="cellIs" dxfId="1077" priority="461" operator="greaterThan">
      <formula>20</formula>
    </cfRule>
  </conditionalFormatting>
  <conditionalFormatting sqref="AL20:AM24 AV20:AV24">
    <cfRule type="cellIs" dxfId="1076" priority="459" operator="between">
      <formula>80</formula>
      <formula>120</formula>
    </cfRule>
  </conditionalFormatting>
  <conditionalFormatting sqref="AV61">
    <cfRule type="cellIs" dxfId="1075" priority="518" operator="between">
      <formula>80</formula>
      <formula>120</formula>
    </cfRule>
  </conditionalFormatting>
  <conditionalFormatting sqref="AV61">
    <cfRule type="cellIs" dxfId="1074" priority="517" operator="between">
      <formula>80</formula>
      <formula>120</formula>
    </cfRule>
  </conditionalFormatting>
  <conditionalFormatting sqref="AT67">
    <cfRule type="cellIs" dxfId="1073" priority="516" operator="greaterThan">
      <formula>20</formula>
    </cfRule>
  </conditionalFormatting>
  <conditionalFormatting sqref="AT67">
    <cfRule type="cellIs" dxfId="1072" priority="515" operator="greaterThan">
      <formula>20</formula>
    </cfRule>
  </conditionalFormatting>
  <conditionalFormatting sqref="AY67">
    <cfRule type="cellIs" dxfId="1071" priority="512" operator="greaterThan">
      <formula>20</formula>
    </cfRule>
  </conditionalFormatting>
  <conditionalFormatting sqref="AY67">
    <cfRule type="cellIs" dxfId="1070" priority="511" operator="greaterThan">
      <formula>20</formula>
    </cfRule>
  </conditionalFormatting>
  <conditionalFormatting sqref="BA62:BA63">
    <cfRule type="cellIs" dxfId="1069" priority="510" operator="between">
      <formula>80</formula>
      <formula>120</formula>
    </cfRule>
  </conditionalFormatting>
  <conditionalFormatting sqref="BA62:BA63">
    <cfRule type="cellIs" dxfId="1068" priority="509" operator="between">
      <formula>80</formula>
      <formula>120</formula>
    </cfRule>
  </conditionalFormatting>
  <conditionalFormatting sqref="BA61">
    <cfRule type="cellIs" dxfId="1067" priority="508" operator="between">
      <formula>80</formula>
      <formula>120</formula>
    </cfRule>
  </conditionalFormatting>
  <conditionalFormatting sqref="BA61">
    <cfRule type="cellIs" dxfId="1066" priority="507" operator="between">
      <formula>80</formula>
      <formula>120</formula>
    </cfRule>
  </conditionalFormatting>
  <conditionalFormatting sqref="AZ76 AY77:AZ78">
    <cfRule type="cellIs" dxfId="1065" priority="506" operator="greaterThan">
      <formula>20</formula>
    </cfRule>
  </conditionalFormatting>
  <conditionalFormatting sqref="BA76:BA78">
    <cfRule type="cellIs" dxfId="1064" priority="505" operator="between">
      <formula>80</formula>
      <formula>120</formula>
    </cfRule>
  </conditionalFormatting>
  <conditionalFormatting sqref="AP31 AN114:AP114 AO32:AP32 AO35:AP40 AP41:AP45 AO50:AP52 AP53:AP57">
    <cfRule type="cellIs" dxfId="1063" priority="504" operator="greaterThan">
      <formula>20</formula>
    </cfRule>
  </conditionalFormatting>
  <conditionalFormatting sqref="AQ114 AQ50:AQ57">
    <cfRule type="cellIs" dxfId="1062" priority="503" operator="between">
      <formula>80</formula>
      <formula>120</formula>
    </cfRule>
  </conditionalFormatting>
  <conditionalFormatting sqref="AN114:AP114">
    <cfRule type="cellIs" dxfId="1061" priority="502" operator="greaterThan">
      <formula>20</formula>
    </cfRule>
  </conditionalFormatting>
  <conditionalFormatting sqref="AQ114">
    <cfRule type="cellIs" dxfId="1060" priority="501" operator="between">
      <formula>80</formula>
      <formula>120</formula>
    </cfRule>
  </conditionalFormatting>
  <conditionalFormatting sqref="AN114:AP114">
    <cfRule type="cellIs" dxfId="1059" priority="500" operator="greaterThan">
      <formula>20</formula>
    </cfRule>
  </conditionalFormatting>
  <conditionalFormatting sqref="AQ114">
    <cfRule type="cellIs" dxfId="1058" priority="499" operator="between">
      <formula>80</formula>
      <formula>120</formula>
    </cfRule>
  </conditionalFormatting>
  <conditionalFormatting sqref="AO59:AP61">
    <cfRule type="cellIs" dxfId="1057" priority="482" operator="greaterThan">
      <formula>20</formula>
    </cfRule>
  </conditionalFormatting>
  <conditionalFormatting sqref="AQ59:AQ61">
    <cfRule type="cellIs" dxfId="1056" priority="481" operator="between">
      <formula>80</formula>
      <formula>120</formula>
    </cfRule>
  </conditionalFormatting>
  <conditionalFormatting sqref="AN114:AP114">
    <cfRule type="cellIs" dxfId="1055" priority="496" operator="greaterThan">
      <formula>20</formula>
    </cfRule>
  </conditionalFormatting>
  <conditionalFormatting sqref="AQ114">
    <cfRule type="cellIs" dxfId="1054" priority="495" operator="between">
      <formula>80</formula>
      <formula>120</formula>
    </cfRule>
  </conditionalFormatting>
  <conditionalFormatting sqref="AZ47:AZ48">
    <cfRule type="cellIs" dxfId="1053" priority="446" operator="greaterThan">
      <formula>20</formula>
    </cfRule>
  </conditionalFormatting>
  <conditionalFormatting sqref="AN114:AP114">
    <cfRule type="cellIs" dxfId="1052" priority="494" operator="greaterThan">
      <formula>20</formula>
    </cfRule>
  </conditionalFormatting>
  <conditionalFormatting sqref="AQ114">
    <cfRule type="cellIs" dxfId="1051" priority="493" operator="between">
      <formula>80</formula>
      <formula>120</formula>
    </cfRule>
  </conditionalFormatting>
  <conditionalFormatting sqref="AK66">
    <cfRule type="cellIs" dxfId="1050" priority="437" operator="greaterThan">
      <formula>20</formula>
    </cfRule>
  </conditionalFormatting>
  <conditionalFormatting sqref="AQ61">
    <cfRule type="cellIs" dxfId="1049" priority="469" operator="between">
      <formula>80</formula>
      <formula>120</formula>
    </cfRule>
  </conditionalFormatting>
  <conditionalFormatting sqref="AT68">
    <cfRule type="cellIs" dxfId="1048" priority="433" operator="greaterThan">
      <formula>20</formula>
    </cfRule>
  </conditionalFormatting>
  <conditionalFormatting sqref="AN114:AP114">
    <cfRule type="cellIs" dxfId="1047" priority="488" operator="greaterThan">
      <formula>20</formula>
    </cfRule>
  </conditionalFormatting>
  <conditionalFormatting sqref="AQ114">
    <cfRule type="cellIs" dxfId="1046" priority="487" operator="between">
      <formula>80</formula>
      <formula>120</formula>
    </cfRule>
  </conditionalFormatting>
  <conditionalFormatting sqref="AO20:AP24">
    <cfRule type="cellIs" dxfId="1045" priority="458" operator="greaterThan">
      <formula>20</formula>
    </cfRule>
  </conditionalFormatting>
  <conditionalFormatting sqref="AQ20:AQ24">
    <cfRule type="cellIs" dxfId="1044" priority="457" operator="between">
      <formula>80</formula>
      <formula>120</formula>
    </cfRule>
  </conditionalFormatting>
  <conditionalFormatting sqref="AP58:AP60 AO62:AO63 AO66:AP68 AO70:AP74 AO76:AP77">
    <cfRule type="cellIs" dxfId="1043" priority="486" operator="greaterThan">
      <formula>20</formula>
    </cfRule>
  </conditionalFormatting>
  <conditionalFormatting sqref="AQ58:AQ60 AQ66:AQ68 AQ70:AQ74 AQ76:AQ77">
    <cfRule type="cellIs" dxfId="1042" priority="485" operator="between">
      <formula>80</formula>
      <formula>120</formula>
    </cfRule>
  </conditionalFormatting>
  <conditionalFormatting sqref="AO56:AP58">
    <cfRule type="cellIs" dxfId="1041" priority="484" operator="greaterThan">
      <formula>20</formula>
    </cfRule>
  </conditionalFormatting>
  <conditionalFormatting sqref="AQ56:AQ58">
    <cfRule type="cellIs" dxfId="1040" priority="483" operator="between">
      <formula>80</formula>
      <formula>120</formula>
    </cfRule>
  </conditionalFormatting>
  <conditionalFormatting sqref="AO53:AP55">
    <cfRule type="cellIs" dxfId="1039" priority="480" operator="greaterThan">
      <formula>20</formula>
    </cfRule>
  </conditionalFormatting>
  <conditionalFormatting sqref="AQ53:AQ55">
    <cfRule type="cellIs" dxfId="1038" priority="479" operator="between">
      <formula>80</formula>
      <formula>120</formula>
    </cfRule>
  </conditionalFormatting>
  <conditionalFormatting sqref="AP46">
    <cfRule type="cellIs" dxfId="1037" priority="478" operator="greaterThan">
      <formula>20</formula>
    </cfRule>
  </conditionalFormatting>
  <conditionalFormatting sqref="AQ46">
    <cfRule type="cellIs" dxfId="1036" priority="477" operator="between">
      <formula>80</formula>
      <formula>120</formula>
    </cfRule>
  </conditionalFormatting>
  <conditionalFormatting sqref="AP49">
    <cfRule type="cellIs" dxfId="1035" priority="475" operator="greaterThan">
      <formula>20</formula>
    </cfRule>
  </conditionalFormatting>
  <conditionalFormatting sqref="AP76 AO77:AP78">
    <cfRule type="cellIs" dxfId="1034" priority="474" operator="greaterThan">
      <formula>20</formula>
    </cfRule>
  </conditionalFormatting>
  <conditionalFormatting sqref="AQ76:AQ78">
    <cfRule type="cellIs" dxfId="1033" priority="473" operator="between">
      <formula>80</formula>
      <formula>120</formula>
    </cfRule>
  </conditionalFormatting>
  <conditionalFormatting sqref="AO67">
    <cfRule type="cellIs" dxfId="1032" priority="472" operator="greaterThan">
      <formula>20</formula>
    </cfRule>
  </conditionalFormatting>
  <conditionalFormatting sqref="AP61:AP63">
    <cfRule type="cellIs" dxfId="1031" priority="471" operator="greaterThan">
      <formula>20</formula>
    </cfRule>
  </conditionalFormatting>
  <conditionalFormatting sqref="AQ62:AQ63 AQ66">
    <cfRule type="cellIs" dxfId="1030" priority="470" operator="between">
      <formula>80</formula>
      <formula>120</formula>
    </cfRule>
  </conditionalFormatting>
  <conditionalFormatting sqref="AQ61">
    <cfRule type="cellIs" dxfId="1029" priority="468" operator="between">
      <formula>80</formula>
      <formula>120</formula>
    </cfRule>
  </conditionalFormatting>
  <conditionalFormatting sqref="AI20:AI27 AN20:AN27 AS20:AS27 AX20:AX27">
    <cfRule type="cellIs" dxfId="1028" priority="467" operator="lessThan">
      <formula>20</formula>
    </cfRule>
  </conditionalFormatting>
  <conditionalFormatting sqref="AO61 AO58 AO55 AO52 AO49 AO46 AO43 AO40 AO37 AO31">
    <cfRule type="cellIs" dxfId="1027" priority="464" operator="greaterThan">
      <formula>20</formula>
    </cfRule>
  </conditionalFormatting>
  <conditionalFormatting sqref="AO76 AO73 AO70">
    <cfRule type="cellIs" dxfId="1026" priority="463" operator="greaterThan">
      <formula>20</formula>
    </cfRule>
  </conditionalFormatting>
  <conditionalFormatting sqref="AT76 AT73 AT70 AT61 AT58 AT55 AT52 AT49 AT46 AT43 AT40 AT37 AT31">
    <cfRule type="cellIs" dxfId="1025" priority="462" operator="greaterThan">
      <formula>20</formula>
    </cfRule>
  </conditionalFormatting>
  <conditionalFormatting sqref="AQ47:AQ48">
    <cfRule type="cellIs" dxfId="1024" priority="425" operator="between">
      <formula>80</formula>
      <formula>120</formula>
    </cfRule>
  </conditionalFormatting>
  <conditionalFormatting sqref="AR20:AR24 AJ20:AK24 AT20:AU24">
    <cfRule type="cellIs" dxfId="1023" priority="460" operator="greaterThan">
      <formula>20</formula>
    </cfRule>
  </conditionalFormatting>
  <conditionalFormatting sqref="AR31 AW31 AJ31:AK31 AT31:AU31 AY31:AZ31">
    <cfRule type="cellIs" dxfId="1022" priority="456" operator="greaterThan">
      <formula>20</formula>
    </cfRule>
  </conditionalFormatting>
  <conditionalFormatting sqref="AL31:AM31 BA31 AV31">
    <cfRule type="cellIs" dxfId="1021" priority="455" operator="between">
      <formula>80</formula>
      <formula>120</formula>
    </cfRule>
  </conditionalFormatting>
  <conditionalFormatting sqref="AO31:AP31">
    <cfRule type="cellIs" dxfId="1020" priority="454" operator="greaterThan">
      <formula>20</formula>
    </cfRule>
  </conditionalFormatting>
  <conditionalFormatting sqref="AQ31">
    <cfRule type="cellIs" dxfId="1019" priority="453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1018" priority="415" operator="greaterThan">
      <formula>20</formula>
    </cfRule>
  </conditionalFormatting>
  <conditionalFormatting sqref="BA47:BA48">
    <cfRule type="cellIs" dxfId="1017" priority="441" operator="between">
      <formula>80</formula>
      <formula>120</formula>
    </cfRule>
  </conditionalFormatting>
  <conditionalFormatting sqref="BA100:BA103">
    <cfRule type="cellIs" dxfId="1016" priority="407" operator="between">
      <formula>80</formula>
      <formula>120</formula>
    </cfRule>
  </conditionalFormatting>
  <conditionalFormatting sqref="AK99">
    <cfRule type="cellIs" dxfId="1015" priority="406" operator="greaterThan">
      <formula>20</formula>
    </cfRule>
  </conditionalFormatting>
  <conditionalFormatting sqref="AL99:AM99">
    <cfRule type="cellIs" dxfId="1014" priority="405" operator="between">
      <formula>80</formula>
      <formula>120</formula>
    </cfRule>
  </conditionalFormatting>
  <conditionalFormatting sqref="AK102">
    <cfRule type="cellIs" dxfId="1013" priority="404" operator="greaterThan">
      <formula>20</formula>
    </cfRule>
  </conditionalFormatting>
  <conditionalFormatting sqref="AL102:AM102">
    <cfRule type="cellIs" dxfId="1012" priority="403" operator="between">
      <formula>80</formula>
      <formula>120</formula>
    </cfRule>
  </conditionalFormatting>
  <conditionalFormatting sqref="AV62:AV63">
    <cfRule type="cellIs" dxfId="1011" priority="434" operator="between">
      <formula>80</formula>
      <formula>120</formula>
    </cfRule>
  </conditionalFormatting>
  <conditionalFormatting sqref="AZ93">
    <cfRule type="cellIs" dxfId="1010" priority="392" operator="greaterThan">
      <formula>20</formula>
    </cfRule>
  </conditionalFormatting>
  <conditionalFormatting sqref="AV93">
    <cfRule type="cellIs" dxfId="1009" priority="389" operator="between">
      <formula>80</formula>
      <formula>120</formula>
    </cfRule>
  </conditionalFormatting>
  <conditionalFormatting sqref="BA93">
    <cfRule type="cellIs" dxfId="1008" priority="387" operator="between">
      <formula>80</formula>
      <formula>120</formula>
    </cfRule>
  </conditionalFormatting>
  <conditionalFormatting sqref="AY68">
    <cfRule type="cellIs" dxfId="1007" priority="430" operator="greaterThan">
      <formula>20</formula>
    </cfRule>
  </conditionalFormatting>
  <conditionalFormatting sqref="BA62:BA63">
    <cfRule type="cellIs" dxfId="1006" priority="427" operator="between">
      <formula>80</formula>
      <formula>120</formula>
    </cfRule>
  </conditionalFormatting>
  <conditionalFormatting sqref="BA108">
    <cfRule type="cellIs" dxfId="1005" priority="378" operator="between">
      <formula>80</formula>
      <formula>120</formula>
    </cfRule>
  </conditionalFormatting>
  <conditionalFormatting sqref="AO109:AO111 AP105:AP107 AO113:AP114">
    <cfRule type="cellIs" dxfId="1004" priority="375" operator="greaterThan">
      <formula>20</formula>
    </cfRule>
  </conditionalFormatting>
  <conditionalFormatting sqref="AQ105:AQ107 AQ113:AQ114">
    <cfRule type="cellIs" dxfId="1003" priority="374" operator="between">
      <formula>80</formula>
      <formula>120</formula>
    </cfRule>
  </conditionalFormatting>
  <conditionalFormatting sqref="AQ108">
    <cfRule type="cellIs" dxfId="1002" priority="361" operator="between">
      <formula>80</formula>
      <formula>120</formula>
    </cfRule>
  </conditionalFormatting>
  <conditionalFormatting sqref="AP96">
    <cfRule type="cellIs" dxfId="1001" priority="364" operator="greaterThan">
      <formula>20</formula>
    </cfRule>
  </conditionalFormatting>
  <conditionalFormatting sqref="AK53:AK54">
    <cfRule type="cellIs" dxfId="1000" priority="452" operator="greaterThan">
      <formula>20</formula>
    </cfRule>
  </conditionalFormatting>
  <conditionalFormatting sqref="AL53:AM54">
    <cfRule type="cellIs" dxfId="999" priority="451" operator="between">
      <formula>80</formula>
      <formula>120</formula>
    </cfRule>
  </conditionalFormatting>
  <conditionalFormatting sqref="AK56:AK57">
    <cfRule type="cellIs" dxfId="998" priority="450" operator="greaterThan">
      <formula>20</formula>
    </cfRule>
  </conditionalFormatting>
  <conditionalFormatting sqref="AL56:AM57">
    <cfRule type="cellIs" dxfId="997" priority="449" operator="between">
      <formula>80</formula>
      <formula>120</formula>
    </cfRule>
  </conditionalFormatting>
  <conditionalFormatting sqref="AW50:AW51">
    <cfRule type="cellIs" dxfId="996" priority="448" operator="greaterThan">
      <formula>20</formula>
    </cfRule>
  </conditionalFormatting>
  <conditionalFormatting sqref="AU94">
    <cfRule type="cellIs" dxfId="995" priority="346" operator="greaterThan">
      <formula>20</formula>
    </cfRule>
  </conditionalFormatting>
  <conditionalFormatting sqref="AW97">
    <cfRule type="cellIs" dxfId="994" priority="347" operator="greaterThan">
      <formula>20</formula>
    </cfRule>
  </conditionalFormatting>
  <conditionalFormatting sqref="AZ94">
    <cfRule type="cellIs" dxfId="993" priority="345" operator="greaterThan">
      <formula>20</formula>
    </cfRule>
  </conditionalFormatting>
  <conditionalFormatting sqref="AU47:AU48">
    <cfRule type="cellIs" dxfId="992" priority="447" operator="greaterThan">
      <formula>20</formula>
    </cfRule>
  </conditionalFormatting>
  <conditionalFormatting sqref="AL47:AM48">
    <cfRule type="cellIs" dxfId="991" priority="445" operator="between">
      <formula>80</formula>
      <formula>120</formula>
    </cfRule>
  </conditionalFormatting>
  <conditionalFormatting sqref="AV47:AV48">
    <cfRule type="cellIs" dxfId="990" priority="444" operator="between">
      <formula>80</formula>
      <formula>120</formula>
    </cfRule>
  </conditionalFormatting>
  <conditionalFormatting sqref="AV47:AV48">
    <cfRule type="cellIs" dxfId="989" priority="443" operator="between">
      <formula>80</formula>
      <formula>120</formula>
    </cfRule>
  </conditionalFormatting>
  <conditionalFormatting sqref="BA47:BA48">
    <cfRule type="cellIs" dxfId="988" priority="442" operator="between">
      <formula>80</formula>
      <formula>120</formula>
    </cfRule>
  </conditionalFormatting>
  <conditionalFormatting sqref="AU50:AU51">
    <cfRule type="cellIs" dxfId="987" priority="440" operator="greaterThan">
      <formula>20</formula>
    </cfRule>
  </conditionalFormatting>
  <conditionalFormatting sqref="AZ50:AZ51">
    <cfRule type="cellIs" dxfId="986" priority="439" operator="greaterThan">
      <formula>20</formula>
    </cfRule>
  </conditionalFormatting>
  <conditionalFormatting sqref="AL62:AM63">
    <cfRule type="cellIs" dxfId="985" priority="438" operator="between">
      <formula>80</formula>
      <formula>120</formula>
    </cfRule>
  </conditionalFormatting>
  <conditionalFormatting sqref="BA109">
    <cfRule type="cellIs" dxfId="984" priority="333" operator="between">
      <formula>80</formula>
      <formula>120</formula>
    </cfRule>
  </conditionalFormatting>
  <conditionalFormatting sqref="AQ94">
    <cfRule type="cellIs" dxfId="983" priority="331" operator="between">
      <formula>80</formula>
      <formula>120</formula>
    </cfRule>
  </conditionalFormatting>
  <conditionalFormatting sqref="AU66">
    <cfRule type="cellIs" dxfId="982" priority="436" operator="greaterThan">
      <formula>20</formula>
    </cfRule>
  </conditionalFormatting>
  <conditionalFormatting sqref="AV62:AV63">
    <cfRule type="cellIs" dxfId="981" priority="435" operator="between">
      <formula>80</formula>
      <formula>120</formula>
    </cfRule>
  </conditionalFormatting>
  <conditionalFormatting sqref="AT68">
    <cfRule type="cellIs" dxfId="980" priority="432" operator="greaterThan">
      <formula>20</formula>
    </cfRule>
  </conditionalFormatting>
  <conditionalFormatting sqref="AO109 AO106 AO103 AO100 AO97 AO94 AO91 AO88 AO85 AO82 AO79">
    <cfRule type="cellIs" dxfId="979" priority="325" operator="greaterThan">
      <formula>20</formula>
    </cfRule>
  </conditionalFormatting>
  <conditionalFormatting sqref="AY68">
    <cfRule type="cellIs" dxfId="978" priority="431" operator="greaterThan">
      <formula>20</formula>
    </cfRule>
  </conditionalFormatting>
  <conditionalFormatting sqref="AZ66">
    <cfRule type="cellIs" dxfId="977" priority="429" operator="greaterThan">
      <formula>20</formula>
    </cfRule>
  </conditionalFormatting>
  <conditionalFormatting sqref="BA62:BA63">
    <cfRule type="cellIs" dxfId="976" priority="428" operator="between">
      <formula>80</formula>
      <formula>120</formula>
    </cfRule>
  </conditionalFormatting>
  <conditionalFormatting sqref="AV69 BA69 AL69:AM69">
    <cfRule type="cellIs" dxfId="975" priority="319" operator="between">
      <formula>80</formula>
      <formula>120</formula>
    </cfRule>
  </conditionalFormatting>
  <conditionalFormatting sqref="AP69">
    <cfRule type="cellIs" dxfId="974" priority="318" operator="greaterThan">
      <formula>20</formula>
    </cfRule>
  </conditionalFormatting>
  <conditionalFormatting sqref="AK69">
    <cfRule type="cellIs" dxfId="973" priority="314" operator="greaterThan">
      <formula>20</formula>
    </cfRule>
  </conditionalFormatting>
  <conditionalFormatting sqref="AL69:AM69">
    <cfRule type="cellIs" dxfId="972" priority="313" operator="between">
      <formula>80</formula>
      <formula>120</formula>
    </cfRule>
  </conditionalFormatting>
  <conditionalFormatting sqref="AJ69">
    <cfRule type="cellIs" dxfId="971" priority="312" operator="greaterThan">
      <formula>20</formula>
    </cfRule>
  </conditionalFormatting>
  <conditionalFormatting sqref="AP50:AP51">
    <cfRule type="cellIs" dxfId="970" priority="423" operator="greaterThan">
      <formula>20</formula>
    </cfRule>
  </conditionalFormatting>
  <conditionalFormatting sqref="AW72 AR72 AJ72:AK72 AT72:AU72 AY72:AZ72">
    <cfRule type="cellIs" dxfId="969" priority="306" operator="greaterThan">
      <formula>20</formula>
    </cfRule>
  </conditionalFormatting>
  <conditionalFormatting sqref="AV72 BA72 AL72:AM72">
    <cfRule type="cellIs" dxfId="968" priority="305" operator="between">
      <formula>80</formula>
      <formula>120</formula>
    </cfRule>
  </conditionalFormatting>
  <conditionalFormatting sqref="AP72">
    <cfRule type="cellIs" dxfId="967" priority="304" operator="greaterThan">
      <formula>20</formula>
    </cfRule>
  </conditionalFormatting>
  <conditionalFormatting sqref="AQ72">
    <cfRule type="cellIs" dxfId="966" priority="303" operator="between">
      <formula>80</formula>
      <formula>120</formula>
    </cfRule>
  </conditionalFormatting>
  <conditionalFormatting sqref="AP66">
    <cfRule type="cellIs" dxfId="965" priority="421" operator="greaterThan">
      <formula>20</formula>
    </cfRule>
  </conditionalFormatting>
  <conditionalFormatting sqref="AQ62:AQ63">
    <cfRule type="cellIs" dxfId="964" priority="420" operator="between">
      <formula>80</formula>
      <formula>120</formula>
    </cfRule>
  </conditionalFormatting>
  <conditionalFormatting sqref="AK72">
    <cfRule type="cellIs" dxfId="963" priority="300" operator="greaterThan">
      <formula>20</formula>
    </cfRule>
  </conditionalFormatting>
  <conditionalFormatting sqref="AL72:AM72">
    <cfRule type="cellIs" dxfId="962" priority="299" operator="between">
      <formula>80</formula>
      <formula>120</formula>
    </cfRule>
  </conditionalFormatting>
  <conditionalFormatting sqref="AJ72">
    <cfRule type="cellIs" dxfId="961" priority="298" operator="greaterThan">
      <formula>20</formula>
    </cfRule>
  </conditionalFormatting>
  <conditionalFormatting sqref="AZ75">
    <cfRule type="cellIs" dxfId="960" priority="294" operator="greaterThan">
      <formula>20</formula>
    </cfRule>
  </conditionalFormatting>
  <conditionalFormatting sqref="BA75">
    <cfRule type="cellIs" dxfId="959" priority="293" operator="between">
      <formula>80</formula>
      <formula>120</formula>
    </cfRule>
  </conditionalFormatting>
  <conditionalFormatting sqref="AZ75">
    <cfRule type="cellIs" dxfId="958" priority="292" operator="greaterThan">
      <formula>20</formula>
    </cfRule>
  </conditionalFormatting>
  <conditionalFormatting sqref="BA75">
    <cfRule type="cellIs" dxfId="957" priority="291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956" priority="412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955" priority="290" operator="greaterThan">
      <formula>20</formula>
    </cfRule>
  </conditionalFormatting>
  <conditionalFormatting sqref="BA115:BA121 AV115:AV121 AL115:AM121 AL123:AM124 AV123:AV124 BA123:BA124">
    <cfRule type="cellIs" dxfId="954" priority="289" operator="between">
      <formula>80</formula>
      <formula>120</formula>
    </cfRule>
  </conditionalFormatting>
  <conditionalFormatting sqref="AK123 AR123">
    <cfRule type="cellIs" dxfId="953" priority="288" operator="greaterThan">
      <formula>20</formula>
    </cfRule>
  </conditionalFormatting>
  <conditionalFormatting sqref="AL123:AM123">
    <cfRule type="cellIs" dxfId="952" priority="287" operator="between">
      <formula>80</formula>
      <formula>120</formula>
    </cfRule>
  </conditionalFormatting>
  <conditionalFormatting sqref="AO123 AO120 AO117">
    <cfRule type="cellIs" dxfId="951" priority="277" operator="greaterThan">
      <formula>20</formula>
    </cfRule>
  </conditionalFormatting>
  <conditionalFormatting sqref="AL106:AM109 BA106:BA109 AV106:AV109">
    <cfRule type="cellIs" dxfId="950" priority="396" operator="between">
      <formula>80</formula>
      <formula>120</formula>
    </cfRule>
  </conditionalFormatting>
  <conditionalFormatting sqref="AJ100:AK103 AR100:AR103 AW100:AW103 AT100:AU103 AY100:AZ103">
    <cfRule type="cellIs" dxfId="949" priority="395" operator="greaterThan">
      <formula>20</formula>
    </cfRule>
  </conditionalFormatting>
  <conditionalFormatting sqref="AL100:AM103 AV100:AV103">
    <cfRule type="cellIs" dxfId="948" priority="394" operator="between">
      <formula>80</formula>
      <formula>120</formula>
    </cfRule>
  </conditionalFormatting>
  <conditionalFormatting sqref="AY121 AY118">
    <cfRule type="cellIs" dxfId="947" priority="266" operator="greaterThan">
      <formula>20</formula>
    </cfRule>
  </conditionalFormatting>
  <conditionalFormatting sqref="AY115">
    <cfRule type="cellIs" dxfId="946" priority="272" operator="greaterThan">
      <formula>20</formula>
    </cfRule>
  </conditionalFormatting>
  <conditionalFormatting sqref="AV93">
    <cfRule type="cellIs" dxfId="945" priority="390" operator="between">
      <formula>80</formula>
      <formula>120</formula>
    </cfRule>
  </conditionalFormatting>
  <conditionalFormatting sqref="AO121 AO118">
    <cfRule type="cellIs" dxfId="944" priority="268" operator="greaterThan">
      <formula>20</formula>
    </cfRule>
  </conditionalFormatting>
  <conditionalFormatting sqref="AV108">
    <cfRule type="cellIs" dxfId="943" priority="382" operator="between">
      <formula>80</formula>
      <formula>120</formula>
    </cfRule>
  </conditionalFormatting>
  <conditionalFormatting sqref="BA109:BA111">
    <cfRule type="cellIs" dxfId="942" priority="380" operator="between">
      <formula>80</formula>
      <formula>120</formula>
    </cfRule>
  </conditionalFormatting>
  <conditionalFormatting sqref="AP47:AP48">
    <cfRule type="cellIs" dxfId="941" priority="426" operator="greaterThan">
      <formula>20</formula>
    </cfRule>
  </conditionalFormatting>
  <conditionalFormatting sqref="AQ47:AQ48">
    <cfRule type="cellIs" dxfId="940" priority="424" operator="between">
      <formula>80</formula>
      <formula>120</formula>
    </cfRule>
  </conditionalFormatting>
  <conditionalFormatting sqref="AW119 AR119 AU119 AZ119">
    <cfRule type="cellIs" dxfId="939" priority="251" operator="greaterThan">
      <formula>20</formula>
    </cfRule>
  </conditionalFormatting>
  <conditionalFormatting sqref="AV119 BA119">
    <cfRule type="cellIs" dxfId="938" priority="250" operator="between">
      <formula>80</formula>
      <formula>120</formula>
    </cfRule>
  </conditionalFormatting>
  <conditionalFormatting sqref="AO68">
    <cfRule type="cellIs" dxfId="937" priority="422" operator="greaterThan">
      <formula>20</formula>
    </cfRule>
  </conditionalFormatting>
  <conditionalFormatting sqref="AQ62:AQ63">
    <cfRule type="cellIs" dxfId="936" priority="419" operator="between">
      <formula>80</formula>
      <formula>120</formula>
    </cfRule>
  </conditionalFormatting>
  <conditionalFormatting sqref="AK66 AP66 AU66 AZ66">
    <cfRule type="cellIs" dxfId="935" priority="418" operator="lessThan">
      <formula>20</formula>
    </cfRule>
  </conditionalFormatting>
  <conditionalFormatting sqref="AJ32 AJ35:AJ36 AJ38:AJ39 AJ41:AJ42 AJ44:AJ45 AJ47:AJ48 AJ50:AJ51 AJ53:AJ54 AJ56:AJ57 AJ59:AJ60 AJ62:AJ63 AJ66">
    <cfRule type="cellIs" dxfId="934" priority="417" operator="greaterThan">
      <formula>20</formula>
    </cfRule>
  </conditionalFormatting>
  <conditionalFormatting sqref="AJ77 AJ74 AJ71">
    <cfRule type="cellIs" dxfId="933" priority="416" operator="greaterThan">
      <formula>20</formula>
    </cfRule>
  </conditionalFormatting>
  <conditionalFormatting sqref="AY119">
    <cfRule type="cellIs" dxfId="932" priority="238" operator="greaterThan">
      <formula>20</formula>
    </cfRule>
  </conditionalFormatting>
  <conditionalFormatting sqref="AO77 AO74 AO71">
    <cfRule type="cellIs" dxfId="931" priority="414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930" priority="413" operator="greaterThan">
      <formula>20</formula>
    </cfRule>
  </conditionalFormatting>
  <conditionalFormatting sqref="AR78:AR101 AW78:AW101 AJ88:AK97 AT88:AU97 AY88:AZ97 AO88:AP97">
    <cfRule type="cellIs" dxfId="929" priority="411" operator="greaterThan">
      <formula>20</formula>
    </cfRule>
  </conditionalFormatting>
  <conditionalFormatting sqref="AL78:AM97 BA78:BA97 AV78:AV97 AQ78:AQ97">
    <cfRule type="cellIs" dxfId="928" priority="410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927" priority="409" operator="greaterThan">
      <formula>20</formula>
    </cfRule>
  </conditionalFormatting>
  <conditionalFormatting sqref="AL97:AM101 AV97:AV104 BA97:BA104">
    <cfRule type="cellIs" dxfId="926" priority="408" operator="between">
      <formula>80</formula>
      <formula>120</formula>
    </cfRule>
  </conditionalFormatting>
  <conditionalFormatting sqref="AW96">
    <cfRule type="cellIs" dxfId="925" priority="402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924" priority="401" operator="greaterThan">
      <formula>20</formula>
    </cfRule>
  </conditionalFormatting>
  <conditionalFormatting sqref="AV105:AV107 BA105:BA107 AL105:AM107 BA113:BA114 AV109:AV111 AL109:AM111 AL113:AM114 AV113:AV114">
    <cfRule type="cellIs" dxfId="923" priority="400" operator="between">
      <formula>80</formula>
      <formula>120</formula>
    </cfRule>
  </conditionalFormatting>
  <conditionalFormatting sqref="AJ106:AK109 AR106:AR109 AW106:AW109 AT106:AU109 AY106:AZ109">
    <cfRule type="cellIs" dxfId="922" priority="397" operator="greaterThan">
      <formula>20</formula>
    </cfRule>
  </conditionalFormatting>
  <conditionalFormatting sqref="AW103:AW106 AR103:AR106 AJ103:AK106 AT103:AU106 AY103:AZ106">
    <cfRule type="cellIs" dxfId="921" priority="399" operator="greaterThan">
      <formula>20</formula>
    </cfRule>
  </conditionalFormatting>
  <conditionalFormatting sqref="AV103:AV106 BA103:BA106 AL103:AM106">
    <cfRule type="cellIs" dxfId="920" priority="398" operator="between">
      <formula>80</formula>
      <formula>120</formula>
    </cfRule>
  </conditionalFormatting>
  <conditionalFormatting sqref="AU93">
    <cfRule type="cellIs" dxfId="919" priority="393" operator="greaterThan">
      <formula>20</formula>
    </cfRule>
  </conditionalFormatting>
  <conditionalFormatting sqref="AL93:AM93">
    <cfRule type="cellIs" dxfId="918" priority="391" operator="between">
      <formula>80</formula>
      <formula>120</formula>
    </cfRule>
  </conditionalFormatting>
  <conditionalFormatting sqref="BA93">
    <cfRule type="cellIs" dxfId="917" priority="388" operator="between">
      <formula>80</formula>
      <formula>120</formula>
    </cfRule>
  </conditionalFormatting>
  <conditionalFormatting sqref="AU96">
    <cfRule type="cellIs" dxfId="916" priority="386" operator="greaterThan">
      <formula>20</formula>
    </cfRule>
  </conditionalFormatting>
  <conditionalFormatting sqref="AZ96">
    <cfRule type="cellIs" dxfId="915" priority="385" operator="greaterThan">
      <formula>20</formula>
    </cfRule>
  </conditionalFormatting>
  <conditionalFormatting sqref="AL108:AM108">
    <cfRule type="cellIs" dxfId="914" priority="384" operator="between">
      <formula>80</formula>
      <formula>120</formula>
    </cfRule>
  </conditionalFormatting>
  <conditionalFormatting sqref="AV108">
    <cfRule type="cellIs" dxfId="913" priority="383" operator="between">
      <formula>80</formula>
      <formula>120</formula>
    </cfRule>
  </conditionalFormatting>
  <conditionalFormatting sqref="BA109:BA111">
    <cfRule type="cellIs" dxfId="912" priority="381" operator="between">
      <formula>80</formula>
      <formula>120</formula>
    </cfRule>
  </conditionalFormatting>
  <conditionalFormatting sqref="BA108">
    <cfRule type="cellIs" dxfId="911" priority="379" operator="between">
      <formula>80</formula>
      <formula>120</formula>
    </cfRule>
  </conditionalFormatting>
  <conditionalFormatting sqref="AP78 AO97:AP100 AO79:AP88 AP89:AP92 AP101:AP104">
    <cfRule type="cellIs" dxfId="910" priority="377" operator="greaterThan">
      <formula>20</formula>
    </cfRule>
  </conditionalFormatting>
  <conditionalFormatting sqref="AQ97:AQ104">
    <cfRule type="cellIs" dxfId="909" priority="376" operator="between">
      <formula>80</formula>
      <formula>120</formula>
    </cfRule>
  </conditionalFormatting>
  <conditionalFormatting sqref="AO106:AP109">
    <cfRule type="cellIs" dxfId="908" priority="371" operator="greaterThan">
      <formula>20</formula>
    </cfRule>
  </conditionalFormatting>
  <conditionalFormatting sqref="AQ106:AQ109">
    <cfRule type="cellIs" dxfId="907" priority="370" operator="between">
      <formula>80</formula>
      <formula>120</formula>
    </cfRule>
  </conditionalFormatting>
  <conditionalFormatting sqref="AO103:AP106">
    <cfRule type="cellIs" dxfId="906" priority="373" operator="greaterThan">
      <formula>20</formula>
    </cfRule>
  </conditionalFormatting>
  <conditionalFormatting sqref="AQ103:AQ106">
    <cfRule type="cellIs" dxfId="905" priority="372" operator="between">
      <formula>80</formula>
      <formula>120</formula>
    </cfRule>
  </conditionalFormatting>
  <conditionalFormatting sqref="AO100:AP103">
    <cfRule type="cellIs" dxfId="904" priority="369" operator="greaterThan">
      <formula>20</formula>
    </cfRule>
  </conditionalFormatting>
  <conditionalFormatting sqref="AQ100:AQ103">
    <cfRule type="cellIs" dxfId="903" priority="368" operator="between">
      <formula>80</formula>
      <formula>120</formula>
    </cfRule>
  </conditionalFormatting>
  <conditionalFormatting sqref="AP93">
    <cfRule type="cellIs" dxfId="902" priority="367" operator="greaterThan">
      <formula>20</formula>
    </cfRule>
  </conditionalFormatting>
  <conditionalFormatting sqref="AQ93">
    <cfRule type="cellIs" dxfId="901" priority="366" operator="between">
      <formula>80</formula>
      <formula>120</formula>
    </cfRule>
  </conditionalFormatting>
  <conditionalFormatting sqref="AQ93">
    <cfRule type="cellIs" dxfId="900" priority="365" operator="between">
      <formula>80</formula>
      <formula>120</formula>
    </cfRule>
  </conditionalFormatting>
  <conditionalFormatting sqref="AP108:AP111">
    <cfRule type="cellIs" dxfId="899" priority="363" operator="greaterThan">
      <formula>20</formula>
    </cfRule>
  </conditionalFormatting>
  <conditionalFormatting sqref="AQ109:AQ111 AQ113">
    <cfRule type="cellIs" dxfId="898" priority="362" operator="between">
      <formula>80</formula>
      <formula>120</formula>
    </cfRule>
  </conditionalFormatting>
  <conditionalFormatting sqref="AQ108">
    <cfRule type="cellIs" dxfId="897" priority="360" operator="between">
      <formula>80</formula>
      <formula>120</formula>
    </cfRule>
  </conditionalFormatting>
  <conditionalFormatting sqref="AJ108 AJ105 AJ102 AJ99 AJ96 AJ93 AJ90 AJ87 AJ84 AJ81 AJ78">
    <cfRule type="cellIs" dxfId="896" priority="359" operator="greaterThan">
      <formula>20</formula>
    </cfRule>
  </conditionalFormatting>
  <conditionalFormatting sqref="AO108 AO105 AO102 AO99 AO96 AO93 AO90 AO87 AO84 AO81 AO78">
    <cfRule type="cellIs" dxfId="895" priority="358" operator="greaterThan">
      <formula>20</formula>
    </cfRule>
  </conditionalFormatting>
  <conditionalFormatting sqref="AT108 AT105 AT102 AT99 AT96 AT93 AT90 AT87 AT84 AT81 AT78">
    <cfRule type="cellIs" dxfId="894" priority="357" operator="greaterThan">
      <formula>20</formula>
    </cfRule>
  </conditionalFormatting>
  <conditionalFormatting sqref="AY108 AY105 AY102 AY99 AY96 AY93 AY90 AY87 AY84 AY81 AY78">
    <cfRule type="cellIs" dxfId="893" priority="356" operator="greaterThan">
      <formula>20</formula>
    </cfRule>
  </conditionalFormatting>
  <conditionalFormatting sqref="AR78 AW78 AJ78:AK78 AT78:AU78 AY78:AZ78">
    <cfRule type="cellIs" dxfId="892" priority="355" operator="greaterThan">
      <formula>20</formula>
    </cfRule>
  </conditionalFormatting>
  <conditionalFormatting sqref="AL78:AM78 BA78 AV78">
    <cfRule type="cellIs" dxfId="891" priority="354" operator="between">
      <formula>80</formula>
      <formula>120</formula>
    </cfRule>
  </conditionalFormatting>
  <conditionalFormatting sqref="AO78:AP78">
    <cfRule type="cellIs" dxfId="890" priority="353" operator="greaterThan">
      <formula>20</formula>
    </cfRule>
  </conditionalFormatting>
  <conditionalFormatting sqref="AQ78">
    <cfRule type="cellIs" dxfId="889" priority="352" operator="between">
      <formula>80</formula>
      <formula>120</formula>
    </cfRule>
  </conditionalFormatting>
  <conditionalFormatting sqref="AK100">
    <cfRule type="cellIs" dxfId="888" priority="351" operator="greaterThan">
      <formula>20</formula>
    </cfRule>
  </conditionalFormatting>
  <conditionalFormatting sqref="AL100:AM100">
    <cfRule type="cellIs" dxfId="887" priority="350" operator="between">
      <formula>80</formula>
      <formula>120</formula>
    </cfRule>
  </conditionalFormatting>
  <conditionalFormatting sqref="AK103">
    <cfRule type="cellIs" dxfId="886" priority="349" operator="greaterThan">
      <formula>20</formula>
    </cfRule>
  </conditionalFormatting>
  <conditionalFormatting sqref="AL103:AM103">
    <cfRule type="cellIs" dxfId="885" priority="348" operator="between">
      <formula>80</formula>
      <formula>120</formula>
    </cfRule>
  </conditionalFormatting>
  <conditionalFormatting sqref="AL94:AM94">
    <cfRule type="cellIs" dxfId="884" priority="344" operator="between">
      <formula>80</formula>
      <formula>120</formula>
    </cfRule>
  </conditionalFormatting>
  <conditionalFormatting sqref="AV94">
    <cfRule type="cellIs" dxfId="883" priority="343" operator="between">
      <formula>80</formula>
      <formula>120</formula>
    </cfRule>
  </conditionalFormatting>
  <conditionalFormatting sqref="AV94">
    <cfRule type="cellIs" dxfId="882" priority="342" operator="between">
      <formula>80</formula>
      <formula>120</formula>
    </cfRule>
  </conditionalFormatting>
  <conditionalFormatting sqref="BA94">
    <cfRule type="cellIs" dxfId="881" priority="341" operator="between">
      <formula>80</formula>
      <formula>120</formula>
    </cfRule>
  </conditionalFormatting>
  <conditionalFormatting sqref="BA94">
    <cfRule type="cellIs" dxfId="880" priority="340" operator="between">
      <formula>80</formula>
      <formula>120</formula>
    </cfRule>
  </conditionalFormatting>
  <conditionalFormatting sqref="AU97">
    <cfRule type="cellIs" dxfId="879" priority="339" operator="greaterThan">
      <formula>20</formula>
    </cfRule>
  </conditionalFormatting>
  <conditionalFormatting sqref="AZ97">
    <cfRule type="cellIs" dxfId="878" priority="338" operator="greaterThan">
      <formula>20</formula>
    </cfRule>
  </conditionalFormatting>
  <conditionalFormatting sqref="AL109:AM109">
    <cfRule type="cellIs" dxfId="877" priority="337" operator="between">
      <formula>80</formula>
      <formula>120</formula>
    </cfRule>
  </conditionalFormatting>
  <conditionalFormatting sqref="AV109">
    <cfRule type="cellIs" dxfId="876" priority="336" operator="between">
      <formula>80</formula>
      <formula>120</formula>
    </cfRule>
  </conditionalFormatting>
  <conditionalFormatting sqref="AV109">
    <cfRule type="cellIs" dxfId="875" priority="335" operator="between">
      <formula>80</formula>
      <formula>120</formula>
    </cfRule>
  </conditionalFormatting>
  <conditionalFormatting sqref="BA109">
    <cfRule type="cellIs" dxfId="874" priority="334" operator="between">
      <formula>80</formula>
      <formula>120</formula>
    </cfRule>
  </conditionalFormatting>
  <conditionalFormatting sqref="AP94">
    <cfRule type="cellIs" dxfId="873" priority="332" operator="greaterThan">
      <formula>20</formula>
    </cfRule>
  </conditionalFormatting>
  <conditionalFormatting sqref="AQ94">
    <cfRule type="cellIs" dxfId="872" priority="330" operator="between">
      <formula>80</formula>
      <formula>120</formula>
    </cfRule>
  </conditionalFormatting>
  <conditionalFormatting sqref="AP97">
    <cfRule type="cellIs" dxfId="871" priority="329" operator="greaterThan">
      <formula>20</formula>
    </cfRule>
  </conditionalFormatting>
  <conditionalFormatting sqref="AQ109">
    <cfRule type="cellIs" dxfId="870" priority="328" operator="between">
      <formula>80</formula>
      <formula>120</formula>
    </cfRule>
  </conditionalFormatting>
  <conditionalFormatting sqref="AQ109">
    <cfRule type="cellIs" dxfId="869" priority="327" operator="between">
      <formula>80</formula>
      <formula>120</formula>
    </cfRule>
  </conditionalFormatting>
  <conditionalFormatting sqref="AJ109 AJ106 AJ103 AJ100 AJ97 AJ94 AJ91 AJ88 AJ85 AJ82 AJ79">
    <cfRule type="cellIs" dxfId="868" priority="326" operator="greaterThan">
      <formula>20</formula>
    </cfRule>
  </conditionalFormatting>
  <conditionalFormatting sqref="AT109 AT106 AT103 AT100 AT97 AT94 AT91 AT88 AT85 AT82 AT79">
    <cfRule type="cellIs" dxfId="867" priority="324" operator="greaterThan">
      <formula>20</formula>
    </cfRule>
  </conditionalFormatting>
  <conditionalFormatting sqref="AY109 AY106 AY103 AY100 AY97 AY94 AY91 AY88 AY85 AY82 AY79">
    <cfRule type="cellIs" dxfId="866" priority="323" operator="greaterThan">
      <formula>20</formula>
    </cfRule>
  </conditionalFormatting>
  <conditionalFormatting sqref="AO116">
    <cfRule type="cellIs" dxfId="865" priority="254" operator="greaterThan">
      <formula>20</formula>
    </cfRule>
  </conditionalFormatting>
  <conditionalFormatting sqref="AW119 AR119 AJ119:AK119 AT119:AU119 AY119:AZ119">
    <cfRule type="cellIs" dxfId="864" priority="249" operator="greaterThan">
      <formula>20</formula>
    </cfRule>
  </conditionalFormatting>
  <conditionalFormatting sqref="AV119 BA119 AL119:AM119">
    <cfRule type="cellIs" dxfId="863" priority="248" operator="between">
      <formula>80</formula>
      <formula>120</formula>
    </cfRule>
  </conditionalFormatting>
  <conditionalFormatting sqref="AW69 AR69 AU69 AZ69">
    <cfRule type="cellIs" dxfId="862" priority="322" operator="greaterThan">
      <formula>20</formula>
    </cfRule>
  </conditionalFormatting>
  <conditionalFormatting sqref="AV69 BA69">
    <cfRule type="cellIs" dxfId="861" priority="321" operator="between">
      <formula>80</formula>
      <formula>120</formula>
    </cfRule>
  </conditionalFormatting>
  <conditionalFormatting sqref="AW69 AR69 AJ69:AK69 AT69:AU69 AY69:AZ69">
    <cfRule type="cellIs" dxfId="860" priority="320" operator="greaterThan">
      <formula>20</formula>
    </cfRule>
  </conditionalFormatting>
  <conditionalFormatting sqref="AQ69">
    <cfRule type="cellIs" dxfId="859" priority="317" operator="between">
      <formula>80</formula>
      <formula>120</formula>
    </cfRule>
  </conditionalFormatting>
  <conditionalFormatting sqref="AO69:AP69">
    <cfRule type="cellIs" dxfId="858" priority="316" operator="greaterThan">
      <formula>20</formula>
    </cfRule>
  </conditionalFormatting>
  <conditionalFormatting sqref="AQ69">
    <cfRule type="cellIs" dxfId="857" priority="315" operator="between">
      <formula>80</formula>
      <formula>120</formula>
    </cfRule>
  </conditionalFormatting>
  <conditionalFormatting sqref="AO69">
    <cfRule type="cellIs" dxfId="856" priority="311" operator="greaterThan">
      <formula>20</formula>
    </cfRule>
  </conditionalFormatting>
  <conditionalFormatting sqref="AT69">
    <cfRule type="cellIs" dxfId="855" priority="310" operator="greaterThan">
      <formula>20</formula>
    </cfRule>
  </conditionalFormatting>
  <conditionalFormatting sqref="AY69">
    <cfRule type="cellIs" dxfId="854" priority="309" operator="greaterThan">
      <formula>20</formula>
    </cfRule>
  </conditionalFormatting>
  <conditionalFormatting sqref="AW72 AR72 AU72 AZ72">
    <cfRule type="cellIs" dxfId="853" priority="308" operator="greaterThan">
      <formula>20</formula>
    </cfRule>
  </conditionalFormatting>
  <conditionalFormatting sqref="AV72 BA72">
    <cfRule type="cellIs" dxfId="852" priority="307" operator="between">
      <formula>80</formula>
      <formula>120</formula>
    </cfRule>
  </conditionalFormatting>
  <conditionalFormatting sqref="AO72:AP72">
    <cfRule type="cellIs" dxfId="851" priority="302" operator="greaterThan">
      <formula>20</formula>
    </cfRule>
  </conditionalFormatting>
  <conditionalFormatting sqref="AQ72">
    <cfRule type="cellIs" dxfId="850" priority="301" operator="between">
      <formula>80</formula>
      <formula>120</formula>
    </cfRule>
  </conditionalFormatting>
  <conditionalFormatting sqref="AO72">
    <cfRule type="cellIs" dxfId="849" priority="297" operator="greaterThan">
      <formula>20</formula>
    </cfRule>
  </conditionalFormatting>
  <conditionalFormatting sqref="AT72">
    <cfRule type="cellIs" dxfId="848" priority="296" operator="greaterThan">
      <formula>20</formula>
    </cfRule>
  </conditionalFormatting>
  <conditionalFormatting sqref="AY72">
    <cfRule type="cellIs" dxfId="847" priority="295" operator="greaterThan">
      <formula>20</formula>
    </cfRule>
  </conditionalFormatting>
  <conditionalFormatting sqref="AU123">
    <cfRule type="cellIs" dxfId="846" priority="286" operator="greaterThan">
      <formula>20</formula>
    </cfRule>
  </conditionalFormatting>
  <conditionalFormatting sqref="AV123">
    <cfRule type="cellIs" dxfId="845" priority="285" operator="between">
      <formula>80</formula>
      <formula>120</formula>
    </cfRule>
  </conditionalFormatting>
  <conditionalFormatting sqref="AZ123">
    <cfRule type="cellIs" dxfId="844" priority="284" operator="greaterThan">
      <formula>20</formula>
    </cfRule>
  </conditionalFormatting>
  <conditionalFormatting sqref="BA123">
    <cfRule type="cellIs" dxfId="843" priority="283" operator="between">
      <formula>80</formula>
      <formula>120</formula>
    </cfRule>
  </conditionalFormatting>
  <conditionalFormatting sqref="AO115:AP121 AO123:AP124">
    <cfRule type="cellIs" dxfId="842" priority="282" operator="greaterThan">
      <formula>20</formula>
    </cfRule>
  </conditionalFormatting>
  <conditionalFormatting sqref="AQ115:AQ121 AQ123:AQ124">
    <cfRule type="cellIs" dxfId="841" priority="281" operator="between">
      <formula>80</formula>
      <formula>120</formula>
    </cfRule>
  </conditionalFormatting>
  <conditionalFormatting sqref="AP123">
    <cfRule type="cellIs" dxfId="840" priority="280" operator="greaterThan">
      <formula>20</formula>
    </cfRule>
  </conditionalFormatting>
  <conditionalFormatting sqref="AQ123">
    <cfRule type="cellIs" dxfId="839" priority="279" operator="between">
      <formula>80</formula>
      <formula>120</formula>
    </cfRule>
  </conditionalFormatting>
  <conditionalFormatting sqref="AJ123 AJ120 AJ117">
    <cfRule type="cellIs" dxfId="838" priority="278" operator="greaterThan">
      <formula>20</formula>
    </cfRule>
  </conditionalFormatting>
  <conditionalFormatting sqref="AT123 AT120 AT117">
    <cfRule type="cellIs" dxfId="837" priority="276" operator="greaterThan">
      <formula>20</formula>
    </cfRule>
  </conditionalFormatting>
  <conditionalFormatting sqref="AY123 AY120 AY117">
    <cfRule type="cellIs" dxfId="836" priority="275" operator="greaterThan">
      <formula>20</formula>
    </cfRule>
  </conditionalFormatting>
  <conditionalFormatting sqref="AT115">
    <cfRule type="cellIs" dxfId="835" priority="274" operator="greaterThan">
      <formula>20</formula>
    </cfRule>
  </conditionalFormatting>
  <conditionalFormatting sqref="AT115">
    <cfRule type="cellIs" dxfId="834" priority="273" operator="greaterThan">
      <formula>20</formula>
    </cfRule>
  </conditionalFormatting>
  <conditionalFormatting sqref="AY115">
    <cfRule type="cellIs" dxfId="833" priority="271" operator="greaterThan">
      <formula>20</formula>
    </cfRule>
  </conditionalFormatting>
  <conditionalFormatting sqref="AO115">
    <cfRule type="cellIs" dxfId="832" priority="270" operator="greaterThan">
      <formula>20</formula>
    </cfRule>
  </conditionalFormatting>
  <conditionalFormatting sqref="AJ121 AJ118">
    <cfRule type="cellIs" dxfId="831" priority="269" operator="greaterThan">
      <formula>20</formula>
    </cfRule>
  </conditionalFormatting>
  <conditionalFormatting sqref="AT121 AT118">
    <cfRule type="cellIs" dxfId="830" priority="267" operator="greaterThan">
      <formula>20</formula>
    </cfRule>
  </conditionalFormatting>
  <conditionalFormatting sqref="AW116 AR116 AU116 AZ116">
    <cfRule type="cellIs" dxfId="829" priority="265" operator="greaterThan">
      <formula>20</formula>
    </cfRule>
  </conditionalFormatting>
  <conditionalFormatting sqref="AV116 BA116">
    <cfRule type="cellIs" dxfId="828" priority="264" operator="between">
      <formula>80</formula>
      <formula>120</formula>
    </cfRule>
  </conditionalFormatting>
  <conditionalFormatting sqref="AW116 AR116 AJ116:AK116 AT116:AU116 AY116:AZ116">
    <cfRule type="cellIs" dxfId="827" priority="263" operator="greaterThan">
      <formula>20</formula>
    </cfRule>
  </conditionalFormatting>
  <conditionalFormatting sqref="AV116 BA116 AL116:AM116">
    <cfRule type="cellIs" dxfId="826" priority="262" operator="between">
      <formula>80</formula>
      <formula>120</formula>
    </cfRule>
  </conditionalFormatting>
  <conditionalFormatting sqref="AP116">
    <cfRule type="cellIs" dxfId="825" priority="261" operator="greaterThan">
      <formula>20</formula>
    </cfRule>
  </conditionalFormatting>
  <conditionalFormatting sqref="AQ116">
    <cfRule type="cellIs" dxfId="824" priority="260" operator="between">
      <formula>80</formula>
      <formula>120</formula>
    </cfRule>
  </conditionalFormatting>
  <conditionalFormatting sqref="AO116:AP116">
    <cfRule type="cellIs" dxfId="823" priority="259" operator="greaterThan">
      <formula>20</formula>
    </cfRule>
  </conditionalFormatting>
  <conditionalFormatting sqref="AQ116">
    <cfRule type="cellIs" dxfId="822" priority="258" operator="between">
      <formula>80</formula>
      <formula>120</formula>
    </cfRule>
  </conditionalFormatting>
  <conditionalFormatting sqref="AK116">
    <cfRule type="cellIs" dxfId="821" priority="257" operator="greaterThan">
      <formula>20</formula>
    </cfRule>
  </conditionalFormatting>
  <conditionalFormatting sqref="AL116:AM116">
    <cfRule type="cellIs" dxfId="820" priority="256" operator="between">
      <formula>80</formula>
      <formula>120</formula>
    </cfRule>
  </conditionalFormatting>
  <conditionalFormatting sqref="AJ116">
    <cfRule type="cellIs" dxfId="819" priority="255" operator="greaterThan">
      <formula>20</formula>
    </cfRule>
  </conditionalFormatting>
  <conditionalFormatting sqref="AT116">
    <cfRule type="cellIs" dxfId="818" priority="253" operator="greaterThan">
      <formula>20</formula>
    </cfRule>
  </conditionalFormatting>
  <conditionalFormatting sqref="AY116">
    <cfRule type="cellIs" dxfId="817" priority="252" operator="greaterThan">
      <formula>20</formula>
    </cfRule>
  </conditionalFormatting>
  <conditionalFormatting sqref="AP119">
    <cfRule type="cellIs" dxfId="816" priority="247" operator="greaterThan">
      <formula>20</formula>
    </cfRule>
  </conditionalFormatting>
  <conditionalFormatting sqref="AQ119">
    <cfRule type="cellIs" dxfId="815" priority="246" operator="between">
      <formula>80</formula>
      <formula>120</formula>
    </cfRule>
  </conditionalFormatting>
  <conditionalFormatting sqref="AO119:AP119">
    <cfRule type="cellIs" dxfId="814" priority="245" operator="greaterThan">
      <formula>20</formula>
    </cfRule>
  </conditionalFormatting>
  <conditionalFormatting sqref="AQ119">
    <cfRule type="cellIs" dxfId="813" priority="244" operator="between">
      <formula>80</formula>
      <formula>120</formula>
    </cfRule>
  </conditionalFormatting>
  <conditionalFormatting sqref="AK119">
    <cfRule type="cellIs" dxfId="812" priority="243" operator="greaterThan">
      <formula>20</formula>
    </cfRule>
  </conditionalFormatting>
  <conditionalFormatting sqref="AL119:AM119">
    <cfRule type="cellIs" dxfId="811" priority="242" operator="between">
      <formula>80</formula>
      <formula>120</formula>
    </cfRule>
  </conditionalFormatting>
  <conditionalFormatting sqref="AJ119">
    <cfRule type="cellIs" dxfId="810" priority="241" operator="greaterThan">
      <formula>20</formula>
    </cfRule>
  </conditionalFormatting>
  <conditionalFormatting sqref="AO119">
    <cfRule type="cellIs" dxfId="809" priority="240" operator="greaterThan">
      <formula>20</formula>
    </cfRule>
  </conditionalFormatting>
  <conditionalFormatting sqref="AT119">
    <cfRule type="cellIs" dxfId="808" priority="239" operator="greaterThan">
      <formula>20</formula>
    </cfRule>
  </conditionalFormatting>
  <conditionalFormatting sqref="AR34 AW34 AJ34:AK34 AT34:AU34 AY34:AZ34">
    <cfRule type="cellIs" dxfId="807" priority="237" operator="greaterThan">
      <formula>20</formula>
    </cfRule>
  </conditionalFormatting>
  <conditionalFormatting sqref="AL34:AM34 BA34 AV34">
    <cfRule type="cellIs" dxfId="806" priority="236" operator="between">
      <formula>80</formula>
      <formula>120</formula>
    </cfRule>
  </conditionalFormatting>
  <conditionalFormatting sqref="AO34:AP34">
    <cfRule type="cellIs" dxfId="805" priority="235" operator="greaterThan">
      <formula>20</formula>
    </cfRule>
  </conditionalFormatting>
  <conditionalFormatting sqref="AQ34">
    <cfRule type="cellIs" dxfId="804" priority="234" operator="between">
      <formula>80</formula>
      <formula>120</formula>
    </cfRule>
  </conditionalFormatting>
  <conditionalFormatting sqref="AJ33">
    <cfRule type="cellIs" dxfId="803" priority="233" operator="greaterThan">
      <formula>20</formula>
    </cfRule>
  </conditionalFormatting>
  <conditionalFormatting sqref="AO33">
    <cfRule type="cellIs" dxfId="802" priority="232" operator="greaterThan">
      <formula>20</formula>
    </cfRule>
  </conditionalFormatting>
  <conditionalFormatting sqref="AT33">
    <cfRule type="cellIs" dxfId="801" priority="231" operator="greaterThan">
      <formula>20</formula>
    </cfRule>
  </conditionalFormatting>
  <conditionalFormatting sqref="AY33">
    <cfRule type="cellIs" dxfId="800" priority="230" operator="greaterThan">
      <formula>20</formula>
    </cfRule>
  </conditionalFormatting>
  <conditionalFormatting sqref="AW115 AK115 AR115:AU115 AY115:AZ115">
    <cfRule type="cellIs" dxfId="799" priority="229" operator="greaterThan">
      <formula>20</formula>
    </cfRule>
  </conditionalFormatting>
  <conditionalFormatting sqref="AL115:AM115 AV115 BA115">
    <cfRule type="cellIs" dxfId="798" priority="228" operator="between">
      <formula>80</formula>
      <formula>120</formula>
    </cfRule>
  </conditionalFormatting>
  <conditionalFormatting sqref="AL115:AM115 AV115 BA115">
    <cfRule type="cellIs" dxfId="797" priority="218" operator="between">
      <formula>80</formula>
      <formula>120</formula>
    </cfRule>
  </conditionalFormatting>
  <conditionalFormatting sqref="AK115 AR115:AU115 AW115 AY115:AZ115">
    <cfRule type="cellIs" dxfId="796" priority="227" operator="greaterThan">
      <formula>20</formula>
    </cfRule>
  </conditionalFormatting>
  <conditionalFormatting sqref="AL115:AM115 AV115 BA115">
    <cfRule type="cellIs" dxfId="795" priority="226" operator="between">
      <formula>80</formula>
      <formula>120</formula>
    </cfRule>
  </conditionalFormatting>
  <conditionalFormatting sqref="AL115:AM115 AV115 BA115">
    <cfRule type="cellIs" dxfId="794" priority="216" operator="between">
      <formula>80</formula>
      <formula>120</formula>
    </cfRule>
  </conditionalFormatting>
  <conditionalFormatting sqref="AK115 AR115:AU115 AW115 AY115:AZ115">
    <cfRule type="cellIs" dxfId="793" priority="225" operator="greaterThan">
      <formula>20</formula>
    </cfRule>
  </conditionalFormatting>
  <conditionalFormatting sqref="AL115:AM115 AV115 BA115">
    <cfRule type="cellIs" dxfId="792" priority="224" operator="between">
      <formula>80</formula>
      <formula>120</formula>
    </cfRule>
  </conditionalFormatting>
  <conditionalFormatting sqref="AN115:AP115">
    <cfRule type="cellIs" dxfId="791" priority="204" operator="greaterThan">
      <formula>20</formula>
    </cfRule>
  </conditionalFormatting>
  <conditionalFormatting sqref="AQ115">
    <cfRule type="cellIs" dxfId="790" priority="203" operator="between">
      <formula>80</formula>
      <formula>120</formula>
    </cfRule>
  </conditionalFormatting>
  <conditionalFormatting sqref="AL115:AM115 AV115 BA115">
    <cfRule type="cellIs" dxfId="789" priority="212" operator="between">
      <formula>80</formula>
      <formula>120</formula>
    </cfRule>
  </conditionalFormatting>
  <conditionalFormatting sqref="AK115 AR115:AU115 AW115 AY115:AZ115">
    <cfRule type="cellIs" dxfId="788" priority="223" operator="greaterThan">
      <formula>20</formula>
    </cfRule>
  </conditionalFormatting>
  <conditionalFormatting sqref="AL115:AM115 AV115 BA115">
    <cfRule type="cellIs" dxfId="787" priority="222" operator="between">
      <formula>80</formula>
      <formula>120</formula>
    </cfRule>
  </conditionalFormatting>
  <conditionalFormatting sqref="AK115 AR115:AU115 AW115 AY115:AZ115">
    <cfRule type="cellIs" dxfId="786" priority="221" operator="greaterThan">
      <formula>20</formula>
    </cfRule>
  </conditionalFormatting>
  <conditionalFormatting sqref="AL115:AM115 AV115 BA115">
    <cfRule type="cellIs" dxfId="785" priority="220" operator="between">
      <formula>80</formula>
      <formula>120</formula>
    </cfRule>
  </conditionalFormatting>
  <conditionalFormatting sqref="AK115 AR115:AU115 AW115 AY115:AZ115">
    <cfRule type="cellIs" dxfId="784" priority="219" operator="greaterThan">
      <formula>20</formula>
    </cfRule>
  </conditionalFormatting>
  <conditionalFormatting sqref="AN115:AP115">
    <cfRule type="cellIs" dxfId="783" priority="198" operator="greaterThan">
      <formula>20</formula>
    </cfRule>
  </conditionalFormatting>
  <conditionalFormatting sqref="AQ115">
    <cfRule type="cellIs" dxfId="782" priority="197" operator="between">
      <formula>80</formula>
      <formula>120</formula>
    </cfRule>
  </conditionalFormatting>
  <conditionalFormatting sqref="AN115:AP115">
    <cfRule type="cellIs" dxfId="781" priority="196" operator="greaterThan">
      <formula>20</formula>
    </cfRule>
  </conditionalFormatting>
  <conditionalFormatting sqref="AQ115">
    <cfRule type="cellIs" dxfId="780" priority="195" operator="between">
      <formula>80</formula>
      <formula>120</formula>
    </cfRule>
  </conditionalFormatting>
  <conditionalFormatting sqref="AK115 AR115:AU115 AW115 AY115:AZ115">
    <cfRule type="cellIs" dxfId="779" priority="217" operator="greaterThan">
      <formula>20</formula>
    </cfRule>
  </conditionalFormatting>
  <conditionalFormatting sqref="AK115 AR115:AU115 AW115 AY115:AZ115">
    <cfRule type="cellIs" dxfId="778" priority="215" operator="greaterThan">
      <formula>20</formula>
    </cfRule>
  </conditionalFormatting>
  <conditionalFormatting sqref="AL115:AM115 AV115 BA115">
    <cfRule type="cellIs" dxfId="777" priority="214" operator="between">
      <formula>80</formula>
      <formula>120</formula>
    </cfRule>
  </conditionalFormatting>
  <conditionalFormatting sqref="AK115 AR115:AU115 AW115 AY115:AZ115">
    <cfRule type="cellIs" dxfId="776" priority="213" operator="greaterThan">
      <formula>20</formula>
    </cfRule>
  </conditionalFormatting>
  <conditionalFormatting sqref="AJ77 AJ74 AJ71">
    <cfRule type="cellIs" dxfId="775" priority="192" operator="greaterThan">
      <formula>20</formula>
    </cfRule>
  </conditionalFormatting>
  <conditionalFormatting sqref="AJ115">
    <cfRule type="cellIs" dxfId="774" priority="211" operator="greaterThan">
      <formula>20</formula>
    </cfRule>
  </conditionalFormatting>
  <conditionalFormatting sqref="AY77 AY74 AY71">
    <cfRule type="cellIs" dxfId="773" priority="189" operator="greaterThan">
      <formula>20</formula>
    </cfRule>
  </conditionalFormatting>
  <conditionalFormatting sqref="AN115:AP115">
    <cfRule type="cellIs" dxfId="772" priority="210" operator="greaterThan">
      <formula>20</formula>
    </cfRule>
  </conditionalFormatting>
  <conditionalFormatting sqref="AQ115">
    <cfRule type="cellIs" dxfId="771" priority="209" operator="between">
      <formula>80</formula>
      <formula>120</formula>
    </cfRule>
  </conditionalFormatting>
  <conditionalFormatting sqref="AN115:AP115">
    <cfRule type="cellIs" dxfId="770" priority="208" operator="greaterThan">
      <formula>20</formula>
    </cfRule>
  </conditionalFormatting>
  <conditionalFormatting sqref="AQ115">
    <cfRule type="cellIs" dxfId="769" priority="207" operator="between">
      <formula>80</formula>
      <formula>120</formula>
    </cfRule>
  </conditionalFormatting>
  <conditionalFormatting sqref="AN115:AP115">
    <cfRule type="cellIs" dxfId="768" priority="206" operator="greaterThan">
      <formula>20</formula>
    </cfRule>
  </conditionalFormatting>
  <conditionalFormatting sqref="AQ115">
    <cfRule type="cellIs" dxfId="767" priority="205" operator="between">
      <formula>80</formula>
      <formula>120</formula>
    </cfRule>
  </conditionalFormatting>
  <conditionalFormatting sqref="AN115:AP115">
    <cfRule type="cellIs" dxfId="766" priority="202" operator="greaterThan">
      <formula>20</formula>
    </cfRule>
  </conditionalFormatting>
  <conditionalFormatting sqref="AQ115">
    <cfRule type="cellIs" dxfId="765" priority="201" operator="between">
      <formula>80</formula>
      <formula>120</formula>
    </cfRule>
  </conditionalFormatting>
  <conditionalFormatting sqref="AN115:AP115">
    <cfRule type="cellIs" dxfId="764" priority="200" operator="greaterThan">
      <formula>20</formula>
    </cfRule>
  </conditionalFormatting>
  <conditionalFormatting sqref="AQ115">
    <cfRule type="cellIs" dxfId="763" priority="199" operator="between">
      <formula>80</formula>
      <formula>120</formula>
    </cfRule>
  </conditionalFormatting>
  <conditionalFormatting sqref="AN115:AP115">
    <cfRule type="cellIs" dxfId="762" priority="194" operator="greaterThan">
      <formula>20</formula>
    </cfRule>
  </conditionalFormatting>
  <conditionalFormatting sqref="AQ115">
    <cfRule type="cellIs" dxfId="761" priority="193" operator="between">
      <formula>80</formula>
      <formula>120</formula>
    </cfRule>
  </conditionalFormatting>
  <conditionalFormatting sqref="AO77 AO74 AO71">
    <cfRule type="cellIs" dxfId="760" priority="191" operator="greaterThan">
      <formula>20</formula>
    </cfRule>
  </conditionalFormatting>
  <conditionalFormatting sqref="AT77 AT74 AT71">
    <cfRule type="cellIs" dxfId="759" priority="190" operator="greaterThan">
      <formula>20</formula>
    </cfRule>
  </conditionalFormatting>
  <conditionalFormatting sqref="AK100">
    <cfRule type="cellIs" dxfId="758" priority="184" operator="greaterThan">
      <formula>20</formula>
    </cfRule>
  </conditionalFormatting>
  <conditionalFormatting sqref="AL100:AM100">
    <cfRule type="cellIs" dxfId="757" priority="183" operator="between">
      <formula>80</formula>
      <formula>120</formula>
    </cfRule>
  </conditionalFormatting>
  <conditionalFormatting sqref="AK103">
    <cfRule type="cellIs" dxfId="756" priority="182" operator="greaterThan">
      <formula>20</formula>
    </cfRule>
  </conditionalFormatting>
  <conditionalFormatting sqref="AL103:AM103">
    <cfRule type="cellIs" dxfId="755" priority="181" operator="between">
      <formula>80</formula>
      <formula>120</formula>
    </cfRule>
  </conditionalFormatting>
  <conditionalFormatting sqref="AZ94">
    <cfRule type="cellIs" dxfId="754" priority="178" operator="greaterThan">
      <formula>20</formula>
    </cfRule>
  </conditionalFormatting>
  <conditionalFormatting sqref="AV94">
    <cfRule type="cellIs" dxfId="753" priority="175" operator="between">
      <formula>80</formula>
      <formula>120</formula>
    </cfRule>
  </conditionalFormatting>
  <conditionalFormatting sqref="BA94">
    <cfRule type="cellIs" dxfId="752" priority="173" operator="between">
      <formula>80</formula>
      <formula>120</formula>
    </cfRule>
  </conditionalFormatting>
  <conditionalFormatting sqref="BA109">
    <cfRule type="cellIs" dxfId="751" priority="166" operator="between">
      <formula>80</formula>
      <formula>120</formula>
    </cfRule>
  </conditionalFormatting>
  <conditionalFormatting sqref="AQ109">
    <cfRule type="cellIs" dxfId="750" priority="161" operator="between">
      <formula>80</formula>
      <formula>120</formula>
    </cfRule>
  </conditionalFormatting>
  <conditionalFormatting sqref="AP97">
    <cfRule type="cellIs" dxfId="749" priority="162" operator="greaterThan">
      <formula>20</formula>
    </cfRule>
  </conditionalFormatting>
  <conditionalFormatting sqref="AU95">
    <cfRule type="cellIs" dxfId="748" priority="146" operator="greaterThan">
      <formula>20</formula>
    </cfRule>
  </conditionalFormatting>
  <conditionalFormatting sqref="AW98">
    <cfRule type="cellIs" dxfId="747" priority="147" operator="greaterThan">
      <formula>20</formula>
    </cfRule>
  </conditionalFormatting>
  <conditionalFormatting sqref="AZ95">
    <cfRule type="cellIs" dxfId="746" priority="145" operator="greaterThan">
      <formula>20</formula>
    </cfRule>
  </conditionalFormatting>
  <conditionalFormatting sqref="BA110">
    <cfRule type="cellIs" dxfId="745" priority="130" operator="between">
      <formula>80</formula>
      <formula>120</formula>
    </cfRule>
  </conditionalFormatting>
  <conditionalFormatting sqref="AQ95">
    <cfRule type="cellIs" dxfId="744" priority="128" operator="between">
      <formula>80</formula>
      <formula>120</formula>
    </cfRule>
  </conditionalFormatting>
  <conditionalFormatting sqref="AO113 AO110 AO107 AO104 AO101 AO98 AO95 AO92 AO89 AO86 AO83 AO80">
    <cfRule type="cellIs" dxfId="743" priority="120" operator="greaterThan">
      <formula>20</formula>
    </cfRule>
  </conditionalFormatting>
  <conditionalFormatting sqref="AV70 BA70 AL70:AM70">
    <cfRule type="cellIs" dxfId="742" priority="114" operator="between">
      <formula>80</formula>
      <formula>120</formula>
    </cfRule>
  </conditionalFormatting>
  <conditionalFormatting sqref="AP70">
    <cfRule type="cellIs" dxfId="741" priority="113" operator="greaterThan">
      <formula>20</formula>
    </cfRule>
  </conditionalFormatting>
  <conditionalFormatting sqref="AK70">
    <cfRule type="cellIs" dxfId="740" priority="109" operator="greaterThan">
      <formula>20</formula>
    </cfRule>
  </conditionalFormatting>
  <conditionalFormatting sqref="AL70:AM70">
    <cfRule type="cellIs" dxfId="739" priority="108" operator="between">
      <formula>80</formula>
      <formula>120</formula>
    </cfRule>
  </conditionalFormatting>
  <conditionalFormatting sqref="AJ70">
    <cfRule type="cellIs" dxfId="738" priority="107" operator="greaterThan">
      <formula>20</formula>
    </cfRule>
  </conditionalFormatting>
  <conditionalFormatting sqref="AW73 AR73 AJ73:AK73 AT73:AU73 AY73:AZ73">
    <cfRule type="cellIs" dxfId="737" priority="101" operator="greaterThan">
      <formula>20</formula>
    </cfRule>
  </conditionalFormatting>
  <conditionalFormatting sqref="AV73 BA73 AL73:AM73">
    <cfRule type="cellIs" dxfId="736" priority="100" operator="between">
      <formula>80</formula>
      <formula>120</formula>
    </cfRule>
  </conditionalFormatting>
  <conditionalFormatting sqref="AP73">
    <cfRule type="cellIs" dxfId="735" priority="99" operator="greaterThan">
      <formula>20</formula>
    </cfRule>
  </conditionalFormatting>
  <conditionalFormatting sqref="AQ73">
    <cfRule type="cellIs" dxfId="734" priority="98" operator="between">
      <formula>80</formula>
      <formula>120</formula>
    </cfRule>
  </conditionalFormatting>
  <conditionalFormatting sqref="AK73">
    <cfRule type="cellIs" dxfId="733" priority="95" operator="greaterThan">
      <formula>20</formula>
    </cfRule>
  </conditionalFormatting>
  <conditionalFormatting sqref="AL73:AM73">
    <cfRule type="cellIs" dxfId="732" priority="94" operator="between">
      <formula>80</formula>
      <formula>120</formula>
    </cfRule>
  </conditionalFormatting>
  <conditionalFormatting sqref="AJ73">
    <cfRule type="cellIs" dxfId="731" priority="93" operator="greaterThan">
      <formula>20</formula>
    </cfRule>
  </conditionalFormatting>
  <conditionalFormatting sqref="AK76">
    <cfRule type="cellIs" dxfId="730" priority="81" operator="greaterThan">
      <formula>20</formula>
    </cfRule>
  </conditionalFormatting>
  <conditionalFormatting sqref="AL76:AM76">
    <cfRule type="cellIs" dxfId="729" priority="80" operator="between">
      <formula>80</formula>
      <formula>120</formula>
    </cfRule>
  </conditionalFormatting>
  <conditionalFormatting sqref="AW76 AR76 AU76 AZ76">
    <cfRule type="cellIs" dxfId="728" priority="89" operator="greaterThan">
      <formula>20</formula>
    </cfRule>
  </conditionalFormatting>
  <conditionalFormatting sqref="AV76 BA76">
    <cfRule type="cellIs" dxfId="727" priority="88" operator="between">
      <formula>80</formula>
      <formula>120</formula>
    </cfRule>
  </conditionalFormatting>
  <conditionalFormatting sqref="AW76 AR76 AJ76:AK76 AT76:AU76 AY76:AZ76">
    <cfRule type="cellIs" dxfId="726" priority="87" operator="greaterThan">
      <formula>20</formula>
    </cfRule>
  </conditionalFormatting>
  <conditionalFormatting sqref="AV76 BA76 AL76:AM76">
    <cfRule type="cellIs" dxfId="725" priority="86" operator="between">
      <formula>80</formula>
      <formula>120</formula>
    </cfRule>
  </conditionalFormatting>
  <conditionalFormatting sqref="AP76">
    <cfRule type="cellIs" dxfId="724" priority="85" operator="greaterThan">
      <formula>20</formula>
    </cfRule>
  </conditionalFormatting>
  <conditionalFormatting sqref="AQ76">
    <cfRule type="cellIs" dxfId="723" priority="84" operator="between">
      <formula>80</formula>
      <formula>120</formula>
    </cfRule>
  </conditionalFormatting>
  <conditionalFormatting sqref="AJ76">
    <cfRule type="cellIs" dxfId="722" priority="79" operator="greaterThan">
      <formula>20</formula>
    </cfRule>
  </conditionalFormatting>
  <conditionalFormatting sqref="AY78 AY72">
    <cfRule type="cellIs" dxfId="721" priority="185" operator="greaterThan">
      <formula>20</formula>
    </cfRule>
  </conditionalFormatting>
  <conditionalFormatting sqref="AK124 AR124">
    <cfRule type="cellIs" dxfId="720" priority="71" operator="greaterThan">
      <formula>20</formula>
    </cfRule>
  </conditionalFormatting>
  <conditionalFormatting sqref="AL124:AM124">
    <cfRule type="cellIs" dxfId="719" priority="70" operator="between">
      <formula>80</formula>
      <formula>120</formula>
    </cfRule>
  </conditionalFormatting>
  <conditionalFormatting sqref="AO124 AO121 AO118">
    <cfRule type="cellIs" dxfId="718" priority="62" operator="greaterThan">
      <formula>20</formula>
    </cfRule>
  </conditionalFormatting>
  <conditionalFormatting sqref="AY119">
    <cfRule type="cellIs" dxfId="717" priority="51" operator="greaterThan">
      <formula>20</formula>
    </cfRule>
  </conditionalFormatting>
  <conditionalFormatting sqref="AY116">
    <cfRule type="cellIs" dxfId="716" priority="57" operator="greaterThan">
      <formula>20</formula>
    </cfRule>
  </conditionalFormatting>
  <conditionalFormatting sqref="AV94">
    <cfRule type="cellIs" dxfId="715" priority="176" operator="between">
      <formula>80</formula>
      <formula>120</formula>
    </cfRule>
  </conditionalFormatting>
  <conditionalFormatting sqref="AO119">
    <cfRule type="cellIs" dxfId="714" priority="53" operator="greaterThan">
      <formula>20</formula>
    </cfRule>
  </conditionalFormatting>
  <conditionalFormatting sqref="AV109">
    <cfRule type="cellIs" dxfId="713" priority="168" operator="between">
      <formula>80</formula>
      <formula>120</formula>
    </cfRule>
  </conditionalFormatting>
  <conditionalFormatting sqref="AW120 AR120 AU120 AZ120">
    <cfRule type="cellIs" dxfId="712" priority="36" operator="greaterThan">
      <formula>20</formula>
    </cfRule>
  </conditionalFormatting>
  <conditionalFormatting sqref="AV120 BA120">
    <cfRule type="cellIs" dxfId="711" priority="35" operator="between">
      <formula>80</formula>
      <formula>120</formula>
    </cfRule>
  </conditionalFormatting>
  <conditionalFormatting sqref="AJ78 AJ72">
    <cfRule type="cellIs" dxfId="710" priority="188" operator="greaterThan">
      <formula>20</formula>
    </cfRule>
  </conditionalFormatting>
  <conditionalFormatting sqref="AY120">
    <cfRule type="cellIs" dxfId="709" priority="23" operator="greaterThan">
      <formula>20</formula>
    </cfRule>
  </conditionalFormatting>
  <conditionalFormatting sqref="AO78 AO72">
    <cfRule type="cellIs" dxfId="708" priority="187" operator="greaterThan">
      <formula>20</formula>
    </cfRule>
  </conditionalFormatting>
  <conditionalFormatting sqref="AQ123">
    <cfRule type="cellIs" dxfId="707" priority="17" operator="between">
      <formula>80</formula>
      <formula>120</formula>
    </cfRule>
  </conditionalFormatting>
  <conditionalFormatting sqref="AT78 AT72">
    <cfRule type="cellIs" dxfId="706" priority="186" operator="greaterThan">
      <formula>20</formula>
    </cfRule>
  </conditionalFormatting>
  <conditionalFormatting sqref="AK123">
    <cfRule type="cellIs" dxfId="705" priority="14" operator="greaterThan">
      <formula>20</formula>
    </cfRule>
  </conditionalFormatting>
  <conditionalFormatting sqref="AL123:AM123">
    <cfRule type="cellIs" dxfId="704" priority="13" operator="between">
      <formula>80</formula>
      <formula>120</formula>
    </cfRule>
  </conditionalFormatting>
  <conditionalFormatting sqref="AX123">
    <cfRule type="cellIs" dxfId="703" priority="5" operator="lessThan">
      <formula>20</formula>
    </cfRule>
  </conditionalFormatting>
  <conditionalFormatting sqref="AW97">
    <cfRule type="cellIs" dxfId="702" priority="180" operator="greaterThan">
      <formula>20</formula>
    </cfRule>
  </conditionalFormatting>
  <conditionalFormatting sqref="AU94">
    <cfRule type="cellIs" dxfId="701" priority="179" operator="greaterThan">
      <formula>20</formula>
    </cfRule>
  </conditionalFormatting>
  <conditionalFormatting sqref="AL94:AM94">
    <cfRule type="cellIs" dxfId="700" priority="177" operator="between">
      <formula>80</formula>
      <formula>120</formula>
    </cfRule>
  </conditionalFormatting>
  <conditionalFormatting sqref="BA94">
    <cfRule type="cellIs" dxfId="699" priority="174" operator="between">
      <formula>80</formula>
      <formula>120</formula>
    </cfRule>
  </conditionalFormatting>
  <conditionalFormatting sqref="AU97">
    <cfRule type="cellIs" dxfId="698" priority="172" operator="greaterThan">
      <formula>20</formula>
    </cfRule>
  </conditionalFormatting>
  <conditionalFormatting sqref="AZ97">
    <cfRule type="cellIs" dxfId="697" priority="171" operator="greaterThan">
      <formula>20</formula>
    </cfRule>
  </conditionalFormatting>
  <conditionalFormatting sqref="AL109:AM109">
    <cfRule type="cellIs" dxfId="696" priority="170" operator="between">
      <formula>80</formula>
      <formula>120</formula>
    </cfRule>
  </conditionalFormatting>
  <conditionalFormatting sqref="AV109">
    <cfRule type="cellIs" dxfId="695" priority="169" operator="between">
      <formula>80</formula>
      <formula>120</formula>
    </cfRule>
  </conditionalFormatting>
  <conditionalFormatting sqref="BA109">
    <cfRule type="cellIs" dxfId="694" priority="167" operator="between">
      <formula>80</formula>
      <formula>120</formula>
    </cfRule>
  </conditionalFormatting>
  <conditionalFormatting sqref="AP94">
    <cfRule type="cellIs" dxfId="693" priority="165" operator="greaterThan">
      <formula>20</formula>
    </cfRule>
  </conditionalFormatting>
  <conditionalFormatting sqref="AQ94">
    <cfRule type="cellIs" dxfId="692" priority="164" operator="between">
      <formula>80</formula>
      <formula>120</formula>
    </cfRule>
  </conditionalFormatting>
  <conditionalFormatting sqref="AQ94">
    <cfRule type="cellIs" dxfId="691" priority="163" operator="between">
      <formula>80</formula>
      <formula>120</formula>
    </cfRule>
  </conditionalFormatting>
  <conditionalFormatting sqref="AQ109">
    <cfRule type="cellIs" dxfId="690" priority="160" operator="between">
      <formula>80</formula>
      <formula>120</formula>
    </cfRule>
  </conditionalFormatting>
  <conditionalFormatting sqref="AJ109 AJ106 AJ103 AJ100 AJ97 AJ94 AJ91 AJ88 AJ85 AJ82 AJ79">
    <cfRule type="cellIs" dxfId="689" priority="159" operator="greaterThan">
      <formula>20</formula>
    </cfRule>
  </conditionalFormatting>
  <conditionalFormatting sqref="AO109 AO106 AO103 AO100 AO97 AO94 AO91 AO88 AO85 AO82 AO79">
    <cfRule type="cellIs" dxfId="688" priority="158" operator="greaterThan">
      <formula>20</formula>
    </cfRule>
  </conditionalFormatting>
  <conditionalFormatting sqref="AT109 AT106 AT103 AT100 AT97 AT94 AT91 AT88 AT85 AT82 AT79">
    <cfRule type="cellIs" dxfId="687" priority="157" operator="greaterThan">
      <formula>20</formula>
    </cfRule>
  </conditionalFormatting>
  <conditionalFormatting sqref="AY109 AY106 AY103 AY100 AY97 AY94 AY91 AY88 AY85 AY82 AY79">
    <cfRule type="cellIs" dxfId="686" priority="156" operator="greaterThan">
      <formula>20</formula>
    </cfRule>
  </conditionalFormatting>
  <conditionalFormatting sqref="AR79 AW79 AJ79:AK79 AT79:AU79 AY79:AZ79">
    <cfRule type="cellIs" dxfId="685" priority="155" operator="greaterThan">
      <formula>20</formula>
    </cfRule>
  </conditionalFormatting>
  <conditionalFormatting sqref="AL79:AM79 BA79 AV79">
    <cfRule type="cellIs" dxfId="684" priority="154" operator="between">
      <formula>80</formula>
      <formula>120</formula>
    </cfRule>
  </conditionalFormatting>
  <conditionalFormatting sqref="AO79:AP79">
    <cfRule type="cellIs" dxfId="683" priority="153" operator="greaterThan">
      <formula>20</formula>
    </cfRule>
  </conditionalFormatting>
  <conditionalFormatting sqref="AQ79">
    <cfRule type="cellIs" dxfId="682" priority="152" operator="between">
      <formula>80</formula>
      <formula>120</formula>
    </cfRule>
  </conditionalFormatting>
  <conditionalFormatting sqref="AK101">
    <cfRule type="cellIs" dxfId="681" priority="151" operator="greaterThan">
      <formula>20</formula>
    </cfRule>
  </conditionalFormatting>
  <conditionalFormatting sqref="AL101:AM101">
    <cfRule type="cellIs" dxfId="680" priority="150" operator="between">
      <formula>80</formula>
      <formula>120</formula>
    </cfRule>
  </conditionalFormatting>
  <conditionalFormatting sqref="AK104">
    <cfRule type="cellIs" dxfId="679" priority="149" operator="greaterThan">
      <formula>20</formula>
    </cfRule>
  </conditionalFormatting>
  <conditionalFormatting sqref="AL104:AM104">
    <cfRule type="cellIs" dxfId="678" priority="148" operator="between">
      <formula>80</formula>
      <formula>120</formula>
    </cfRule>
  </conditionalFormatting>
  <conditionalFormatting sqref="AL95:AM95">
    <cfRule type="cellIs" dxfId="677" priority="144" operator="between">
      <formula>80</formula>
      <formula>120</formula>
    </cfRule>
  </conditionalFormatting>
  <conditionalFormatting sqref="AV95">
    <cfRule type="cellIs" dxfId="676" priority="143" operator="between">
      <formula>80</formula>
      <formula>120</formula>
    </cfRule>
  </conditionalFormatting>
  <conditionalFormatting sqref="AV95">
    <cfRule type="cellIs" dxfId="675" priority="142" operator="between">
      <formula>80</formula>
      <formula>120</formula>
    </cfRule>
  </conditionalFormatting>
  <conditionalFormatting sqref="BA95">
    <cfRule type="cellIs" dxfId="674" priority="141" operator="between">
      <formula>80</formula>
      <formula>120</formula>
    </cfRule>
  </conditionalFormatting>
  <conditionalFormatting sqref="BA95">
    <cfRule type="cellIs" dxfId="673" priority="140" operator="between">
      <formula>80</formula>
      <formula>120</formula>
    </cfRule>
  </conditionalFormatting>
  <conditionalFormatting sqref="AU98">
    <cfRule type="cellIs" dxfId="672" priority="139" operator="greaterThan">
      <formula>20</formula>
    </cfRule>
  </conditionalFormatting>
  <conditionalFormatting sqref="AZ98">
    <cfRule type="cellIs" dxfId="671" priority="138" operator="greaterThan">
      <formula>20</formula>
    </cfRule>
  </conditionalFormatting>
  <conditionalFormatting sqref="AL110:AM110">
    <cfRule type="cellIs" dxfId="670" priority="137" operator="between">
      <formula>80</formula>
      <formula>120</formula>
    </cfRule>
  </conditionalFormatting>
  <conditionalFormatting sqref="AK113">
    <cfRule type="cellIs" dxfId="669" priority="136" operator="greaterThan">
      <formula>20</formula>
    </cfRule>
  </conditionalFormatting>
  <conditionalFormatting sqref="AU113">
    <cfRule type="cellIs" dxfId="668" priority="135" operator="greaterThan">
      <formula>20</formula>
    </cfRule>
  </conditionalFormatting>
  <conditionalFormatting sqref="AV110">
    <cfRule type="cellIs" dxfId="667" priority="134" operator="between">
      <formula>80</formula>
      <formula>120</formula>
    </cfRule>
  </conditionalFormatting>
  <conditionalFormatting sqref="AV110">
    <cfRule type="cellIs" dxfId="666" priority="133" operator="between">
      <formula>80</formula>
      <formula>120</formula>
    </cfRule>
  </conditionalFormatting>
  <conditionalFormatting sqref="AZ113">
    <cfRule type="cellIs" dxfId="665" priority="132" operator="greaterThan">
      <formula>20</formula>
    </cfRule>
  </conditionalFormatting>
  <conditionalFormatting sqref="BA110">
    <cfRule type="cellIs" dxfId="664" priority="131" operator="between">
      <formula>80</formula>
      <formula>120</formula>
    </cfRule>
  </conditionalFormatting>
  <conditionalFormatting sqref="AP95">
    <cfRule type="cellIs" dxfId="663" priority="129" operator="greaterThan">
      <formula>20</formula>
    </cfRule>
  </conditionalFormatting>
  <conditionalFormatting sqref="AQ95">
    <cfRule type="cellIs" dxfId="662" priority="127" operator="between">
      <formula>80</formula>
      <formula>120</formula>
    </cfRule>
  </conditionalFormatting>
  <conditionalFormatting sqref="AP98">
    <cfRule type="cellIs" dxfId="661" priority="126" operator="greaterThan">
      <formula>20</formula>
    </cfRule>
  </conditionalFormatting>
  <conditionalFormatting sqref="AP113">
    <cfRule type="cellIs" dxfId="660" priority="125" operator="greaterThan">
      <formula>20</formula>
    </cfRule>
  </conditionalFormatting>
  <conditionalFormatting sqref="AQ110">
    <cfRule type="cellIs" dxfId="659" priority="124" operator="between">
      <formula>80</formula>
      <formula>120</formula>
    </cfRule>
  </conditionalFormatting>
  <conditionalFormatting sqref="AQ110">
    <cfRule type="cellIs" dxfId="658" priority="123" operator="between">
      <formula>80</formula>
      <formula>120</formula>
    </cfRule>
  </conditionalFormatting>
  <conditionalFormatting sqref="AK113 AP113 AU113 AZ113">
    <cfRule type="cellIs" dxfId="657" priority="122" operator="lessThan">
      <formula>20</formula>
    </cfRule>
  </conditionalFormatting>
  <conditionalFormatting sqref="AJ113 AJ110 AJ107 AJ104 AJ101 AJ98 AJ95 AJ92 AJ89 AJ86 AJ83 AJ80">
    <cfRule type="cellIs" dxfId="656" priority="121" operator="greaterThan">
      <formula>20</formula>
    </cfRule>
  </conditionalFormatting>
  <conditionalFormatting sqref="AT113 AT110 AT107 AT104 AT101 AT98 AT95 AT92 AT89 AT86 AT83 AT80">
    <cfRule type="cellIs" dxfId="655" priority="119" operator="greaterThan">
      <formula>20</formula>
    </cfRule>
  </conditionalFormatting>
  <conditionalFormatting sqref="AY113 AY110 AY107 AY104 AY101 AY98 AY95 AY92 AY89 AY86 AY83 AY80">
    <cfRule type="cellIs" dxfId="654" priority="118" operator="greaterThan">
      <formula>20</formula>
    </cfRule>
  </conditionalFormatting>
  <conditionalFormatting sqref="AO117">
    <cfRule type="cellIs" dxfId="653" priority="39" operator="greaterThan">
      <formula>20</formula>
    </cfRule>
  </conditionalFormatting>
  <conditionalFormatting sqref="AW120 AR120 AJ120:AK120 AT120:AU120 AY120:AZ120">
    <cfRule type="cellIs" dxfId="652" priority="34" operator="greaterThan">
      <formula>20</formula>
    </cfRule>
  </conditionalFormatting>
  <conditionalFormatting sqref="AV120 BA120 AL120:AM120">
    <cfRule type="cellIs" dxfId="651" priority="33" operator="between">
      <formula>80</formula>
      <formula>120</formula>
    </cfRule>
  </conditionalFormatting>
  <conditionalFormatting sqref="AW70 AR70 AU70 AZ70">
    <cfRule type="cellIs" dxfId="650" priority="117" operator="greaterThan">
      <formula>20</formula>
    </cfRule>
  </conditionalFormatting>
  <conditionalFormatting sqref="AV70 BA70">
    <cfRule type="cellIs" dxfId="649" priority="116" operator="between">
      <formula>80</formula>
      <formula>120</formula>
    </cfRule>
  </conditionalFormatting>
  <conditionalFormatting sqref="AW70 AR70 AJ70:AK70 AT70:AU70 AY70:AZ70">
    <cfRule type="cellIs" dxfId="648" priority="115" operator="greaterThan">
      <formula>20</formula>
    </cfRule>
  </conditionalFormatting>
  <conditionalFormatting sqref="AQ70">
    <cfRule type="cellIs" dxfId="647" priority="112" operator="between">
      <formula>80</formula>
      <formula>120</formula>
    </cfRule>
  </conditionalFormatting>
  <conditionalFormatting sqref="AO70:AP70">
    <cfRule type="cellIs" dxfId="646" priority="111" operator="greaterThan">
      <formula>20</formula>
    </cfRule>
  </conditionalFormatting>
  <conditionalFormatting sqref="AQ70">
    <cfRule type="cellIs" dxfId="645" priority="110" operator="between">
      <formula>80</formula>
      <formula>120</formula>
    </cfRule>
  </conditionalFormatting>
  <conditionalFormatting sqref="AO70">
    <cfRule type="cellIs" dxfId="644" priority="106" operator="greaterThan">
      <formula>20</formula>
    </cfRule>
  </conditionalFormatting>
  <conditionalFormatting sqref="AT70">
    <cfRule type="cellIs" dxfId="643" priority="105" operator="greaterThan">
      <formula>20</formula>
    </cfRule>
  </conditionalFormatting>
  <conditionalFormatting sqref="AY70">
    <cfRule type="cellIs" dxfId="642" priority="104" operator="greaterThan">
      <formula>20</formula>
    </cfRule>
  </conditionalFormatting>
  <conditionalFormatting sqref="AW73 AR73 AU73 AZ73">
    <cfRule type="cellIs" dxfId="641" priority="103" operator="greaterThan">
      <formula>20</formula>
    </cfRule>
  </conditionalFormatting>
  <conditionalFormatting sqref="AV73 BA73">
    <cfRule type="cellIs" dxfId="640" priority="102" operator="between">
      <formula>80</formula>
      <formula>120</formula>
    </cfRule>
  </conditionalFormatting>
  <conditionalFormatting sqref="AO73:AP73">
    <cfRule type="cellIs" dxfId="639" priority="97" operator="greaterThan">
      <formula>20</formula>
    </cfRule>
  </conditionalFormatting>
  <conditionalFormatting sqref="AQ73">
    <cfRule type="cellIs" dxfId="638" priority="96" operator="between">
      <formula>80</formula>
      <formula>120</formula>
    </cfRule>
  </conditionalFormatting>
  <conditionalFormatting sqref="AO73">
    <cfRule type="cellIs" dxfId="637" priority="92" operator="greaterThan">
      <formula>20</formula>
    </cfRule>
  </conditionalFormatting>
  <conditionalFormatting sqref="AT73">
    <cfRule type="cellIs" dxfId="636" priority="91" operator="greaterThan">
      <formula>20</formula>
    </cfRule>
  </conditionalFormatting>
  <conditionalFormatting sqref="AY73">
    <cfRule type="cellIs" dxfId="635" priority="90" operator="greaterThan">
      <formula>20</formula>
    </cfRule>
  </conditionalFormatting>
  <conditionalFormatting sqref="AO76:AP76">
    <cfRule type="cellIs" dxfId="634" priority="83" operator="greaterThan">
      <formula>20</formula>
    </cfRule>
  </conditionalFormatting>
  <conditionalFormatting sqref="AQ76">
    <cfRule type="cellIs" dxfId="633" priority="82" operator="between">
      <formula>80</formula>
      <formula>120</formula>
    </cfRule>
  </conditionalFormatting>
  <conditionalFormatting sqref="AO76">
    <cfRule type="cellIs" dxfId="632" priority="78" operator="greaterThan">
      <formula>20</formula>
    </cfRule>
  </conditionalFormatting>
  <conditionalFormatting sqref="AT76">
    <cfRule type="cellIs" dxfId="631" priority="77" operator="greaterThan">
      <formula>20</formula>
    </cfRule>
  </conditionalFormatting>
  <conditionalFormatting sqref="AY76">
    <cfRule type="cellIs" dxfId="630" priority="76" operator="greaterThan">
      <formula>20</formula>
    </cfRule>
  </conditionalFormatting>
  <conditionalFormatting sqref="AI76">
    <cfRule type="cellIs" dxfId="629" priority="75" operator="lessThan">
      <formula>20</formula>
    </cfRule>
  </conditionalFormatting>
  <conditionalFormatting sqref="AN76">
    <cfRule type="cellIs" dxfId="628" priority="74" operator="lessThan">
      <formula>20</formula>
    </cfRule>
  </conditionalFormatting>
  <conditionalFormatting sqref="AS76">
    <cfRule type="cellIs" dxfId="627" priority="73" operator="lessThan">
      <formula>20</formula>
    </cfRule>
  </conditionalFormatting>
  <conditionalFormatting sqref="AX76">
    <cfRule type="cellIs" dxfId="626" priority="72" operator="lessThan">
      <formula>20</formula>
    </cfRule>
  </conditionalFormatting>
  <conditionalFormatting sqref="AU124">
    <cfRule type="cellIs" dxfId="625" priority="69" operator="greaterThan">
      <formula>20</formula>
    </cfRule>
  </conditionalFormatting>
  <conditionalFormatting sqref="AV124">
    <cfRule type="cellIs" dxfId="624" priority="68" operator="between">
      <formula>80</formula>
      <formula>120</formula>
    </cfRule>
  </conditionalFormatting>
  <conditionalFormatting sqref="AZ124">
    <cfRule type="cellIs" dxfId="623" priority="67" operator="greaterThan">
      <formula>20</formula>
    </cfRule>
  </conditionalFormatting>
  <conditionalFormatting sqref="BA124">
    <cfRule type="cellIs" dxfId="622" priority="66" operator="between">
      <formula>80</formula>
      <formula>120</formula>
    </cfRule>
  </conditionalFormatting>
  <conditionalFormatting sqref="AP124">
    <cfRule type="cellIs" dxfId="621" priority="65" operator="greaterThan">
      <formula>20</formula>
    </cfRule>
  </conditionalFormatting>
  <conditionalFormatting sqref="AQ124">
    <cfRule type="cellIs" dxfId="620" priority="64" operator="between">
      <formula>80</formula>
      <formula>120</formula>
    </cfRule>
  </conditionalFormatting>
  <conditionalFormatting sqref="AJ124 AJ121 AJ118">
    <cfRule type="cellIs" dxfId="619" priority="63" operator="greaterThan">
      <formula>20</formula>
    </cfRule>
  </conditionalFormatting>
  <conditionalFormatting sqref="AT124 AT121 AT118">
    <cfRule type="cellIs" dxfId="618" priority="61" operator="greaterThan">
      <formula>20</formula>
    </cfRule>
  </conditionalFormatting>
  <conditionalFormatting sqref="AY124 AY121 AY118">
    <cfRule type="cellIs" dxfId="617" priority="60" operator="greaterThan">
      <formula>20</formula>
    </cfRule>
  </conditionalFormatting>
  <conditionalFormatting sqref="AT116">
    <cfRule type="cellIs" dxfId="616" priority="59" operator="greaterThan">
      <formula>20</formula>
    </cfRule>
  </conditionalFormatting>
  <conditionalFormatting sqref="AT116">
    <cfRule type="cellIs" dxfId="615" priority="58" operator="greaterThan">
      <formula>20</formula>
    </cfRule>
  </conditionalFormatting>
  <conditionalFormatting sqref="AY116">
    <cfRule type="cellIs" dxfId="614" priority="56" operator="greaterThan">
      <formula>20</formula>
    </cfRule>
  </conditionalFormatting>
  <conditionalFormatting sqref="AO116">
    <cfRule type="cellIs" dxfId="613" priority="55" operator="greaterThan">
      <formula>20</formula>
    </cfRule>
  </conditionalFormatting>
  <conditionalFormatting sqref="AJ119">
    <cfRule type="cellIs" dxfId="612" priority="54" operator="greaterThan">
      <formula>20</formula>
    </cfRule>
  </conditionalFormatting>
  <conditionalFormatting sqref="AT119">
    <cfRule type="cellIs" dxfId="611" priority="52" operator="greaterThan">
      <formula>20</formula>
    </cfRule>
  </conditionalFormatting>
  <conditionalFormatting sqref="AW117 AR117 AU117 AZ117">
    <cfRule type="cellIs" dxfId="610" priority="50" operator="greaterThan">
      <formula>20</formula>
    </cfRule>
  </conditionalFormatting>
  <conditionalFormatting sqref="AV117 BA117">
    <cfRule type="cellIs" dxfId="609" priority="49" operator="between">
      <formula>80</formula>
      <formula>120</formula>
    </cfRule>
  </conditionalFormatting>
  <conditionalFormatting sqref="AW117 AR117 AJ117:AK117 AT117:AU117 AY117:AZ117">
    <cfRule type="cellIs" dxfId="608" priority="48" operator="greaterThan">
      <formula>20</formula>
    </cfRule>
  </conditionalFormatting>
  <conditionalFormatting sqref="AV117 BA117 AL117:AM117">
    <cfRule type="cellIs" dxfId="607" priority="47" operator="between">
      <formula>80</formula>
      <formula>120</formula>
    </cfRule>
  </conditionalFormatting>
  <conditionalFormatting sqref="AP117">
    <cfRule type="cellIs" dxfId="606" priority="46" operator="greaterThan">
      <formula>20</formula>
    </cfRule>
  </conditionalFormatting>
  <conditionalFormatting sqref="AQ117">
    <cfRule type="cellIs" dxfId="605" priority="45" operator="between">
      <formula>80</formula>
      <formula>120</formula>
    </cfRule>
  </conditionalFormatting>
  <conditionalFormatting sqref="AO117:AP117">
    <cfRule type="cellIs" dxfId="604" priority="44" operator="greaterThan">
      <formula>20</formula>
    </cfRule>
  </conditionalFormatting>
  <conditionalFormatting sqref="AQ117">
    <cfRule type="cellIs" dxfId="603" priority="43" operator="between">
      <formula>80</formula>
      <formula>120</formula>
    </cfRule>
  </conditionalFormatting>
  <conditionalFormatting sqref="AK117">
    <cfRule type="cellIs" dxfId="602" priority="42" operator="greaterThan">
      <formula>20</formula>
    </cfRule>
  </conditionalFormatting>
  <conditionalFormatting sqref="AL117:AM117">
    <cfRule type="cellIs" dxfId="601" priority="41" operator="between">
      <formula>80</formula>
      <formula>120</formula>
    </cfRule>
  </conditionalFormatting>
  <conditionalFormatting sqref="AJ117">
    <cfRule type="cellIs" dxfId="600" priority="40" operator="greaterThan">
      <formula>20</formula>
    </cfRule>
  </conditionalFormatting>
  <conditionalFormatting sqref="AT117">
    <cfRule type="cellIs" dxfId="599" priority="38" operator="greaterThan">
      <formula>20</formula>
    </cfRule>
  </conditionalFormatting>
  <conditionalFormatting sqref="AY117">
    <cfRule type="cellIs" dxfId="598" priority="37" operator="greaterThan">
      <formula>20</formula>
    </cfRule>
  </conditionalFormatting>
  <conditionalFormatting sqref="AP120">
    <cfRule type="cellIs" dxfId="597" priority="32" operator="greaterThan">
      <formula>20</formula>
    </cfRule>
  </conditionalFormatting>
  <conditionalFormatting sqref="AQ120">
    <cfRule type="cellIs" dxfId="596" priority="31" operator="between">
      <formula>80</formula>
      <formula>120</formula>
    </cfRule>
  </conditionalFormatting>
  <conditionalFormatting sqref="AO120:AP120">
    <cfRule type="cellIs" dxfId="595" priority="30" operator="greaterThan">
      <formula>20</formula>
    </cfRule>
  </conditionalFormatting>
  <conditionalFormatting sqref="AQ120">
    <cfRule type="cellIs" dxfId="594" priority="29" operator="between">
      <formula>80</formula>
      <formula>120</formula>
    </cfRule>
  </conditionalFormatting>
  <conditionalFormatting sqref="AK120">
    <cfRule type="cellIs" dxfId="593" priority="28" operator="greaterThan">
      <formula>20</formula>
    </cfRule>
  </conditionalFormatting>
  <conditionalFormatting sqref="AL120:AM120">
    <cfRule type="cellIs" dxfId="592" priority="27" operator="between">
      <formula>80</formula>
      <formula>120</formula>
    </cfRule>
  </conditionalFormatting>
  <conditionalFormatting sqref="AJ120">
    <cfRule type="cellIs" dxfId="591" priority="26" operator="greaterThan">
      <formula>20</formula>
    </cfRule>
  </conditionalFormatting>
  <conditionalFormatting sqref="AO120">
    <cfRule type="cellIs" dxfId="590" priority="25" operator="greaterThan">
      <formula>20</formula>
    </cfRule>
  </conditionalFormatting>
  <conditionalFormatting sqref="AT120">
    <cfRule type="cellIs" dxfId="589" priority="24" operator="greaterThan">
      <formula>20</formula>
    </cfRule>
  </conditionalFormatting>
  <conditionalFormatting sqref="AW123 AR123 AU123 AZ123">
    <cfRule type="cellIs" dxfId="588" priority="22" operator="greaterThan">
      <formula>20</formula>
    </cfRule>
  </conditionalFormatting>
  <conditionalFormatting sqref="AV123 BA123">
    <cfRule type="cellIs" dxfId="587" priority="21" operator="between">
      <formula>80</formula>
      <formula>120</formula>
    </cfRule>
  </conditionalFormatting>
  <conditionalFormatting sqref="AW123 AR123 AJ123:AK123 AT123:AU123 AY123:AZ123">
    <cfRule type="cellIs" dxfId="586" priority="20" operator="greaterThan">
      <formula>20</formula>
    </cfRule>
  </conditionalFormatting>
  <conditionalFormatting sqref="AV123 BA123 AL123:AM123">
    <cfRule type="cellIs" dxfId="585" priority="19" operator="between">
      <formula>80</formula>
      <formula>120</formula>
    </cfRule>
  </conditionalFormatting>
  <conditionalFormatting sqref="AP123">
    <cfRule type="cellIs" dxfId="584" priority="18" operator="greaterThan">
      <formula>20</formula>
    </cfRule>
  </conditionalFormatting>
  <conditionalFormatting sqref="AO123:AP123">
    <cfRule type="cellIs" dxfId="583" priority="16" operator="greaterThan">
      <formula>20</formula>
    </cfRule>
  </conditionalFormatting>
  <conditionalFormatting sqref="AQ123">
    <cfRule type="cellIs" dxfId="582" priority="15" operator="between">
      <formula>80</formula>
      <formula>120</formula>
    </cfRule>
  </conditionalFormatting>
  <conditionalFormatting sqref="AJ123">
    <cfRule type="cellIs" dxfId="581" priority="12" operator="greaterThan">
      <formula>20</formula>
    </cfRule>
  </conditionalFormatting>
  <conditionalFormatting sqref="AO123">
    <cfRule type="cellIs" dxfId="580" priority="11" operator="greaterThan">
      <formula>20</formula>
    </cfRule>
  </conditionalFormatting>
  <conditionalFormatting sqref="AT123">
    <cfRule type="cellIs" dxfId="579" priority="10" operator="greaterThan">
      <formula>20</formula>
    </cfRule>
  </conditionalFormatting>
  <conditionalFormatting sqref="AY123">
    <cfRule type="cellIs" dxfId="578" priority="9" operator="greaterThan">
      <formula>20</formula>
    </cfRule>
  </conditionalFormatting>
  <conditionalFormatting sqref="AI123">
    <cfRule type="cellIs" dxfId="577" priority="8" operator="lessThan">
      <formula>20</formula>
    </cfRule>
  </conditionalFormatting>
  <conditionalFormatting sqref="AN123">
    <cfRule type="cellIs" dxfId="576" priority="7" operator="lessThan">
      <formula>20</formula>
    </cfRule>
  </conditionalFormatting>
  <conditionalFormatting sqref="AS123">
    <cfRule type="cellIs" dxfId="575" priority="6" operator="lessThan">
      <formula>20</formula>
    </cfRule>
  </conditionalFormatting>
  <conditionalFormatting sqref="AJ30">
    <cfRule type="cellIs" dxfId="574" priority="4" operator="greaterThan">
      <formula>20</formula>
    </cfRule>
  </conditionalFormatting>
  <conditionalFormatting sqref="AO30">
    <cfRule type="cellIs" dxfId="573" priority="3" operator="greaterThan">
      <formula>20</formula>
    </cfRule>
  </conditionalFormatting>
  <conditionalFormatting sqref="AT30">
    <cfRule type="cellIs" dxfId="572" priority="2" operator="greaterThan">
      <formula>20</formula>
    </cfRule>
  </conditionalFormatting>
  <conditionalFormatting sqref="AY30">
    <cfRule type="cellIs" dxfId="571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26"/>
  <sheetViews>
    <sheetView topLeftCell="A70" workbookViewId="0">
      <selection activeCell="L116" sqref="L116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0</v>
      </c>
      <c r="F2">
        <v>0</v>
      </c>
      <c r="G2" s="3">
        <f>J18</f>
        <v>504</v>
      </c>
      <c r="H2">
        <v>0</v>
      </c>
      <c r="I2" s="3">
        <f>L18</f>
        <v>72</v>
      </c>
    </row>
    <row r="3" spans="1:58" x14ac:dyDescent="0.2">
      <c r="D3">
        <v>0</v>
      </c>
      <c r="E3">
        <f>I19</f>
        <v>13</v>
      </c>
      <c r="F3">
        <v>0</v>
      </c>
      <c r="G3" s="3">
        <f>J19</f>
        <v>541</v>
      </c>
      <c r="H3">
        <v>0</v>
      </c>
      <c r="I3" s="3">
        <f>L19</f>
        <v>23</v>
      </c>
    </row>
    <row r="4" spans="1:58" x14ac:dyDescent="0.2">
      <c r="D4">
        <f>3*G21/1000</f>
        <v>6.0000000000000006E-4</v>
      </c>
      <c r="E4">
        <f>I21</f>
        <v>479</v>
      </c>
      <c r="F4">
        <f>6*H21/1000</f>
        <v>1.2000000000000001E-3</v>
      </c>
      <c r="G4" s="3">
        <f>J21</f>
        <v>4768</v>
      </c>
      <c r="H4">
        <f>0.3*H21/1000</f>
        <v>5.9999999999999995E-5</v>
      </c>
      <c r="I4" s="3">
        <f>L21</f>
        <v>1888</v>
      </c>
    </row>
    <row r="5" spans="1:58" x14ac:dyDescent="0.2">
      <c r="D5">
        <f>3*G23/1000</f>
        <v>1.7999999999999997E-3</v>
      </c>
      <c r="E5">
        <f>I23</f>
        <v>1643</v>
      </c>
      <c r="F5">
        <f>6*H23/1000</f>
        <v>3.5999999999999995E-3</v>
      </c>
      <c r="G5" s="3">
        <f>J23</f>
        <v>14293</v>
      </c>
      <c r="H5">
        <f>0.3*H23/1000</f>
        <v>1.7999999999999998E-4</v>
      </c>
      <c r="I5" s="3">
        <f>L23</f>
        <v>7205</v>
      </c>
    </row>
    <row r="6" spans="1:58" x14ac:dyDescent="0.2">
      <c r="D6">
        <f>3*G25/1000</f>
        <v>3.0000000000000001E-3</v>
      </c>
      <c r="E6">
        <f>I25</f>
        <v>2151</v>
      </c>
      <c r="F6">
        <f>6*H25/1000</f>
        <v>6.0000000000000001E-3</v>
      </c>
      <c r="G6" s="3">
        <f>J25</f>
        <v>23259</v>
      </c>
      <c r="H6">
        <f>0.3*H25/1000</f>
        <v>2.9999999999999997E-4</v>
      </c>
      <c r="I6" s="3">
        <f>L25</f>
        <v>10940</v>
      </c>
    </row>
    <row r="7" spans="1:58" x14ac:dyDescent="0.2">
      <c r="D7">
        <f>3*G26/1000</f>
        <v>4.1999999999999989E-3</v>
      </c>
      <c r="E7">
        <f>I26</f>
        <v>3011</v>
      </c>
      <c r="F7">
        <f>6*H26/1000</f>
        <v>8.3999999999999977E-3</v>
      </c>
      <c r="G7" s="3">
        <f>J26</f>
        <v>33176</v>
      </c>
      <c r="H7">
        <f>0.3*H26/1000</f>
        <v>4.1999999999999996E-4</v>
      </c>
      <c r="I7" s="3">
        <f>L26</f>
        <v>16600</v>
      </c>
    </row>
    <row r="8" spans="1:58" x14ac:dyDescent="0.2">
      <c r="D8">
        <f>3*G27/1000</f>
        <v>5.4000000000000003E-3</v>
      </c>
      <c r="E8">
        <f>I27</f>
        <v>3783</v>
      </c>
      <c r="F8">
        <f>6*H27/1000</f>
        <v>1.0800000000000001E-2</v>
      </c>
      <c r="G8" s="3">
        <f>J27</f>
        <v>41192</v>
      </c>
      <c r="H8">
        <f>0.3*H27/1000</f>
        <v>5.4000000000000001E-4</v>
      </c>
      <c r="I8" s="3">
        <f>L27</f>
        <v>23514</v>
      </c>
    </row>
    <row r="9" spans="1:58" x14ac:dyDescent="0.2">
      <c r="C9" t="s">
        <v>35</v>
      </c>
      <c r="E9" s="6">
        <f>SLOPE(D2:D8,E2:E8)</f>
        <v>1.420628935566531E-6</v>
      </c>
      <c r="F9" s="6"/>
      <c r="G9" s="6">
        <f>SLOPE(F2:F8,G2:G8)</f>
        <v>2.6214218025985066E-7</v>
      </c>
      <c r="H9" s="6"/>
      <c r="I9" s="6">
        <f>SLOPE(H2:H8,I2:I8)</f>
        <v>2.3604580349694803E-8</v>
      </c>
    </row>
    <row r="10" spans="1:58" x14ac:dyDescent="0.2">
      <c r="C10" t="s">
        <v>36</v>
      </c>
      <c r="E10" s="6">
        <f>INTERCEPT(D2:D8,E2:E8)</f>
        <v>-1.057955151538806E-4</v>
      </c>
      <c r="F10" s="6"/>
      <c r="G10" s="6">
        <f>INTERCEPT(F2:F8,G2:G8)</f>
        <v>-1.2325504407614211E-4</v>
      </c>
      <c r="H10" s="6"/>
      <c r="I10" s="6">
        <f>INTERCEPT(H2:H8,I2:I8)</f>
        <v>1.1144695796240815E-5</v>
      </c>
    </row>
    <row r="11" spans="1:58" x14ac:dyDescent="0.2">
      <c r="C11" t="s">
        <v>37</v>
      </c>
      <c r="E11" s="7">
        <f>RSQ(D2:D8,E2:E8)</f>
        <v>0.99180002942198098</v>
      </c>
      <c r="F11" s="7"/>
      <c r="G11" s="7">
        <f>RSQ(F2:F8,G2:G8)</f>
        <v>0.99951557164489779</v>
      </c>
      <c r="H11" s="7"/>
      <c r="I11" s="7">
        <f>RSQ(H2:H8,I2:I8)</f>
        <v>0.99180285685489822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3506</v>
      </c>
      <c r="J13">
        <v>21694</v>
      </c>
      <c r="L13">
        <v>17163</v>
      </c>
      <c r="M13">
        <v>3.1040000000000001</v>
      </c>
      <c r="N13">
        <v>18.657</v>
      </c>
      <c r="O13">
        <v>15.553000000000001</v>
      </c>
      <c r="Q13">
        <v>1.679</v>
      </c>
      <c r="R13">
        <v>1</v>
      </c>
      <c r="S13">
        <v>0</v>
      </c>
      <c r="T13">
        <v>0</v>
      </c>
      <c r="V13">
        <v>0</v>
      </c>
      <c r="Y13" s="1">
        <v>44221</v>
      </c>
      <c r="Z13" s="2">
        <v>0.50300925925925932</v>
      </c>
      <c r="AB13">
        <v>3</v>
      </c>
      <c r="AC13" t="s">
        <v>187</v>
      </c>
      <c r="AD13">
        <f>((0.00000000009*I13^2)+(0.000001*I13)-0.00001)*1000/G13</f>
        <v>9.2045664800000004</v>
      </c>
      <c r="AE13" s="4">
        <f>((J13*$G$9)+$G$10)*1000/H13</f>
        <v>11.127314828962117</v>
      </c>
      <c r="AF13" s="4">
        <f>AE13-AD13</f>
        <v>1.9227483489621164</v>
      </c>
      <c r="AG13" s="4">
        <f>((L13*$I$9)+$I$10)*1000/H13</f>
        <v>0.83254021667610545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3921</v>
      </c>
      <c r="J14">
        <v>21489</v>
      </c>
      <c r="L14">
        <v>17063</v>
      </c>
      <c r="M14">
        <v>3.423</v>
      </c>
      <c r="N14">
        <v>18.484000000000002</v>
      </c>
      <c r="O14">
        <v>15.061</v>
      </c>
      <c r="Q14">
        <v>1.669</v>
      </c>
      <c r="R14">
        <v>1</v>
      </c>
      <c r="S14">
        <v>0</v>
      </c>
      <c r="T14">
        <v>0</v>
      </c>
      <c r="V14">
        <v>0</v>
      </c>
      <c r="Y14" s="1">
        <v>44221</v>
      </c>
      <c r="Z14" s="2">
        <v>0.50915509259259262</v>
      </c>
      <c r="AB14">
        <v>3</v>
      </c>
      <c r="AC14" t="s">
        <v>187</v>
      </c>
      <c r="AD14">
        <f>((0.00000000009*I14^2)+(0.000001*I14)-0.00001)*1000/G14</f>
        <v>10.589363380000002</v>
      </c>
      <c r="AE14" s="4">
        <f t="shared" ref="AE14:AE77" si="0">((J14*$G$9)+$G$10)*1000/H14</f>
        <v>11.019836535055578</v>
      </c>
      <c r="AF14" s="4">
        <f t="shared" ref="AF14:AF77" si="1">AE14-AD14</f>
        <v>0.43047315505557648</v>
      </c>
      <c r="AG14" s="4">
        <f t="shared" ref="AG14:AG77" si="2">((L14*$I$9)+$I$10)*1000/H14</f>
        <v>0.82781930060616649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4102</v>
      </c>
      <c r="J15">
        <v>21198</v>
      </c>
      <c r="L15">
        <v>17050</v>
      </c>
      <c r="M15">
        <v>3.5619999999999998</v>
      </c>
      <c r="N15">
        <v>18.236999999999998</v>
      </c>
      <c r="O15">
        <v>14.675000000000001</v>
      </c>
      <c r="Q15">
        <v>1.667</v>
      </c>
      <c r="R15">
        <v>1</v>
      </c>
      <c r="S15">
        <v>0</v>
      </c>
      <c r="T15">
        <v>0</v>
      </c>
      <c r="V15">
        <v>0</v>
      </c>
      <c r="Y15" s="1">
        <v>44221</v>
      </c>
      <c r="Z15" s="2">
        <v>0.51576388888888891</v>
      </c>
      <c r="AB15">
        <v>3</v>
      </c>
      <c r="AC15" t="s">
        <v>187</v>
      </c>
      <c r="AD15">
        <f>((0.00000000009*I15^2)+(0.000001*I15)-0.00001)*1000/G15</f>
        <v>11.212752719999999</v>
      </c>
      <c r="AE15" s="4">
        <f t="shared" si="0"/>
        <v>10.867269786144345</v>
      </c>
      <c r="AF15" s="4">
        <f t="shared" si="1"/>
        <v>-0.34548293385565465</v>
      </c>
      <c r="AG15" s="4">
        <f t="shared" si="2"/>
        <v>0.82720558151707446</v>
      </c>
    </row>
    <row r="16" spans="1:58" x14ac:dyDescent="0.2">
      <c r="A16">
        <v>4</v>
      </c>
      <c r="B16">
        <v>2</v>
      </c>
      <c r="D16" t="s">
        <v>28</v>
      </c>
      <c r="Y16" s="1">
        <v>44221</v>
      </c>
      <c r="Z16" s="2">
        <v>0.52052083333333332</v>
      </c>
      <c r="AB16">
        <v>3</v>
      </c>
      <c r="AC16" t="s">
        <v>187</v>
      </c>
      <c r="AD16" t="e">
        <f>((0.00000000009*I16^2)+(0.000001*I16)-0.00001)*1000/G16</f>
        <v>#DIV/0!</v>
      </c>
      <c r="AE16" s="4" t="e">
        <f t="shared" si="0"/>
        <v>#DIV/0!</v>
      </c>
      <c r="AF16" s="4" t="e">
        <f t="shared" si="1"/>
        <v>#DIV/0!</v>
      </c>
      <c r="AG16" s="4" t="e">
        <f t="shared" si="2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186</v>
      </c>
      <c r="J17">
        <v>552</v>
      </c>
      <c r="L17">
        <v>32</v>
      </c>
      <c r="M17">
        <v>0.55800000000000005</v>
      </c>
      <c r="N17">
        <v>0.746</v>
      </c>
      <c r="O17">
        <v>0.188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44221</v>
      </c>
      <c r="Z17" s="2">
        <v>0.5316319444444445</v>
      </c>
      <c r="AB17">
        <v>3</v>
      </c>
      <c r="AC17" t="s">
        <v>187</v>
      </c>
      <c r="AD17">
        <f>((0.00000000009*I17^2)+(0.000001*I17)-0.00001)*1000/G17</f>
        <v>0.35822727999999998</v>
      </c>
      <c r="AE17" s="4">
        <f t="shared" si="0"/>
        <v>4.2894878854590909E-2</v>
      </c>
      <c r="AF17" s="4">
        <f t="shared" si="1"/>
        <v>-0.31533240114540906</v>
      </c>
      <c r="AG17" s="4">
        <f t="shared" si="2"/>
        <v>2.3800084734862097E-2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0</v>
      </c>
      <c r="J18">
        <v>504</v>
      </c>
      <c r="L18">
        <v>72</v>
      </c>
      <c r="M18">
        <v>0</v>
      </c>
      <c r="N18">
        <v>0.70599999999999996</v>
      </c>
      <c r="O18">
        <v>0.70599999999999996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44221</v>
      </c>
      <c r="Z18" s="2">
        <v>0.53721064814814812</v>
      </c>
      <c r="AB18">
        <v>3</v>
      </c>
      <c r="AC18" t="s">
        <v>187</v>
      </c>
      <c r="AD18">
        <f t="shared" ref="AD18:AD81" si="3">((0.00000000009*I18^2)+(0.000001*I18)-0.00001)*1000/G18</f>
        <v>-0.02</v>
      </c>
      <c r="AE18" s="4">
        <f t="shared" si="0"/>
        <v>1.7729229549645262E-2</v>
      </c>
      <c r="AF18" s="4">
        <f t="shared" si="1"/>
        <v>3.7729229549645263E-2</v>
      </c>
      <c r="AG18" s="4">
        <f t="shared" si="2"/>
        <v>2.5688451162837682E-2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13</v>
      </c>
      <c r="J19">
        <v>541</v>
      </c>
      <c r="L19">
        <v>23</v>
      </c>
      <c r="M19">
        <v>0.42499999999999999</v>
      </c>
      <c r="N19">
        <v>0.73699999999999999</v>
      </c>
      <c r="O19">
        <v>0.312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44221</v>
      </c>
      <c r="Z19" s="2">
        <v>0.5432407407407408</v>
      </c>
      <c r="AB19">
        <v>3</v>
      </c>
      <c r="AC19" t="s">
        <v>187</v>
      </c>
      <c r="AD19">
        <f t="shared" si="3"/>
        <v>6.0304199999999973E-3</v>
      </c>
      <c r="AE19" s="4">
        <f t="shared" si="0"/>
        <v>3.7127750888874218E-2</v>
      </c>
      <c r="AF19" s="4">
        <f t="shared" si="1"/>
        <v>3.109733088887422E-2</v>
      </c>
      <c r="AG19" s="4">
        <f t="shared" si="2"/>
        <v>2.3375202288567588E-2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140</v>
      </c>
      <c r="J20">
        <v>4715</v>
      </c>
      <c r="L20">
        <v>1979</v>
      </c>
      <c r="M20">
        <v>1.3049999999999999</v>
      </c>
      <c r="N20">
        <v>10.682</v>
      </c>
      <c r="O20">
        <v>9.3770000000000007</v>
      </c>
      <c r="Q20">
        <v>0.22800000000000001</v>
      </c>
      <c r="R20">
        <v>1</v>
      </c>
      <c r="S20">
        <v>0</v>
      </c>
      <c r="T20">
        <v>0</v>
      </c>
      <c r="V20">
        <v>0</v>
      </c>
      <c r="Y20" s="1">
        <v>44221</v>
      </c>
      <c r="Z20" s="2">
        <v>0.5544675925925926</v>
      </c>
      <c r="AB20">
        <v>3</v>
      </c>
      <c r="AC20" t="s">
        <v>187</v>
      </c>
      <c r="AD20">
        <f t="shared" si="3"/>
        <v>0.65881999999999996</v>
      </c>
      <c r="AE20" s="4">
        <f t="shared" si="0"/>
        <v>5.5637266792452689</v>
      </c>
      <c r="AF20" s="4">
        <f t="shared" si="1"/>
        <v>4.9049066792452685</v>
      </c>
      <c r="AG20" s="4">
        <f t="shared" si="2"/>
        <v>0.28929080154143411</v>
      </c>
      <c r="AI20">
        <f>ABS(100*(AD20-3)/3)</f>
        <v>78.039333333333332</v>
      </c>
      <c r="AN20">
        <f t="shared" ref="AN20:AN27" si="4">ABS(100*(AE20-6)/6)</f>
        <v>7.2712220125788525</v>
      </c>
      <c r="AS20">
        <f t="shared" ref="AS20:AS27" si="5">ABS(100*(AF20-3)/3)</f>
        <v>63.496889308175618</v>
      </c>
      <c r="AX20">
        <f t="shared" ref="AX20:AX27" si="6">ABS(100*(AG20-0.3)/0.3)</f>
        <v>3.5697328195219611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479</v>
      </c>
      <c r="J21">
        <v>4768</v>
      </c>
      <c r="L21">
        <v>1888</v>
      </c>
      <c r="M21">
        <v>1.956</v>
      </c>
      <c r="N21">
        <v>10.795</v>
      </c>
      <c r="O21">
        <v>8.8379999999999992</v>
      </c>
      <c r="Q21">
        <v>0.20399999999999999</v>
      </c>
      <c r="R21">
        <v>1</v>
      </c>
      <c r="S21">
        <v>0</v>
      </c>
      <c r="T21">
        <v>0</v>
      </c>
      <c r="V21">
        <v>0</v>
      </c>
      <c r="Y21" s="1">
        <v>44221</v>
      </c>
      <c r="Z21" s="2">
        <v>0.56106481481481485</v>
      </c>
      <c r="AB21">
        <v>3</v>
      </c>
      <c r="AC21" t="s">
        <v>187</v>
      </c>
      <c r="AD21">
        <f t="shared" si="3"/>
        <v>2.4482484499999995</v>
      </c>
      <c r="AE21" s="4">
        <f t="shared" si="0"/>
        <v>5.633194357014129</v>
      </c>
      <c r="AF21" s="4">
        <f t="shared" si="1"/>
        <v>3.1849459070141295</v>
      </c>
      <c r="AG21" s="4">
        <f t="shared" si="2"/>
        <v>0.27855071748232302</v>
      </c>
      <c r="AI21">
        <f t="shared" ref="AI21:AI27" si="7">ABS(100*(AD21-3)/3)</f>
        <v>18.391718333333351</v>
      </c>
      <c r="AN21">
        <f t="shared" si="4"/>
        <v>6.1134273830978501</v>
      </c>
      <c r="AS21">
        <f t="shared" si="5"/>
        <v>6.1648635671376502</v>
      </c>
      <c r="AX21">
        <f t="shared" si="6"/>
        <v>7.1497608392256575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1713</v>
      </c>
      <c r="J22">
        <v>14604</v>
      </c>
      <c r="L22">
        <v>7327</v>
      </c>
      <c r="M22">
        <v>1.4410000000000001</v>
      </c>
      <c r="N22">
        <v>10.542999999999999</v>
      </c>
      <c r="O22">
        <v>9.1020000000000003</v>
      </c>
      <c r="Q22">
        <v>0.54200000000000004</v>
      </c>
      <c r="R22">
        <v>1</v>
      </c>
      <c r="S22">
        <v>0</v>
      </c>
      <c r="T22">
        <v>0</v>
      </c>
      <c r="V22">
        <v>0</v>
      </c>
      <c r="Y22" s="1">
        <v>44221</v>
      </c>
      <c r="Z22" s="2">
        <v>0.57377314814814817</v>
      </c>
      <c r="AB22">
        <v>3</v>
      </c>
      <c r="AC22" t="s">
        <v>187</v>
      </c>
      <c r="AD22">
        <f t="shared" si="3"/>
        <v>3.2784886833333333</v>
      </c>
      <c r="AE22" s="4">
        <f t="shared" si="0"/>
        <v>6.1751155940645281</v>
      </c>
      <c r="AF22" s="4">
        <f t="shared" si="1"/>
        <v>2.8966269107311948</v>
      </c>
      <c r="AG22" s="4">
        <f t="shared" si="2"/>
        <v>0.30682576003075773</v>
      </c>
      <c r="AI22">
        <f t="shared" si="7"/>
        <v>9.2829561111111101</v>
      </c>
      <c r="AN22">
        <f t="shared" si="4"/>
        <v>2.9185932344088026</v>
      </c>
      <c r="AS22">
        <f t="shared" si="5"/>
        <v>3.4457696422935058</v>
      </c>
      <c r="AX22">
        <f t="shared" si="6"/>
        <v>2.2752533435859146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1643</v>
      </c>
      <c r="J23">
        <v>14293</v>
      </c>
      <c r="L23">
        <v>7205</v>
      </c>
      <c r="M23">
        <v>1.3959999999999999</v>
      </c>
      <c r="N23">
        <v>10.323</v>
      </c>
      <c r="O23">
        <v>8.9269999999999996</v>
      </c>
      <c r="Q23">
        <v>0.53100000000000003</v>
      </c>
      <c r="R23">
        <v>1</v>
      </c>
      <c r="S23">
        <v>0</v>
      </c>
      <c r="T23">
        <v>0</v>
      </c>
      <c r="V23">
        <v>0</v>
      </c>
      <c r="Y23" s="1">
        <v>44221</v>
      </c>
      <c r="Z23" s="2">
        <v>0.58135416666666673</v>
      </c>
      <c r="AB23">
        <v>3</v>
      </c>
      <c r="AC23" t="s">
        <v>187</v>
      </c>
      <c r="AD23">
        <f t="shared" si="3"/>
        <v>3.1265840166666665</v>
      </c>
      <c r="AE23" s="4">
        <f t="shared" si="0"/>
        <v>6.0392385639631723</v>
      </c>
      <c r="AF23" s="4">
        <f t="shared" si="1"/>
        <v>2.9126545472965057</v>
      </c>
      <c r="AG23" s="4">
        <f t="shared" si="2"/>
        <v>0.30202616202631977</v>
      </c>
      <c r="AI23">
        <f t="shared" si="7"/>
        <v>4.2194672222222174</v>
      </c>
      <c r="AN23">
        <f t="shared" si="4"/>
        <v>0.65397606605287117</v>
      </c>
      <c r="AS23">
        <f t="shared" si="5"/>
        <v>2.9115150901164752</v>
      </c>
      <c r="AX23">
        <f t="shared" si="6"/>
        <v>0.67538734210659257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2627</v>
      </c>
      <c r="J24">
        <v>23428</v>
      </c>
      <c r="L24">
        <v>10710</v>
      </c>
      <c r="M24">
        <v>1.2150000000000001</v>
      </c>
      <c r="N24">
        <v>10.063000000000001</v>
      </c>
      <c r="O24">
        <v>8.8480000000000008</v>
      </c>
      <c r="Q24">
        <v>0.502</v>
      </c>
      <c r="R24">
        <v>1</v>
      </c>
      <c r="S24">
        <v>0</v>
      </c>
      <c r="T24">
        <v>0</v>
      </c>
      <c r="V24">
        <v>0</v>
      </c>
      <c r="Y24" s="1">
        <v>44221</v>
      </c>
      <c r="Z24" s="2">
        <v>0.59677083333333336</v>
      </c>
      <c r="AB24">
        <v>3</v>
      </c>
      <c r="AC24" t="s">
        <v>187</v>
      </c>
      <c r="AD24">
        <f t="shared" si="3"/>
        <v>3.2381016099999997</v>
      </c>
      <c r="AE24" s="4">
        <f t="shared" si="0"/>
        <v>6.0182119550516395</v>
      </c>
      <c r="AF24" s="4">
        <f t="shared" si="1"/>
        <v>2.7801103450516398</v>
      </c>
      <c r="AG24" s="4">
        <f t="shared" si="2"/>
        <v>0.26394975134147214</v>
      </c>
      <c r="AI24">
        <f t="shared" si="7"/>
        <v>7.9367203333333238</v>
      </c>
      <c r="AN24">
        <f t="shared" si="4"/>
        <v>0.30353258419399215</v>
      </c>
      <c r="AS24">
        <f t="shared" si="5"/>
        <v>7.3296551649453408</v>
      </c>
      <c r="AX24">
        <f t="shared" si="6"/>
        <v>12.016749552842619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2151</v>
      </c>
      <c r="J25">
        <v>23259</v>
      </c>
      <c r="L25">
        <v>10940</v>
      </c>
      <c r="M25">
        <v>1.032</v>
      </c>
      <c r="N25">
        <v>9.9920000000000009</v>
      </c>
      <c r="O25">
        <v>8.9589999999999996</v>
      </c>
      <c r="Q25">
        <v>0.51400000000000001</v>
      </c>
      <c r="R25">
        <v>1</v>
      </c>
      <c r="S25">
        <v>0</v>
      </c>
      <c r="T25">
        <v>0</v>
      </c>
      <c r="V25">
        <v>0</v>
      </c>
      <c r="X25" t="s">
        <v>188</v>
      </c>
      <c r="Y25" s="1">
        <v>44221</v>
      </c>
      <c r="Z25" s="2">
        <v>0.60717592592592595</v>
      </c>
      <c r="AB25">
        <v>3</v>
      </c>
      <c r="AC25" t="s">
        <v>187</v>
      </c>
      <c r="AD25">
        <f t="shared" si="3"/>
        <v>2.5574120899999992</v>
      </c>
      <c r="AE25" s="4">
        <f t="shared" si="0"/>
        <v>5.9739099265877247</v>
      </c>
      <c r="AF25" s="4">
        <f t="shared" si="1"/>
        <v>3.4164978365877254</v>
      </c>
      <c r="AG25" s="4">
        <f t="shared" si="2"/>
        <v>0.26937880482190196</v>
      </c>
      <c r="AI25">
        <f t="shared" si="7"/>
        <v>14.752930333333358</v>
      </c>
      <c r="AN25">
        <f t="shared" si="4"/>
        <v>0.43483455687125527</v>
      </c>
      <c r="AS25">
        <f t="shared" si="5"/>
        <v>13.883261219590848</v>
      </c>
      <c r="AX25">
        <f t="shared" si="6"/>
        <v>10.207065059366009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3011</v>
      </c>
      <c r="J26">
        <v>33176</v>
      </c>
      <c r="L26">
        <v>16600</v>
      </c>
      <c r="M26">
        <v>0.97299999999999998</v>
      </c>
      <c r="N26">
        <v>10.137</v>
      </c>
      <c r="O26">
        <v>9.1639999999999997</v>
      </c>
      <c r="Q26">
        <v>0.57899999999999996</v>
      </c>
      <c r="R26">
        <v>1</v>
      </c>
      <c r="S26">
        <v>0</v>
      </c>
      <c r="T26">
        <v>0</v>
      </c>
      <c r="V26">
        <v>0</v>
      </c>
      <c r="X26" t="s">
        <v>188</v>
      </c>
      <c r="Y26" s="1">
        <v>44221</v>
      </c>
      <c r="Z26" s="2">
        <v>0.62334490740740744</v>
      </c>
      <c r="AB26">
        <v>3</v>
      </c>
      <c r="AC26" t="s">
        <v>187</v>
      </c>
      <c r="AD26">
        <f t="shared" si="3"/>
        <v>2.7263934928571429</v>
      </c>
      <c r="AE26" s="4">
        <f t="shared" si="0"/>
        <v>6.1239813773033323</v>
      </c>
      <c r="AF26" s="4">
        <f t="shared" si="1"/>
        <v>3.3975878844461893</v>
      </c>
      <c r="AG26" s="4">
        <f t="shared" si="2"/>
        <v>0.28784337828655326</v>
      </c>
      <c r="AI26">
        <f t="shared" si="7"/>
        <v>9.1202169047619019</v>
      </c>
      <c r="AN26">
        <f t="shared" si="4"/>
        <v>2.0663562883888709</v>
      </c>
      <c r="AS26">
        <f t="shared" si="5"/>
        <v>13.252929481539644</v>
      </c>
      <c r="AX26">
        <f t="shared" si="6"/>
        <v>4.0522072378155753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3783</v>
      </c>
      <c r="J27">
        <v>41192</v>
      </c>
      <c r="L27">
        <v>23514</v>
      </c>
      <c r="M27">
        <v>0.92100000000000004</v>
      </c>
      <c r="N27">
        <v>9.7710000000000008</v>
      </c>
      <c r="O27">
        <v>8.85</v>
      </c>
      <c r="Q27">
        <v>0.65100000000000002</v>
      </c>
      <c r="R27">
        <v>1</v>
      </c>
      <c r="S27">
        <v>0</v>
      </c>
      <c r="T27">
        <v>0</v>
      </c>
      <c r="V27">
        <v>0</v>
      </c>
      <c r="Y27" s="1">
        <v>44221</v>
      </c>
      <c r="Z27" s="2">
        <v>0.63695601851851846</v>
      </c>
      <c r="AB27">
        <v>3</v>
      </c>
      <c r="AC27" t="s">
        <v>187</v>
      </c>
      <c r="AD27">
        <f t="shared" si="3"/>
        <v>2.8116655611111114</v>
      </c>
      <c r="AE27" s="4">
        <f t="shared" si="0"/>
        <v>5.9305031362153482</v>
      </c>
      <c r="AF27" s="4">
        <f t="shared" si="1"/>
        <v>3.1188375751042368</v>
      </c>
      <c r="AG27" s="4">
        <f t="shared" si="2"/>
        <v>0.31454599896609131</v>
      </c>
      <c r="AI27">
        <f t="shared" si="7"/>
        <v>6.2778146296296198</v>
      </c>
      <c r="AN27">
        <f t="shared" si="4"/>
        <v>1.1582810630775302</v>
      </c>
      <c r="AS27">
        <f t="shared" si="5"/>
        <v>3.9612525034745585</v>
      </c>
      <c r="AX27">
        <f t="shared" si="6"/>
        <v>4.8486663220304411</v>
      </c>
    </row>
    <row r="28" spans="1:58" x14ac:dyDescent="0.2">
      <c r="A28">
        <v>16</v>
      </c>
      <c r="B28">
        <v>2</v>
      </c>
      <c r="D28" t="s">
        <v>28</v>
      </c>
      <c r="Y28" s="1">
        <v>44221</v>
      </c>
      <c r="Z28" s="2">
        <v>0.64196759259259262</v>
      </c>
      <c r="AB28">
        <v>3</v>
      </c>
      <c r="AC28" t="s">
        <v>187</v>
      </c>
      <c r="AD28" t="e">
        <f t="shared" si="3"/>
        <v>#DIV/0!</v>
      </c>
      <c r="AE28" s="4" t="e">
        <f t="shared" si="0"/>
        <v>#DIV/0!</v>
      </c>
      <c r="AF28" s="4" t="e">
        <f t="shared" si="1"/>
        <v>#DIV/0!</v>
      </c>
      <c r="AG28" s="4" t="e">
        <f t="shared" si="2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2722</v>
      </c>
      <c r="J29">
        <v>21803</v>
      </c>
      <c r="L29">
        <v>17086</v>
      </c>
      <c r="M29">
        <v>2.5030000000000001</v>
      </c>
      <c r="N29">
        <v>18.75</v>
      </c>
      <c r="O29">
        <v>16.247</v>
      </c>
      <c r="Q29">
        <v>1.671</v>
      </c>
      <c r="R29">
        <v>1</v>
      </c>
      <c r="S29">
        <v>0</v>
      </c>
      <c r="T29">
        <v>0</v>
      </c>
      <c r="V29">
        <v>0</v>
      </c>
      <c r="Y29" s="1">
        <v>44221</v>
      </c>
      <c r="Z29" s="2">
        <v>0.65589120370370368</v>
      </c>
      <c r="AB29">
        <v>3</v>
      </c>
      <c r="AC29" t="s">
        <v>187</v>
      </c>
      <c r="AD29">
        <f t="shared" si="3"/>
        <v>6.7576711200000004</v>
      </c>
      <c r="AE29" s="4">
        <f t="shared" si="0"/>
        <v>11.184461824258763</v>
      </c>
      <c r="AF29" s="4">
        <f t="shared" si="1"/>
        <v>4.4267907042587629</v>
      </c>
      <c r="AG29" s="4">
        <f t="shared" si="2"/>
        <v>0.82890511130225242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3814</v>
      </c>
      <c r="J30">
        <v>21204</v>
      </c>
      <c r="L30">
        <v>16767</v>
      </c>
      <c r="M30">
        <v>3.3410000000000002</v>
      </c>
      <c r="N30">
        <v>18.242999999999999</v>
      </c>
      <c r="O30">
        <v>14.901999999999999</v>
      </c>
      <c r="Q30">
        <v>1.6379999999999999</v>
      </c>
      <c r="R30">
        <v>1</v>
      </c>
      <c r="S30">
        <v>0</v>
      </c>
      <c r="T30">
        <v>0</v>
      </c>
      <c r="V30">
        <v>0</v>
      </c>
      <c r="Y30" s="1">
        <v>44221</v>
      </c>
      <c r="Z30" s="2">
        <v>0.66351851851851851</v>
      </c>
      <c r="AB30">
        <v>3</v>
      </c>
      <c r="AC30" t="s">
        <v>187</v>
      </c>
      <c r="AD30">
        <f t="shared" si="3"/>
        <v>10.226387280000001</v>
      </c>
      <c r="AE30" s="4">
        <f t="shared" si="0"/>
        <v>10.870415492307462</v>
      </c>
      <c r="AF30" s="4">
        <f t="shared" si="1"/>
        <v>0.64402821230746099</v>
      </c>
      <c r="AG30" s="4">
        <f t="shared" si="2"/>
        <v>0.81384538903914716</v>
      </c>
      <c r="AJ30">
        <f>ABS(100*(AD30-AD31)/(AVERAGE(AD30:AD31)))</f>
        <v>10.311009531983791</v>
      </c>
      <c r="AO30">
        <f>ABS(100*(AE30-AE31)/(AVERAGE(AE30:AE31)))</f>
        <v>1.0326113170357436</v>
      </c>
      <c r="AT30">
        <f>ABS(100*(AF30-AF31)/(AVERAGE(AF30:AF31)))</f>
        <v>3786.35817851712</v>
      </c>
      <c r="AY30">
        <f>ABS(100*(AG30-AG31)/(AVERAGE(AG30:AG31)))</f>
        <v>0.77448773403154325</v>
      </c>
      <c r="BC30" s="4">
        <f>AVERAGE(AD30:AD31)</f>
        <v>10.782267600000001</v>
      </c>
      <c r="BD30" s="4">
        <f>AVERAGE(AE30:AE31)</f>
        <v>10.814579207912114</v>
      </c>
      <c r="BE30" s="4">
        <f>AVERAGE(AF30:AF31)</f>
        <v>3.2311607912113516E-2</v>
      </c>
      <c r="BF30" s="4">
        <f>AVERAGE(AG30:AG31)</f>
        <v>0.8107059798526377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4138</v>
      </c>
      <c r="J31">
        <v>20991</v>
      </c>
      <c r="L31">
        <v>16634</v>
      </c>
      <c r="M31">
        <v>3.589</v>
      </c>
      <c r="N31">
        <v>18.062000000000001</v>
      </c>
      <c r="O31">
        <v>14.473000000000001</v>
      </c>
      <c r="Q31">
        <v>1.6240000000000001</v>
      </c>
      <c r="R31">
        <v>1</v>
      </c>
      <c r="S31">
        <v>0</v>
      </c>
      <c r="T31">
        <v>0</v>
      </c>
      <c r="V31">
        <v>0</v>
      </c>
      <c r="Y31" s="1">
        <v>44221</v>
      </c>
      <c r="Z31" s="2">
        <v>0.67144675925925934</v>
      </c>
      <c r="AB31">
        <v>3</v>
      </c>
      <c r="AC31" t="s">
        <v>187</v>
      </c>
      <c r="AD31">
        <f t="shared" si="3"/>
        <v>11.338147920000001</v>
      </c>
      <c r="AE31" s="4">
        <f t="shared" si="0"/>
        <v>10.758742923516767</v>
      </c>
      <c r="AF31" s="4">
        <f t="shared" si="1"/>
        <v>-0.57940499648323396</v>
      </c>
      <c r="AG31" s="4">
        <f t="shared" si="2"/>
        <v>0.80756657066612825</v>
      </c>
    </row>
    <row r="32" spans="1:58" x14ac:dyDescent="0.2">
      <c r="A32">
        <v>20</v>
      </c>
      <c r="B32">
        <v>9</v>
      </c>
      <c r="C32" t="s">
        <v>176</v>
      </c>
      <c r="D32" t="s">
        <v>27</v>
      </c>
      <c r="G32">
        <v>0.5</v>
      </c>
      <c r="H32">
        <v>0.5</v>
      </c>
      <c r="I32">
        <v>2415</v>
      </c>
      <c r="J32">
        <v>11832</v>
      </c>
      <c r="L32">
        <v>4676</v>
      </c>
      <c r="M32">
        <v>2.2679999999999998</v>
      </c>
      <c r="N32">
        <v>10.303000000000001</v>
      </c>
      <c r="O32">
        <v>8.0350000000000001</v>
      </c>
      <c r="Q32">
        <v>0.373</v>
      </c>
      <c r="R32">
        <v>1</v>
      </c>
      <c r="S32">
        <v>0</v>
      </c>
      <c r="T32">
        <v>0</v>
      </c>
      <c r="V32">
        <v>0</v>
      </c>
      <c r="Y32" s="1">
        <v>44221</v>
      </c>
      <c r="Z32" s="2">
        <v>0.6844675925925926</v>
      </c>
      <c r="AB32">
        <v>3</v>
      </c>
      <c r="AC32" t="s">
        <v>187</v>
      </c>
      <c r="AD32">
        <f t="shared" si="3"/>
        <v>5.8598004999999995</v>
      </c>
      <c r="AE32" s="4">
        <f t="shared" si="0"/>
        <v>5.9568224655168214</v>
      </c>
      <c r="AF32" s="4">
        <f t="shared" si="1"/>
        <v>9.7021965516821851E-2</v>
      </c>
      <c r="AG32" s="4">
        <f t="shared" si="2"/>
        <v>0.24303942702282744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176</v>
      </c>
      <c r="D33" t="s">
        <v>27</v>
      </c>
      <c r="G33">
        <v>0.5</v>
      </c>
      <c r="H33">
        <v>0.5</v>
      </c>
      <c r="I33">
        <v>1704</v>
      </c>
      <c r="J33">
        <v>11674</v>
      </c>
      <c r="L33">
        <v>4701</v>
      </c>
      <c r="M33">
        <v>1.722</v>
      </c>
      <c r="N33">
        <v>10.167999999999999</v>
      </c>
      <c r="O33">
        <v>8.4459999999999997</v>
      </c>
      <c r="Q33">
        <v>0.376</v>
      </c>
      <c r="R33">
        <v>1</v>
      </c>
      <c r="S33">
        <v>0</v>
      </c>
      <c r="T33">
        <v>0</v>
      </c>
      <c r="V33">
        <v>0</v>
      </c>
      <c r="Y33" s="1">
        <v>44221</v>
      </c>
      <c r="Z33" s="2">
        <v>0.69174768518518526</v>
      </c>
      <c r="AB33">
        <v>3</v>
      </c>
      <c r="AC33" t="s">
        <v>187</v>
      </c>
      <c r="AD33">
        <f t="shared" si="3"/>
        <v>3.9106508799999999</v>
      </c>
      <c r="AE33" s="4">
        <f t="shared" si="0"/>
        <v>5.8739855365547085</v>
      </c>
      <c r="AF33" s="4">
        <f t="shared" si="1"/>
        <v>1.9633346565547085</v>
      </c>
      <c r="AG33" s="4">
        <f t="shared" si="2"/>
        <v>0.24421965604031218</v>
      </c>
      <c r="AJ33">
        <f>ABS(100*(AD33-AD34)/(AVERAGE(AD33:AD34)))</f>
        <v>5.5550029104341965</v>
      </c>
      <c r="AO33">
        <f>ABS(100*(AE33-AE34)/(AVERAGE(AE33:AE34)))</f>
        <v>0.6896356503520088</v>
      </c>
      <c r="AT33">
        <f>ABS(100*(AF33-AF34)/(AVERAGE(AF33:AF34)))</f>
        <v>14.404757298597239</v>
      </c>
      <c r="AY33">
        <f>ABS(100*(AG33-AG34)/(AVERAGE(AG33:AG34)))</f>
        <v>0.48443592269856378</v>
      </c>
      <c r="BC33" s="4">
        <f>AVERAGE(AD33:AD34)</f>
        <v>4.0223723299999996</v>
      </c>
      <c r="BD33" s="4">
        <f>AVERAGE(AE33:AE34)</f>
        <v>5.8538005886746998</v>
      </c>
      <c r="BE33" s="4">
        <f>AVERAGE(AF33:AF34)</f>
        <v>1.8314282586747004</v>
      </c>
      <c r="BF33" s="4">
        <f>AVERAGE(AG33:AG34)</f>
        <v>0.24362954153156979</v>
      </c>
    </row>
    <row r="34" spans="1:58" x14ac:dyDescent="0.2">
      <c r="A34">
        <v>22</v>
      </c>
      <c r="B34">
        <v>9</v>
      </c>
      <c r="C34" t="s">
        <v>176</v>
      </c>
      <c r="D34" t="s">
        <v>27</v>
      </c>
      <c r="G34">
        <v>0.5</v>
      </c>
      <c r="H34">
        <v>0.5</v>
      </c>
      <c r="I34">
        <v>1789</v>
      </c>
      <c r="J34">
        <v>11597</v>
      </c>
      <c r="L34">
        <v>4676</v>
      </c>
      <c r="M34">
        <v>1.7869999999999999</v>
      </c>
      <c r="N34">
        <v>10.103</v>
      </c>
      <c r="O34">
        <v>8.3160000000000007</v>
      </c>
      <c r="Q34">
        <v>0.373</v>
      </c>
      <c r="R34">
        <v>1</v>
      </c>
      <c r="S34">
        <v>0</v>
      </c>
      <c r="T34">
        <v>0</v>
      </c>
      <c r="V34">
        <v>0</v>
      </c>
      <c r="Y34" s="1">
        <v>44221</v>
      </c>
      <c r="Z34" s="2">
        <v>0.69907407407407407</v>
      </c>
      <c r="AB34">
        <v>3</v>
      </c>
      <c r="AC34" t="s">
        <v>187</v>
      </c>
      <c r="AD34">
        <f t="shared" si="3"/>
        <v>4.1340937799999997</v>
      </c>
      <c r="AE34" s="4">
        <f t="shared" si="0"/>
        <v>5.833615640794692</v>
      </c>
      <c r="AF34" s="4">
        <f t="shared" si="1"/>
        <v>1.6995218607946923</v>
      </c>
      <c r="AG34" s="4">
        <f t="shared" si="2"/>
        <v>0.24303942702282744</v>
      </c>
    </row>
    <row r="35" spans="1:58" x14ac:dyDescent="0.2">
      <c r="A35">
        <v>23</v>
      </c>
      <c r="B35">
        <v>10</v>
      </c>
      <c r="C35" t="s">
        <v>177</v>
      </c>
      <c r="D35" t="s">
        <v>27</v>
      </c>
      <c r="G35">
        <v>0.5</v>
      </c>
      <c r="H35">
        <v>0.5</v>
      </c>
      <c r="I35">
        <v>1825</v>
      </c>
      <c r="J35">
        <v>15229</v>
      </c>
      <c r="L35">
        <v>5699</v>
      </c>
      <c r="M35">
        <v>1.8149999999999999</v>
      </c>
      <c r="N35">
        <v>13.18</v>
      </c>
      <c r="O35">
        <v>11.365</v>
      </c>
      <c r="Q35">
        <v>0.48</v>
      </c>
      <c r="R35">
        <v>1</v>
      </c>
      <c r="S35">
        <v>0</v>
      </c>
      <c r="T35">
        <v>0</v>
      </c>
      <c r="V35">
        <v>0</v>
      </c>
      <c r="Y35" s="1">
        <v>44221</v>
      </c>
      <c r="Z35" s="2">
        <v>0.71189814814814811</v>
      </c>
      <c r="AB35">
        <v>3</v>
      </c>
      <c r="AC35" t="s">
        <v>187</v>
      </c>
      <c r="AD35">
        <f t="shared" si="3"/>
        <v>4.2295125000000002</v>
      </c>
      <c r="AE35" s="4">
        <f t="shared" si="0"/>
        <v>7.7378164382022465</v>
      </c>
      <c r="AF35" s="4">
        <f t="shared" si="1"/>
        <v>3.5083039382022463</v>
      </c>
      <c r="AG35" s="4">
        <f t="shared" si="2"/>
        <v>0.291334398418303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177</v>
      </c>
      <c r="D36" t="s">
        <v>27</v>
      </c>
      <c r="G36">
        <v>0.5</v>
      </c>
      <c r="H36">
        <v>0.5</v>
      </c>
      <c r="I36">
        <v>1879</v>
      </c>
      <c r="J36">
        <v>15073</v>
      </c>
      <c r="L36">
        <v>5664</v>
      </c>
      <c r="M36">
        <v>1.8560000000000001</v>
      </c>
      <c r="N36">
        <v>13.048</v>
      </c>
      <c r="O36">
        <v>11.192</v>
      </c>
      <c r="Q36">
        <v>0.47599999999999998</v>
      </c>
      <c r="R36">
        <v>1</v>
      </c>
      <c r="S36">
        <v>0</v>
      </c>
      <c r="T36">
        <v>0</v>
      </c>
      <c r="V36">
        <v>0</v>
      </c>
      <c r="Y36" s="1">
        <v>44221</v>
      </c>
      <c r="Z36" s="2">
        <v>0.71879629629629627</v>
      </c>
      <c r="AB36">
        <v>3</v>
      </c>
      <c r="AC36" t="s">
        <v>187</v>
      </c>
      <c r="AD36">
        <f t="shared" si="3"/>
        <v>4.3735153799999997</v>
      </c>
      <c r="AE36" s="4">
        <f t="shared" si="0"/>
        <v>7.6560280779611745</v>
      </c>
      <c r="AF36" s="4">
        <f t="shared" si="1"/>
        <v>3.2825126979611747</v>
      </c>
      <c r="AG36" s="4">
        <f t="shared" si="2"/>
        <v>0.28968207779382438</v>
      </c>
      <c r="AJ36">
        <f>ABS(100*(AD36-AD37)/(AVERAGE(AD36:AD37)))</f>
        <v>1.7624909276969445</v>
      </c>
      <c r="AO36">
        <f>ABS(100*(AE36-AE37)/(AVERAGE(AE36:AE37)))</f>
        <v>0.15076944442583062</v>
      </c>
      <c r="AT36">
        <f>ABS(100*(AF36-AF37)/(AVERAGE(AF36:AF37)))</f>
        <v>2.7580671974869704</v>
      </c>
      <c r="AY36">
        <f>ABS(100*(AG36-AG37)/(AVERAGE(AG36:AG37)))</f>
        <v>0.47149555430645479</v>
      </c>
      <c r="BC36" s="4">
        <f>AVERAGE(AD36:AD37)</f>
        <v>4.4123994499999997</v>
      </c>
      <c r="BD36" s="4">
        <f>AVERAGE(AE36:AE37)</f>
        <v>7.6502609499954577</v>
      </c>
      <c r="BE36" s="4">
        <f>AVERAGE(AF36:AF37)</f>
        <v>3.2378614999954576</v>
      </c>
      <c r="BF36" s="4">
        <f>AVERAGE(AG36:AG37)</f>
        <v>0.29036661062396552</v>
      </c>
    </row>
    <row r="37" spans="1:58" x14ac:dyDescent="0.2">
      <c r="A37">
        <v>25</v>
      </c>
      <c r="B37">
        <v>10</v>
      </c>
      <c r="C37" t="s">
        <v>177</v>
      </c>
      <c r="D37" t="s">
        <v>27</v>
      </c>
      <c r="G37">
        <v>0.5</v>
      </c>
      <c r="H37">
        <v>0.5</v>
      </c>
      <c r="I37">
        <v>1908</v>
      </c>
      <c r="J37">
        <v>15051</v>
      </c>
      <c r="L37">
        <v>5693</v>
      </c>
      <c r="M37">
        <v>1.879</v>
      </c>
      <c r="N37">
        <v>13.03</v>
      </c>
      <c r="O37">
        <v>11.151</v>
      </c>
      <c r="Q37">
        <v>0.47899999999999998</v>
      </c>
      <c r="R37">
        <v>1</v>
      </c>
      <c r="S37">
        <v>0</v>
      </c>
      <c r="T37">
        <v>0</v>
      </c>
      <c r="V37">
        <v>0</v>
      </c>
      <c r="Y37" s="1">
        <v>44221</v>
      </c>
      <c r="Z37" s="2">
        <v>0.72631944444444441</v>
      </c>
      <c r="AB37">
        <v>3</v>
      </c>
      <c r="AC37" t="s">
        <v>187</v>
      </c>
      <c r="AD37">
        <f t="shared" si="3"/>
        <v>4.4512835199999996</v>
      </c>
      <c r="AE37" s="4">
        <f t="shared" si="0"/>
        <v>7.64449382202974</v>
      </c>
      <c r="AF37" s="4">
        <f t="shared" si="1"/>
        <v>3.1932103020297404</v>
      </c>
      <c r="AG37" s="4">
        <f t="shared" si="2"/>
        <v>0.29105114345410671</v>
      </c>
    </row>
    <row r="38" spans="1:58" x14ac:dyDescent="0.2">
      <c r="A38">
        <v>26</v>
      </c>
      <c r="B38">
        <v>11</v>
      </c>
      <c r="C38" t="s">
        <v>178</v>
      </c>
      <c r="D38" t="s">
        <v>27</v>
      </c>
      <c r="G38">
        <v>0.5</v>
      </c>
      <c r="H38">
        <v>0.5</v>
      </c>
      <c r="I38">
        <v>2085</v>
      </c>
      <c r="J38">
        <v>15066</v>
      </c>
      <c r="L38">
        <v>6620</v>
      </c>
      <c r="M38">
        <v>2.0139999999999998</v>
      </c>
      <c r="N38">
        <v>13.042</v>
      </c>
      <c r="O38">
        <v>11.028</v>
      </c>
      <c r="Q38">
        <v>0.57599999999999996</v>
      </c>
      <c r="R38">
        <v>1</v>
      </c>
      <c r="S38">
        <v>0</v>
      </c>
      <c r="T38">
        <v>0</v>
      </c>
      <c r="V38">
        <v>0</v>
      </c>
      <c r="Y38" s="1">
        <v>44221</v>
      </c>
      <c r="Z38" s="2">
        <v>0.73895833333333327</v>
      </c>
      <c r="AB38">
        <v>3</v>
      </c>
      <c r="AC38" t="s">
        <v>187</v>
      </c>
      <c r="AD38">
        <f t="shared" si="3"/>
        <v>4.9325004999999997</v>
      </c>
      <c r="AE38" s="4">
        <f t="shared" si="0"/>
        <v>7.6523580874375359</v>
      </c>
      <c r="AF38" s="4">
        <f t="shared" si="1"/>
        <v>2.7198575874375361</v>
      </c>
      <c r="AG38" s="4">
        <f t="shared" si="2"/>
        <v>0.33481403542244081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178</v>
      </c>
      <c r="D39" t="s">
        <v>27</v>
      </c>
      <c r="G39">
        <v>0.5</v>
      </c>
      <c r="H39">
        <v>0.5</v>
      </c>
      <c r="I39">
        <v>2119</v>
      </c>
      <c r="J39">
        <v>14986</v>
      </c>
      <c r="L39">
        <v>6572</v>
      </c>
      <c r="M39">
        <v>2.04</v>
      </c>
      <c r="N39">
        <v>12.975</v>
      </c>
      <c r="O39">
        <v>10.933999999999999</v>
      </c>
      <c r="Q39">
        <v>0.57099999999999995</v>
      </c>
      <c r="R39">
        <v>1</v>
      </c>
      <c r="S39">
        <v>0</v>
      </c>
      <c r="T39">
        <v>0</v>
      </c>
      <c r="V39">
        <v>0</v>
      </c>
      <c r="Y39" s="1">
        <v>44221</v>
      </c>
      <c r="Z39" s="2">
        <v>0.74589120370370365</v>
      </c>
      <c r="AB39">
        <v>3</v>
      </c>
      <c r="AC39" t="s">
        <v>187</v>
      </c>
      <c r="AD39">
        <f t="shared" si="3"/>
        <v>5.0262289799999991</v>
      </c>
      <c r="AE39" s="4">
        <f t="shared" si="0"/>
        <v>7.610415338595959</v>
      </c>
      <c r="AF39" s="4">
        <f t="shared" si="1"/>
        <v>2.5841863585959599</v>
      </c>
      <c r="AG39" s="4">
        <f t="shared" si="2"/>
        <v>0.33254799570887011</v>
      </c>
      <c r="AJ39">
        <f>ABS(100*(AD39-AD40)/(AVERAGE(AD39:AD40)))</f>
        <v>1.0947757667179108</v>
      </c>
      <c r="AO39">
        <f>ABS(100*(AE39-AE40)/(AVERAGE(AE39:AE40)))</f>
        <v>0.42803443107749711</v>
      </c>
      <c r="AT39">
        <f>ABS(100*(AF39-AF40)/(AVERAGE(AF39:AF40)))</f>
        <v>3.4576820562396735</v>
      </c>
      <c r="AY39">
        <f>ABS(100*(AG39-AG40)/(AVERAGE(AG39:AG40)))</f>
        <v>1.030980070067206</v>
      </c>
      <c r="BC39" s="4">
        <f>AVERAGE(AD39:AD40)</f>
        <v>5.0538933799999999</v>
      </c>
      <c r="BD39" s="4">
        <f>AVERAGE(AE39:AE40)</f>
        <v>7.5941625234198487</v>
      </c>
      <c r="BE39" s="4">
        <f>AVERAGE(AF39:AF40)</f>
        <v>2.5402691434198492</v>
      </c>
      <c r="BF39" s="4">
        <f>AVERAGE(AG39:AG40)</f>
        <v>0.33427113007439785</v>
      </c>
    </row>
    <row r="40" spans="1:58" x14ac:dyDescent="0.2">
      <c r="A40">
        <v>28</v>
      </c>
      <c r="B40">
        <v>11</v>
      </c>
      <c r="C40" t="s">
        <v>178</v>
      </c>
      <c r="D40" t="s">
        <v>27</v>
      </c>
      <c r="G40">
        <v>0.5</v>
      </c>
      <c r="H40">
        <v>0.5</v>
      </c>
      <c r="I40">
        <v>2139</v>
      </c>
      <c r="J40">
        <v>14924</v>
      </c>
      <c r="L40">
        <v>6645</v>
      </c>
      <c r="M40">
        <v>2.056</v>
      </c>
      <c r="N40">
        <v>12.922000000000001</v>
      </c>
      <c r="O40">
        <v>10.866</v>
      </c>
      <c r="Q40">
        <v>0.57899999999999996</v>
      </c>
      <c r="R40">
        <v>1</v>
      </c>
      <c r="S40">
        <v>0</v>
      </c>
      <c r="T40">
        <v>0</v>
      </c>
      <c r="V40">
        <v>0</v>
      </c>
      <c r="Y40" s="1">
        <v>44221</v>
      </c>
      <c r="Z40" s="2">
        <v>0.75321759259259258</v>
      </c>
      <c r="AB40">
        <v>3</v>
      </c>
      <c r="AC40" t="s">
        <v>187</v>
      </c>
      <c r="AD40">
        <f t="shared" si="3"/>
        <v>5.0815577799999998</v>
      </c>
      <c r="AE40" s="4">
        <f t="shared" si="0"/>
        <v>7.5779097082437383</v>
      </c>
      <c r="AF40" s="4">
        <f t="shared" si="1"/>
        <v>2.4963519282437385</v>
      </c>
      <c r="AG40" s="4">
        <f t="shared" si="2"/>
        <v>0.33599426443992558</v>
      </c>
    </row>
    <row r="41" spans="1:58" x14ac:dyDescent="0.2">
      <c r="A41">
        <v>29</v>
      </c>
      <c r="B41">
        <v>12</v>
      </c>
      <c r="C41" t="s">
        <v>179</v>
      </c>
      <c r="D41" t="s">
        <v>27</v>
      </c>
      <c r="G41">
        <v>0.5</v>
      </c>
      <c r="H41">
        <v>0.5</v>
      </c>
      <c r="I41">
        <v>2115</v>
      </c>
      <c r="J41">
        <v>29154</v>
      </c>
      <c r="L41">
        <v>4023</v>
      </c>
      <c r="M41">
        <v>2.0379999999999998</v>
      </c>
      <c r="N41">
        <v>24.977</v>
      </c>
      <c r="O41">
        <v>22.94</v>
      </c>
      <c r="Q41">
        <v>0.30499999999999999</v>
      </c>
      <c r="R41">
        <v>1</v>
      </c>
      <c r="S41">
        <v>0</v>
      </c>
      <c r="T41">
        <v>0</v>
      </c>
      <c r="V41">
        <v>0</v>
      </c>
      <c r="Y41" s="1">
        <v>44221</v>
      </c>
      <c r="Z41" s="2">
        <v>0.76652777777777781</v>
      </c>
      <c r="AB41">
        <v>3</v>
      </c>
      <c r="AC41" t="s">
        <v>187</v>
      </c>
      <c r="AD41">
        <f t="shared" si="3"/>
        <v>5.0151804999999987</v>
      </c>
      <c r="AE41" s="4">
        <f t="shared" si="0"/>
        <v>15.038476158439089</v>
      </c>
      <c r="AF41" s="4">
        <f t="shared" si="1"/>
        <v>10.023295658439089</v>
      </c>
      <c r="AG41" s="4">
        <f t="shared" si="2"/>
        <v>0.21221184508612601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179</v>
      </c>
      <c r="D42" t="s">
        <v>27</v>
      </c>
      <c r="G42">
        <v>0.5</v>
      </c>
      <c r="H42">
        <v>0.5</v>
      </c>
      <c r="I42">
        <v>2099</v>
      </c>
      <c r="J42">
        <v>29127</v>
      </c>
      <c r="L42">
        <v>3960</v>
      </c>
      <c r="M42">
        <v>2.0249999999999999</v>
      </c>
      <c r="N42">
        <v>24.954999999999998</v>
      </c>
      <c r="O42">
        <v>22.93</v>
      </c>
      <c r="Q42">
        <v>0.29799999999999999</v>
      </c>
      <c r="R42">
        <v>1</v>
      </c>
      <c r="S42">
        <v>0</v>
      </c>
      <c r="T42">
        <v>0</v>
      </c>
      <c r="V42">
        <v>0</v>
      </c>
      <c r="Y42" s="1">
        <v>44221</v>
      </c>
      <c r="Z42" s="2">
        <v>0.77385416666666673</v>
      </c>
      <c r="AB42">
        <v>3</v>
      </c>
      <c r="AC42" t="s">
        <v>187</v>
      </c>
      <c r="AD42">
        <f t="shared" si="3"/>
        <v>4.9710441799999989</v>
      </c>
      <c r="AE42" s="4">
        <f t="shared" si="0"/>
        <v>15.024320480705056</v>
      </c>
      <c r="AF42" s="4">
        <f t="shared" si="1"/>
        <v>10.053276300705058</v>
      </c>
      <c r="AG42" s="4">
        <f t="shared" si="2"/>
        <v>0.20923766796206447</v>
      </c>
      <c r="AJ42">
        <f>ABS(100*(AD42-AD43)/(AVERAGE(AD42:AD43)))</f>
        <v>1.7072297330310182</v>
      </c>
      <c r="AO42">
        <f>ABS(100*(AE42-AE43)/(AVERAGE(AE42:AE43)))</f>
        <v>0.10823524987071337</v>
      </c>
      <c r="AT42">
        <f>ABS(100*(AF42-AF43)/(AVERAGE(AF42:AF43)))</f>
        <v>1.0182669589182132</v>
      </c>
      <c r="AY42">
        <f>ABS(100*(AG42-AG43)/(AVERAGE(AG42:AG43)))</f>
        <v>1.0888943299451541</v>
      </c>
      <c r="BC42" s="4">
        <f>AVERAGE(AD42:AD43)</f>
        <v>5.0138430899999999</v>
      </c>
      <c r="BD42" s="4">
        <f>AVERAGE(AE42:AE43)</f>
        <v>15.016194073117001</v>
      </c>
      <c r="BE42" s="4">
        <f>AVERAGE(AF42:AF43)</f>
        <v>10.002350983117001</v>
      </c>
      <c r="BF42" s="4">
        <f>AVERAGE(AG42:AG43)</f>
        <v>0.20810464810527912</v>
      </c>
    </row>
    <row r="43" spans="1:58" x14ac:dyDescent="0.2">
      <c r="A43">
        <v>31</v>
      </c>
      <c r="B43">
        <v>12</v>
      </c>
      <c r="C43" t="s">
        <v>179</v>
      </c>
      <c r="D43" t="s">
        <v>27</v>
      </c>
      <c r="G43">
        <v>0.5</v>
      </c>
      <c r="H43">
        <v>0.5</v>
      </c>
      <c r="I43">
        <v>2130</v>
      </c>
      <c r="J43">
        <v>29096</v>
      </c>
      <c r="L43">
        <v>3912</v>
      </c>
      <c r="M43">
        <v>2.0489999999999999</v>
      </c>
      <c r="N43">
        <v>24.928000000000001</v>
      </c>
      <c r="O43">
        <v>22.879000000000001</v>
      </c>
      <c r="Q43">
        <v>0.29299999999999998</v>
      </c>
      <c r="R43">
        <v>1</v>
      </c>
      <c r="S43">
        <v>0</v>
      </c>
      <c r="T43">
        <v>0</v>
      </c>
      <c r="V43">
        <v>0</v>
      </c>
      <c r="Y43" s="1">
        <v>44221</v>
      </c>
      <c r="Z43" s="2">
        <v>0.78148148148148155</v>
      </c>
      <c r="AB43">
        <v>3</v>
      </c>
      <c r="AC43" t="s">
        <v>187</v>
      </c>
      <c r="AD43">
        <f t="shared" si="3"/>
        <v>5.0566420000000001</v>
      </c>
      <c r="AE43" s="4">
        <f t="shared" si="0"/>
        <v>15.008067665528946</v>
      </c>
      <c r="AF43" s="4">
        <f t="shared" si="1"/>
        <v>9.9514256655289461</v>
      </c>
      <c r="AG43" s="4">
        <f t="shared" si="2"/>
        <v>0.20697162824849377</v>
      </c>
    </row>
    <row r="44" spans="1:58" x14ac:dyDescent="0.2">
      <c r="A44">
        <v>32</v>
      </c>
      <c r="B44">
        <v>13</v>
      </c>
      <c r="C44" t="s">
        <v>180</v>
      </c>
      <c r="D44" t="s">
        <v>27</v>
      </c>
      <c r="G44">
        <v>0.5</v>
      </c>
      <c r="H44">
        <v>0.5</v>
      </c>
      <c r="I44">
        <v>1652</v>
      </c>
      <c r="J44">
        <v>9924</v>
      </c>
      <c r="L44">
        <v>3559</v>
      </c>
      <c r="M44">
        <v>1.6830000000000001</v>
      </c>
      <c r="N44">
        <v>8.6859999999999999</v>
      </c>
      <c r="O44">
        <v>7.0030000000000001</v>
      </c>
      <c r="Q44">
        <v>0.25600000000000001</v>
      </c>
      <c r="R44">
        <v>1</v>
      </c>
      <c r="S44">
        <v>0</v>
      </c>
      <c r="T44">
        <v>0</v>
      </c>
      <c r="V44">
        <v>0</v>
      </c>
      <c r="Y44" s="1">
        <v>44221</v>
      </c>
      <c r="Z44" s="2">
        <v>0.79369212962962965</v>
      </c>
      <c r="AB44">
        <v>3</v>
      </c>
      <c r="AC44" t="s">
        <v>187</v>
      </c>
      <c r="AD44">
        <f t="shared" si="3"/>
        <v>3.7752387199999995</v>
      </c>
      <c r="AE44" s="4">
        <f t="shared" si="0"/>
        <v>4.9564879056452318</v>
      </c>
      <c r="AF44" s="4">
        <f t="shared" si="1"/>
        <v>1.1812491856452323</v>
      </c>
      <c r="AG44" s="4">
        <f t="shared" si="2"/>
        <v>0.19030679452160923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180</v>
      </c>
      <c r="D45" t="s">
        <v>27</v>
      </c>
      <c r="G45">
        <v>0.5</v>
      </c>
      <c r="H45">
        <v>0.5</v>
      </c>
      <c r="I45">
        <v>1545</v>
      </c>
      <c r="J45">
        <v>9987</v>
      </c>
      <c r="L45">
        <v>3649</v>
      </c>
      <c r="M45">
        <v>1.6</v>
      </c>
      <c r="N45">
        <v>8.74</v>
      </c>
      <c r="O45">
        <v>7.14</v>
      </c>
      <c r="Q45">
        <v>0.26600000000000001</v>
      </c>
      <c r="R45">
        <v>1</v>
      </c>
      <c r="S45">
        <v>0</v>
      </c>
      <c r="T45">
        <v>0</v>
      </c>
      <c r="V45">
        <v>0</v>
      </c>
      <c r="Y45" s="1">
        <v>44221</v>
      </c>
      <c r="Z45" s="2">
        <v>0.80033564814814817</v>
      </c>
      <c r="AB45">
        <v>3</v>
      </c>
      <c r="AC45" t="s">
        <v>187</v>
      </c>
      <c r="AD45">
        <f t="shared" si="3"/>
        <v>3.4996644999999997</v>
      </c>
      <c r="AE45" s="4">
        <f t="shared" si="0"/>
        <v>4.9895178203579729</v>
      </c>
      <c r="AF45" s="4">
        <f t="shared" si="1"/>
        <v>1.4898533203579731</v>
      </c>
      <c r="AG45" s="4">
        <f t="shared" si="2"/>
        <v>0.19455561898455428</v>
      </c>
      <c r="AJ45">
        <f>ABS(100*(AD45-AD46)/(AVERAGE(AD45:AD46)))</f>
        <v>3.5562617398878289</v>
      </c>
      <c r="AO45">
        <f>ABS(100*(AE45-AE46)/(AVERAGE(AE45:AE46)))</f>
        <v>0.48452592431024921</v>
      </c>
      <c r="AT45">
        <f>ABS(100*(AF45-AF46)/(AVERAGE(AF45:AF46)))</f>
        <v>6.3788088249610988</v>
      </c>
      <c r="AY45">
        <f>ABS(100*(AG45-AG46)/(AVERAGE(AG45:AG46)))</f>
        <v>2.4563137004148037</v>
      </c>
      <c r="BC45" s="4">
        <f>AVERAGE(AD45:AD46)</f>
        <v>3.4385230599999996</v>
      </c>
      <c r="BD45" s="4">
        <f>AVERAGE(AE45:AE46)</f>
        <v>4.9774592800660198</v>
      </c>
      <c r="BE45" s="4">
        <f>AVERAGE(AF45:AF46)</f>
        <v>1.5389362200660202</v>
      </c>
      <c r="BF45" s="4">
        <f>AVERAGE(AG45:AG46)</f>
        <v>0.19219516094958483</v>
      </c>
    </row>
    <row r="46" spans="1:58" x14ac:dyDescent="0.2">
      <c r="A46">
        <v>34</v>
      </c>
      <c r="B46">
        <v>13</v>
      </c>
      <c r="C46" t="s">
        <v>180</v>
      </c>
      <c r="D46" t="s">
        <v>27</v>
      </c>
      <c r="G46">
        <v>0.5</v>
      </c>
      <c r="H46">
        <v>0.5</v>
      </c>
      <c r="I46">
        <v>1497</v>
      </c>
      <c r="J46">
        <v>9941</v>
      </c>
      <c r="L46">
        <v>3549</v>
      </c>
      <c r="M46">
        <v>1.5629999999999999</v>
      </c>
      <c r="N46">
        <v>8.6999999999999993</v>
      </c>
      <c r="O46">
        <v>7.1369999999999996</v>
      </c>
      <c r="Q46">
        <v>0.255</v>
      </c>
      <c r="R46">
        <v>1</v>
      </c>
      <c r="S46">
        <v>0</v>
      </c>
      <c r="T46">
        <v>0</v>
      </c>
      <c r="V46">
        <v>0</v>
      </c>
      <c r="Y46" s="1">
        <v>44221</v>
      </c>
      <c r="Z46" s="2">
        <v>0.80740740740740735</v>
      </c>
      <c r="AB46">
        <v>3</v>
      </c>
      <c r="AC46" t="s">
        <v>187</v>
      </c>
      <c r="AD46">
        <f t="shared" si="3"/>
        <v>3.3773816199999995</v>
      </c>
      <c r="AE46" s="4">
        <f t="shared" si="0"/>
        <v>4.9654007397740667</v>
      </c>
      <c r="AF46" s="4">
        <f t="shared" si="1"/>
        <v>1.5880191197740672</v>
      </c>
      <c r="AG46" s="4">
        <f t="shared" si="2"/>
        <v>0.18983470291461535</v>
      </c>
    </row>
    <row r="47" spans="1:58" x14ac:dyDescent="0.2">
      <c r="A47">
        <v>35</v>
      </c>
      <c r="B47">
        <v>14</v>
      </c>
      <c r="C47" t="s">
        <v>181</v>
      </c>
      <c r="D47" t="s">
        <v>27</v>
      </c>
      <c r="G47">
        <v>0.5</v>
      </c>
      <c r="H47">
        <v>0.5</v>
      </c>
      <c r="I47">
        <v>1528</v>
      </c>
      <c r="J47">
        <v>12481</v>
      </c>
      <c r="L47">
        <v>3938</v>
      </c>
      <c r="M47">
        <v>1.587</v>
      </c>
      <c r="N47">
        <v>10.852</v>
      </c>
      <c r="O47">
        <v>9.2650000000000006</v>
      </c>
      <c r="Q47">
        <v>0.29599999999999999</v>
      </c>
      <c r="R47">
        <v>1</v>
      </c>
      <c r="S47">
        <v>0</v>
      </c>
      <c r="T47">
        <v>0</v>
      </c>
      <c r="V47">
        <v>0</v>
      </c>
      <c r="Y47" s="1">
        <v>44221</v>
      </c>
      <c r="Z47" s="2">
        <v>0.82016203703703694</v>
      </c>
      <c r="AB47">
        <v>3</v>
      </c>
      <c r="AC47" t="s">
        <v>187</v>
      </c>
      <c r="AD47">
        <f t="shared" si="3"/>
        <v>3.4562611199999993</v>
      </c>
      <c r="AE47" s="4">
        <f t="shared" si="0"/>
        <v>6.297083015494108</v>
      </c>
      <c r="AF47" s="4">
        <f t="shared" si="1"/>
        <v>2.8408218954941087</v>
      </c>
      <c r="AG47" s="4">
        <f t="shared" si="2"/>
        <v>0.2081990664266779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181</v>
      </c>
      <c r="D48" t="s">
        <v>27</v>
      </c>
      <c r="G48">
        <v>0.5</v>
      </c>
      <c r="H48">
        <v>0.5</v>
      </c>
      <c r="I48">
        <v>1544</v>
      </c>
      <c r="J48">
        <v>12480</v>
      </c>
      <c r="L48">
        <v>3937</v>
      </c>
      <c r="M48">
        <v>1.6</v>
      </c>
      <c r="N48">
        <v>10.851000000000001</v>
      </c>
      <c r="O48">
        <v>9.2509999999999994</v>
      </c>
      <c r="Q48">
        <v>0.29599999999999999</v>
      </c>
      <c r="R48">
        <v>1</v>
      </c>
      <c r="S48">
        <v>0</v>
      </c>
      <c r="T48">
        <v>0</v>
      </c>
      <c r="V48">
        <v>0</v>
      </c>
      <c r="Y48" s="1">
        <v>44221</v>
      </c>
      <c r="Z48" s="2">
        <v>0.82697916666666671</v>
      </c>
      <c r="AB48">
        <v>3</v>
      </c>
      <c r="AC48" t="s">
        <v>187</v>
      </c>
      <c r="AD48">
        <f t="shared" si="3"/>
        <v>3.4971084800000001</v>
      </c>
      <c r="AE48" s="4">
        <f t="shared" si="0"/>
        <v>6.2965587311335884</v>
      </c>
      <c r="AF48" s="4">
        <f t="shared" si="1"/>
        <v>2.7994502511335884</v>
      </c>
      <c r="AG48" s="4">
        <f t="shared" si="2"/>
        <v>0.20815185726597851</v>
      </c>
      <c r="AJ48">
        <f>ABS(100*(AD48-AD49)/(AVERAGE(AD48:AD49)))</f>
        <v>2.4601796195276266</v>
      </c>
      <c r="AO48">
        <f>ABS(100*(AE48-AE49)/(AVERAGE(AE48:AE49)))</f>
        <v>0.4673748932215494</v>
      </c>
      <c r="AT48">
        <f>ABS(100*(AF48-AF49)/(AVERAGE(AF48:AF49)))</f>
        <v>4.2487174676265047</v>
      </c>
      <c r="AY48">
        <f>ABS(100*(AG48-AG49)/(AVERAGE(AG48:AG49)))</f>
        <v>0.63706712666932575</v>
      </c>
      <c r="BC48" s="4">
        <f>AVERAGE(AD48:AD49)</f>
        <v>3.5406618000000001</v>
      </c>
      <c r="BD48" s="4">
        <f>AVERAGE(AE48:AE49)</f>
        <v>6.2818787690390367</v>
      </c>
      <c r="BE48" s="4">
        <f>AVERAGE(AF48:AF49)</f>
        <v>2.7412169690390367</v>
      </c>
      <c r="BF48" s="4">
        <f>AVERAGE(AG48:AG49)</f>
        <v>0.20749092901618704</v>
      </c>
    </row>
    <row r="49" spans="1:58" x14ac:dyDescent="0.2">
      <c r="A49">
        <v>37</v>
      </c>
      <c r="B49">
        <v>14</v>
      </c>
      <c r="C49" t="s">
        <v>181</v>
      </c>
      <c r="D49" t="s">
        <v>27</v>
      </c>
      <c r="G49">
        <v>0.5</v>
      </c>
      <c r="H49">
        <v>0.5</v>
      </c>
      <c r="I49">
        <v>1578</v>
      </c>
      <c r="J49">
        <v>12424</v>
      </c>
      <c r="L49">
        <v>3909</v>
      </c>
      <c r="M49">
        <v>1.6259999999999999</v>
      </c>
      <c r="N49">
        <v>10.804</v>
      </c>
      <c r="O49">
        <v>9.1780000000000008</v>
      </c>
      <c r="Q49">
        <v>0.29299999999999998</v>
      </c>
      <c r="R49">
        <v>1</v>
      </c>
      <c r="S49">
        <v>0</v>
      </c>
      <c r="T49">
        <v>0</v>
      </c>
      <c r="V49">
        <v>0</v>
      </c>
      <c r="Y49" s="1">
        <v>44221</v>
      </c>
      <c r="Z49" s="2">
        <v>0.83430555555555552</v>
      </c>
      <c r="AB49">
        <v>3</v>
      </c>
      <c r="AC49" t="s">
        <v>187</v>
      </c>
      <c r="AD49">
        <f t="shared" si="3"/>
        <v>3.5842151200000001</v>
      </c>
      <c r="AE49" s="4">
        <f t="shared" si="0"/>
        <v>6.2671988069444851</v>
      </c>
      <c r="AF49" s="4">
        <f t="shared" si="1"/>
        <v>2.682983686944485</v>
      </c>
      <c r="AG49" s="4">
        <f t="shared" si="2"/>
        <v>0.2068300007663956</v>
      </c>
    </row>
    <row r="50" spans="1:58" x14ac:dyDescent="0.2">
      <c r="A50">
        <v>38</v>
      </c>
      <c r="B50">
        <v>15</v>
      </c>
      <c r="C50" t="s">
        <v>182</v>
      </c>
      <c r="D50" t="s">
        <v>27</v>
      </c>
      <c r="G50">
        <v>0.5</v>
      </c>
      <c r="H50">
        <v>0.5</v>
      </c>
      <c r="I50">
        <v>2759</v>
      </c>
      <c r="J50">
        <v>14075</v>
      </c>
      <c r="L50">
        <v>16924</v>
      </c>
      <c r="M50">
        <v>2.5310000000000001</v>
      </c>
      <c r="N50">
        <v>12.202999999999999</v>
      </c>
      <c r="O50">
        <v>9.6720000000000006</v>
      </c>
      <c r="Q50">
        <v>1.6539999999999999</v>
      </c>
      <c r="R50">
        <v>1</v>
      </c>
      <c r="S50">
        <v>0</v>
      </c>
      <c r="T50">
        <v>0</v>
      </c>
      <c r="V50">
        <v>0</v>
      </c>
      <c r="Y50" s="1">
        <v>44221</v>
      </c>
      <c r="Z50" s="2">
        <v>0.84711805555555564</v>
      </c>
      <c r="AB50">
        <v>3</v>
      </c>
      <c r="AC50" t="s">
        <v>187</v>
      </c>
      <c r="AD50">
        <f t="shared" si="3"/>
        <v>6.8681745799999998</v>
      </c>
      <c r="AE50" s="4">
        <f t="shared" si="0"/>
        <v>7.1327922861625117</v>
      </c>
      <c r="AF50" s="4">
        <f t="shared" si="1"/>
        <v>0.2646177061625119</v>
      </c>
      <c r="AG50" s="4">
        <f t="shared" si="2"/>
        <v>0.82125722726895134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182</v>
      </c>
      <c r="D51" t="s">
        <v>27</v>
      </c>
      <c r="G51">
        <v>0.5</v>
      </c>
      <c r="H51">
        <v>0.5</v>
      </c>
      <c r="I51">
        <v>3301</v>
      </c>
      <c r="J51">
        <v>14006</v>
      </c>
      <c r="L51">
        <v>17214</v>
      </c>
      <c r="M51">
        <v>2.9470000000000001</v>
      </c>
      <c r="N51">
        <v>12.145</v>
      </c>
      <c r="O51">
        <v>9.1969999999999992</v>
      </c>
      <c r="Q51">
        <v>1.6839999999999999</v>
      </c>
      <c r="R51">
        <v>1</v>
      </c>
      <c r="S51">
        <v>0</v>
      </c>
      <c r="T51">
        <v>0</v>
      </c>
      <c r="V51">
        <v>0</v>
      </c>
      <c r="Y51" s="1">
        <v>44221</v>
      </c>
      <c r="Z51" s="2">
        <v>0.85413194444444451</v>
      </c>
      <c r="AB51">
        <v>3</v>
      </c>
      <c r="AC51" t="s">
        <v>187</v>
      </c>
      <c r="AD51">
        <f t="shared" si="3"/>
        <v>8.5433881800000009</v>
      </c>
      <c r="AE51" s="4">
        <f t="shared" si="0"/>
        <v>7.0966166652866525</v>
      </c>
      <c r="AF51" s="4">
        <f t="shared" si="1"/>
        <v>-1.4467715147133484</v>
      </c>
      <c r="AG51" s="4">
        <f t="shared" si="2"/>
        <v>0.83494788387177432</v>
      </c>
      <c r="AJ51">
        <f>ABS(100*(AD51-AD52)/(AVERAGE(AD51:AD52)))</f>
        <v>2.5154363534772943</v>
      </c>
      <c r="AO51">
        <f>ABS(100*(AE51-AE52)/(AVERAGE(AE51:AE52)))</f>
        <v>0.35524462292367098</v>
      </c>
      <c r="AT51">
        <f>ABS(100*(AF51-AF52)/(AVERAGE(AF51:AF52)))</f>
        <v>15.483379703153483</v>
      </c>
      <c r="AY51">
        <f>ABS(100*(AG51-AG52)/(AVERAGE(AG51:AG52)))</f>
        <v>0.90619266658449071</v>
      </c>
      <c r="BC51" s="4">
        <f>AVERAGE(AD51:AD52)</f>
        <v>8.6522085800000017</v>
      </c>
      <c r="BD51" s="4">
        <f>AVERAGE(AE51:AE52)</f>
        <v>7.084033840634179</v>
      </c>
      <c r="BE51" s="4">
        <f>AVERAGE(AF51:AF52)</f>
        <v>-1.5681747393658223</v>
      </c>
      <c r="BF51" s="4">
        <f>AVERAGE(AG51:AG52)</f>
        <v>0.83874822130807514</v>
      </c>
    </row>
    <row r="52" spans="1:58" x14ac:dyDescent="0.2">
      <c r="A52">
        <v>40</v>
      </c>
      <c r="B52">
        <v>15</v>
      </c>
      <c r="C52" t="s">
        <v>182</v>
      </c>
      <c r="D52" t="s">
        <v>27</v>
      </c>
      <c r="G52">
        <v>0.5</v>
      </c>
      <c r="H52">
        <v>0.5</v>
      </c>
      <c r="I52">
        <v>3369</v>
      </c>
      <c r="J52">
        <v>13958</v>
      </c>
      <c r="L52">
        <v>17375</v>
      </c>
      <c r="M52">
        <v>2.9990000000000001</v>
      </c>
      <c r="N52">
        <v>12.103</v>
      </c>
      <c r="O52">
        <v>9.1039999999999992</v>
      </c>
      <c r="Q52">
        <v>1.7010000000000001</v>
      </c>
      <c r="R52">
        <v>1</v>
      </c>
      <c r="S52">
        <v>0</v>
      </c>
      <c r="T52">
        <v>0</v>
      </c>
      <c r="V52">
        <v>0</v>
      </c>
      <c r="Y52" s="1">
        <v>44221</v>
      </c>
      <c r="Z52" s="2">
        <v>0.86143518518518514</v>
      </c>
      <c r="AB52">
        <v>3</v>
      </c>
      <c r="AC52" t="s">
        <v>187</v>
      </c>
      <c r="AD52">
        <f t="shared" si="3"/>
        <v>8.7610289800000025</v>
      </c>
      <c r="AE52" s="4">
        <f t="shared" si="0"/>
        <v>7.0714510159817063</v>
      </c>
      <c r="AF52" s="4">
        <f t="shared" si="1"/>
        <v>-1.6895779640182962</v>
      </c>
      <c r="AG52" s="4">
        <f t="shared" si="2"/>
        <v>0.84254855874437595</v>
      </c>
    </row>
    <row r="53" spans="1:58" x14ac:dyDescent="0.2">
      <c r="A53">
        <v>41</v>
      </c>
      <c r="B53">
        <v>16</v>
      </c>
      <c r="C53" t="s">
        <v>183</v>
      </c>
      <c r="D53" t="s">
        <v>27</v>
      </c>
      <c r="G53">
        <v>0.5</v>
      </c>
      <c r="H53">
        <v>0.5</v>
      </c>
      <c r="I53">
        <v>3174</v>
      </c>
      <c r="J53">
        <v>10956</v>
      </c>
      <c r="L53">
        <v>3432</v>
      </c>
      <c r="M53">
        <v>2.85</v>
      </c>
      <c r="N53">
        <v>9.56</v>
      </c>
      <c r="O53">
        <v>6.71</v>
      </c>
      <c r="Q53">
        <v>0.24299999999999999</v>
      </c>
      <c r="R53">
        <v>1</v>
      </c>
      <c r="S53">
        <v>0</v>
      </c>
      <c r="T53">
        <v>0</v>
      </c>
      <c r="V53">
        <v>0</v>
      </c>
      <c r="Y53" s="1">
        <v>44221</v>
      </c>
      <c r="Z53" s="2">
        <v>0.87390046296296298</v>
      </c>
      <c r="AB53">
        <v>3</v>
      </c>
      <c r="AC53" t="s">
        <v>187</v>
      </c>
      <c r="AD53">
        <f t="shared" si="3"/>
        <v>8.1413696800000004</v>
      </c>
      <c r="AE53" s="4">
        <f t="shared" si="0"/>
        <v>5.4975493657015635</v>
      </c>
      <c r="AF53" s="4">
        <f t="shared" si="1"/>
        <v>-2.6438203142984369</v>
      </c>
      <c r="AG53" s="4">
        <f t="shared" si="2"/>
        <v>0.18431123111278674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183</v>
      </c>
      <c r="D54" t="s">
        <v>27</v>
      </c>
      <c r="G54">
        <v>0.5</v>
      </c>
      <c r="H54">
        <v>0.5</v>
      </c>
      <c r="I54">
        <v>3105</v>
      </c>
      <c r="J54">
        <v>10918</v>
      </c>
      <c r="L54">
        <v>3359</v>
      </c>
      <c r="M54">
        <v>2.7970000000000002</v>
      </c>
      <c r="N54">
        <v>9.5280000000000005</v>
      </c>
      <c r="O54">
        <v>6.7309999999999999</v>
      </c>
      <c r="Q54">
        <v>0.23499999999999999</v>
      </c>
      <c r="R54">
        <v>1</v>
      </c>
      <c r="S54">
        <v>0</v>
      </c>
      <c r="T54">
        <v>0</v>
      </c>
      <c r="V54">
        <v>0</v>
      </c>
      <c r="Y54" s="1">
        <v>44221</v>
      </c>
      <c r="Z54" s="2">
        <v>0.8806250000000001</v>
      </c>
      <c r="AB54">
        <v>3</v>
      </c>
      <c r="AC54" t="s">
        <v>187</v>
      </c>
      <c r="AD54">
        <f t="shared" si="3"/>
        <v>7.9253845000000007</v>
      </c>
      <c r="AE54" s="4">
        <f t="shared" si="0"/>
        <v>5.4776265600018155</v>
      </c>
      <c r="AF54" s="4">
        <f t="shared" si="1"/>
        <v>-2.4477579399981853</v>
      </c>
      <c r="AG54" s="4">
        <f t="shared" si="2"/>
        <v>0.1808649623817313</v>
      </c>
      <c r="AJ54">
        <f>ABS(100*(AD54-AD55)/(AVERAGE(AD54:AD55)))</f>
        <v>2.5341365007812708</v>
      </c>
      <c r="AO54">
        <f>ABS(100*(AE54-AE55)/(AVERAGE(AE54:AE55)))</f>
        <v>0.67224850242508982</v>
      </c>
      <c r="AT54">
        <f>ABS(100*(AF54-AF55)/(AVERAGE(AF54:AF55)))</f>
        <v>9.3510339192957783</v>
      </c>
      <c r="AY54">
        <f>ABS(100*(AG54-AG55)/(AVERAGE(AG54:AG55)))</f>
        <v>2.0835304564595503</v>
      </c>
      <c r="BC54" s="4">
        <f>AVERAGE(AD54:AD55)</f>
        <v>8.0270932500000001</v>
      </c>
      <c r="BD54" s="4">
        <f>AVERAGE(AE54:AE55)</f>
        <v>5.4592766073836252</v>
      </c>
      <c r="BE54" s="4">
        <f>AVERAGE(AF54:AF55)</f>
        <v>-2.5678166426163749</v>
      </c>
      <c r="BF54" s="4">
        <f>AVERAGE(AG54:AG55)</f>
        <v>0.17900020053410542</v>
      </c>
    </row>
    <row r="55" spans="1:58" x14ac:dyDescent="0.2">
      <c r="A55">
        <v>43</v>
      </c>
      <c r="B55">
        <v>16</v>
      </c>
      <c r="C55" t="s">
        <v>183</v>
      </c>
      <c r="D55" t="s">
        <v>27</v>
      </c>
      <c r="G55">
        <v>0.5</v>
      </c>
      <c r="H55">
        <v>0.5</v>
      </c>
      <c r="I55">
        <v>3170</v>
      </c>
      <c r="J55">
        <v>10848</v>
      </c>
      <c r="L55">
        <v>3280</v>
      </c>
      <c r="M55">
        <v>2.847</v>
      </c>
      <c r="N55">
        <v>9.4689999999999994</v>
      </c>
      <c r="O55">
        <v>6.6210000000000004</v>
      </c>
      <c r="Q55">
        <v>0.22700000000000001</v>
      </c>
      <c r="R55">
        <v>1</v>
      </c>
      <c r="S55">
        <v>0</v>
      </c>
      <c r="T55">
        <v>0</v>
      </c>
      <c r="V55">
        <v>0</v>
      </c>
      <c r="Y55" s="1">
        <v>44221</v>
      </c>
      <c r="Z55" s="2">
        <v>0.88778935185185182</v>
      </c>
      <c r="AB55">
        <v>3</v>
      </c>
      <c r="AC55" t="s">
        <v>187</v>
      </c>
      <c r="AD55">
        <f t="shared" si="3"/>
        <v>8.1288020000000003</v>
      </c>
      <c r="AE55" s="4">
        <f t="shared" si="0"/>
        <v>5.4409266547654358</v>
      </c>
      <c r="AF55" s="4">
        <f t="shared" si="1"/>
        <v>-2.6878753452345645</v>
      </c>
      <c r="AG55" s="4">
        <f t="shared" si="2"/>
        <v>0.17713543868647955</v>
      </c>
      <c r="BB55" s="5"/>
    </row>
    <row r="56" spans="1:58" x14ac:dyDescent="0.2">
      <c r="A56">
        <v>44</v>
      </c>
      <c r="B56">
        <v>17</v>
      </c>
      <c r="C56" t="s">
        <v>184</v>
      </c>
      <c r="D56" t="s">
        <v>27</v>
      </c>
      <c r="G56">
        <v>0.5</v>
      </c>
      <c r="H56">
        <v>0.5</v>
      </c>
      <c r="I56">
        <v>1629</v>
      </c>
      <c r="J56">
        <v>6172</v>
      </c>
      <c r="L56">
        <v>12549</v>
      </c>
      <c r="M56">
        <v>1.665</v>
      </c>
      <c r="N56">
        <v>5.508</v>
      </c>
      <c r="O56">
        <v>3.843</v>
      </c>
      <c r="Q56">
        <v>1.196</v>
      </c>
      <c r="R56">
        <v>1</v>
      </c>
      <c r="S56">
        <v>0</v>
      </c>
      <c r="T56">
        <v>0</v>
      </c>
      <c r="V56">
        <v>0</v>
      </c>
      <c r="Y56" s="1">
        <v>44221</v>
      </c>
      <c r="Z56" s="2">
        <v>0.89981481481481485</v>
      </c>
      <c r="AB56">
        <v>3</v>
      </c>
      <c r="AC56" t="s">
        <v>187</v>
      </c>
      <c r="AD56">
        <f t="shared" si="3"/>
        <v>3.7156553800000003</v>
      </c>
      <c r="AE56" s="4">
        <f t="shared" si="0"/>
        <v>2.9893729849753123</v>
      </c>
      <c r="AF56" s="4">
        <f t="shared" si="1"/>
        <v>-0.72628239502468794</v>
      </c>
      <c r="AG56" s="4">
        <f t="shared" si="2"/>
        <v>0.61471714920912179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184</v>
      </c>
      <c r="D57" t="s">
        <v>27</v>
      </c>
      <c r="G57">
        <v>0.5</v>
      </c>
      <c r="H57">
        <v>0.5</v>
      </c>
      <c r="I57">
        <v>1033</v>
      </c>
      <c r="J57">
        <v>6213</v>
      </c>
      <c r="L57">
        <v>12707</v>
      </c>
      <c r="M57">
        <v>1.2070000000000001</v>
      </c>
      <c r="N57">
        <v>5.5419999999999998</v>
      </c>
      <c r="O57">
        <v>4.335</v>
      </c>
      <c r="Q57">
        <v>1.2130000000000001</v>
      </c>
      <c r="R57">
        <v>1</v>
      </c>
      <c r="S57">
        <v>0</v>
      </c>
      <c r="T57">
        <v>0</v>
      </c>
      <c r="V57">
        <v>0</v>
      </c>
      <c r="Y57" s="1">
        <v>44221</v>
      </c>
      <c r="Z57" s="2">
        <v>0.90635416666666668</v>
      </c>
      <c r="AB57">
        <v>3</v>
      </c>
      <c r="AC57" t="s">
        <v>187</v>
      </c>
      <c r="AD57">
        <f t="shared" si="3"/>
        <v>2.2380760199999998</v>
      </c>
      <c r="AE57" s="4">
        <f t="shared" si="0"/>
        <v>3.0108686437566199</v>
      </c>
      <c r="AF57" s="4">
        <f t="shared" si="1"/>
        <v>0.77279262375662006</v>
      </c>
      <c r="AG57" s="4">
        <f t="shared" si="2"/>
        <v>0.62217619659962531</v>
      </c>
      <c r="AJ57">
        <f>ABS(100*(AD57-AD58)/(AVERAGE(AD57:AD58)))</f>
        <v>0.10593043364443847</v>
      </c>
      <c r="AO57">
        <f>ABS(100*(AE57-AE58)/(AVERAGE(AE57:AE58)))</f>
        <v>0.62884116528456402</v>
      </c>
      <c r="AT57">
        <f>ABS(100*(AF57-AF58)/(AVERAGE(AF57:AF58)))</f>
        <v>2.787607962291978</v>
      </c>
      <c r="AY57">
        <f>ABS(100*(AG57-AG58)/(AVERAGE(AG57:AG58)))</f>
        <v>7.5874599461324358E-3</v>
      </c>
      <c r="BC57" s="4">
        <f>AVERAGE(AD57:AD58)</f>
        <v>2.2392620499999998</v>
      </c>
      <c r="BD57" s="4">
        <f>AVERAGE(AE57:AE58)</f>
        <v>3.0014315252672654</v>
      </c>
      <c r="BE57" s="4">
        <f>AVERAGE(AF57:AF58)</f>
        <v>0.76216947526726542</v>
      </c>
      <c r="BF57" s="4">
        <f>AVERAGE(AG57:AG58)</f>
        <v>0.62219980117997498</v>
      </c>
    </row>
    <row r="58" spans="1:58" x14ac:dyDescent="0.2">
      <c r="A58">
        <v>46</v>
      </c>
      <c r="B58">
        <v>17</v>
      </c>
      <c r="C58" t="s">
        <v>184</v>
      </c>
      <c r="D58" t="s">
        <v>27</v>
      </c>
      <c r="G58">
        <v>0.5</v>
      </c>
      <c r="H58">
        <v>0.5</v>
      </c>
      <c r="I58">
        <v>1034</v>
      </c>
      <c r="J58">
        <v>6177</v>
      </c>
      <c r="L58">
        <v>12708</v>
      </c>
      <c r="M58">
        <v>1.208</v>
      </c>
      <c r="N58">
        <v>5.5119999999999996</v>
      </c>
      <c r="O58">
        <v>4.3029999999999999</v>
      </c>
      <c r="Q58">
        <v>1.2130000000000001</v>
      </c>
      <c r="R58">
        <v>1</v>
      </c>
      <c r="S58">
        <v>0</v>
      </c>
      <c r="T58">
        <v>0</v>
      </c>
      <c r="V58">
        <v>0</v>
      </c>
      <c r="Y58" s="1">
        <v>44221</v>
      </c>
      <c r="Z58" s="2">
        <v>0.91334490740740737</v>
      </c>
      <c r="AB58">
        <v>3</v>
      </c>
      <c r="AC58" t="s">
        <v>187</v>
      </c>
      <c r="AD58">
        <f t="shared" si="3"/>
        <v>2.2404480800000002</v>
      </c>
      <c r="AE58" s="4">
        <f t="shared" si="0"/>
        <v>2.991994406777911</v>
      </c>
      <c r="AF58" s="4">
        <f t="shared" si="1"/>
        <v>0.75154632677791078</v>
      </c>
      <c r="AG58" s="4">
        <f t="shared" si="2"/>
        <v>0.62222340576032475</v>
      </c>
    </row>
    <row r="59" spans="1:58" x14ac:dyDescent="0.2">
      <c r="A59">
        <v>47</v>
      </c>
      <c r="B59">
        <v>18</v>
      </c>
      <c r="C59" t="s">
        <v>185</v>
      </c>
      <c r="D59" t="s">
        <v>27</v>
      </c>
      <c r="G59">
        <v>0.5</v>
      </c>
      <c r="H59">
        <v>0.5</v>
      </c>
      <c r="I59">
        <v>2507</v>
      </c>
      <c r="J59">
        <v>13292</v>
      </c>
      <c r="L59">
        <v>13050</v>
      </c>
      <c r="M59">
        <v>2.3380000000000001</v>
      </c>
      <c r="N59">
        <v>11.539</v>
      </c>
      <c r="O59">
        <v>9.2010000000000005</v>
      </c>
      <c r="Q59">
        <v>1.2490000000000001</v>
      </c>
      <c r="R59">
        <v>1</v>
      </c>
      <c r="S59">
        <v>0</v>
      </c>
      <c r="T59">
        <v>0</v>
      </c>
      <c r="V59">
        <v>0</v>
      </c>
      <c r="Y59" s="1">
        <v>44221</v>
      </c>
      <c r="Z59" s="2">
        <v>0.92581018518518521</v>
      </c>
      <c r="AB59">
        <v>3</v>
      </c>
      <c r="AC59" t="s">
        <v>187</v>
      </c>
      <c r="AD59">
        <f t="shared" si="3"/>
        <v>6.125308819999999</v>
      </c>
      <c r="AE59" s="4">
        <f t="shared" si="0"/>
        <v>6.7222776318755857</v>
      </c>
      <c r="AF59" s="4">
        <f t="shared" si="1"/>
        <v>0.5969688118755867</v>
      </c>
      <c r="AG59" s="4">
        <f t="shared" si="2"/>
        <v>0.63836893871951605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185</v>
      </c>
      <c r="D60" t="s">
        <v>27</v>
      </c>
      <c r="G60">
        <v>0.5</v>
      </c>
      <c r="H60">
        <v>0.5</v>
      </c>
      <c r="I60">
        <v>3094</v>
      </c>
      <c r="J60">
        <v>13237</v>
      </c>
      <c r="L60">
        <v>13094</v>
      </c>
      <c r="M60">
        <v>2.7890000000000001</v>
      </c>
      <c r="N60">
        <v>11.493</v>
      </c>
      <c r="O60">
        <v>8.7040000000000006</v>
      </c>
      <c r="Q60">
        <v>1.2529999999999999</v>
      </c>
      <c r="R60">
        <v>1</v>
      </c>
      <c r="S60">
        <v>0</v>
      </c>
      <c r="T60">
        <v>0</v>
      </c>
      <c r="V60">
        <v>0</v>
      </c>
      <c r="Y60" s="1">
        <v>44221</v>
      </c>
      <c r="Z60" s="2">
        <v>0.93265046296296295</v>
      </c>
      <c r="AB60">
        <v>3</v>
      </c>
      <c r="AC60" t="s">
        <v>187</v>
      </c>
      <c r="AD60">
        <f t="shared" si="3"/>
        <v>7.8911104800000009</v>
      </c>
      <c r="AE60" s="4">
        <f t="shared" si="0"/>
        <v>6.6934419920470027</v>
      </c>
      <c r="AF60" s="4">
        <f t="shared" si="1"/>
        <v>-1.1976684879529982</v>
      </c>
      <c r="AG60" s="4">
        <f t="shared" si="2"/>
        <v>0.64044614179028914</v>
      </c>
      <c r="AJ60">
        <f>ABS(100*(AD60-AD61)/(AVERAGE(AD60:AD61)))</f>
        <v>1.6476612294253432</v>
      </c>
      <c r="AO60">
        <f>ABS(100*(AE60-AE61)/(AVERAGE(AE60:AE61)))</f>
        <v>0.57016478916821034</v>
      </c>
      <c r="AT60">
        <f>ABS(100*(AF60-AF61)/(AVERAGE(AF60:AF61)))</f>
        <v>7.4614115735910289</v>
      </c>
      <c r="AY60">
        <f>ABS(100*(AG60-AG61)/(AVERAGE(AG60:AG61)))</f>
        <v>0.98289893471792578</v>
      </c>
      <c r="BC60" s="4">
        <f>AVERAGE(AD60:AD61)</f>
        <v>7.9566598800000019</v>
      </c>
      <c r="BD60" s="4">
        <f>AVERAGE(AE60:AE61)</f>
        <v>6.7125783712059715</v>
      </c>
      <c r="BE60" s="4">
        <f>AVERAGE(AF60:AF61)</f>
        <v>-1.24408150879403</v>
      </c>
      <c r="BF60" s="4">
        <f>AVERAGE(AG60:AG61)</f>
        <v>0.64360915555714826</v>
      </c>
    </row>
    <row r="61" spans="1:58" x14ac:dyDescent="0.2">
      <c r="A61">
        <v>49</v>
      </c>
      <c r="B61">
        <v>18</v>
      </c>
      <c r="C61" t="s">
        <v>185</v>
      </c>
      <c r="D61" t="s">
        <v>27</v>
      </c>
      <c r="G61">
        <v>0.5</v>
      </c>
      <c r="H61">
        <v>0.5</v>
      </c>
      <c r="I61">
        <v>3136</v>
      </c>
      <c r="J61">
        <v>13310</v>
      </c>
      <c r="L61">
        <v>13228</v>
      </c>
      <c r="M61">
        <v>2.8210000000000002</v>
      </c>
      <c r="N61">
        <v>11.555</v>
      </c>
      <c r="O61">
        <v>8.734</v>
      </c>
      <c r="Q61">
        <v>1.2669999999999999</v>
      </c>
      <c r="R61">
        <v>1</v>
      </c>
      <c r="S61">
        <v>0</v>
      </c>
      <c r="T61">
        <v>0</v>
      </c>
      <c r="V61">
        <v>0</v>
      </c>
      <c r="Y61" s="1">
        <v>44221</v>
      </c>
      <c r="Z61" s="2">
        <v>0.93998842592592602</v>
      </c>
      <c r="AB61">
        <v>3</v>
      </c>
      <c r="AC61" t="s">
        <v>187</v>
      </c>
      <c r="AD61">
        <f t="shared" si="3"/>
        <v>8.022209280000002</v>
      </c>
      <c r="AE61" s="4">
        <f t="shared" si="0"/>
        <v>6.7317147503649402</v>
      </c>
      <c r="AF61" s="4">
        <f t="shared" si="1"/>
        <v>-1.2904945296350618</v>
      </c>
      <c r="AG61" s="4">
        <f t="shared" si="2"/>
        <v>0.64677216932400738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3149</v>
      </c>
      <c r="J62">
        <v>19761</v>
      </c>
      <c r="L62">
        <v>8912</v>
      </c>
      <c r="M62">
        <v>2.831</v>
      </c>
      <c r="N62">
        <v>17.02</v>
      </c>
      <c r="O62">
        <v>14.189</v>
      </c>
      <c r="Q62">
        <v>0.81599999999999995</v>
      </c>
      <c r="R62">
        <v>1</v>
      </c>
      <c r="S62">
        <v>0</v>
      </c>
      <c r="T62">
        <v>0</v>
      </c>
      <c r="V62">
        <v>0</v>
      </c>
      <c r="Y62" s="1">
        <v>44221</v>
      </c>
      <c r="Z62" s="2">
        <v>0.9534259259259259</v>
      </c>
      <c r="AB62">
        <v>3</v>
      </c>
      <c r="AC62" t="s">
        <v>187</v>
      </c>
      <c r="AD62">
        <f t="shared" si="3"/>
        <v>8.0629161800000002</v>
      </c>
      <c r="AE62" s="4">
        <f t="shared" si="0"/>
        <v>10.113873160077533</v>
      </c>
      <c r="AF62" s="4">
        <f t="shared" si="1"/>
        <v>2.0509569800775331</v>
      </c>
      <c r="AG62" s="4">
        <f t="shared" si="2"/>
        <v>0.44301743174544178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3123</v>
      </c>
      <c r="J63">
        <v>19772</v>
      </c>
      <c r="L63">
        <v>8874</v>
      </c>
      <c r="M63">
        <v>2.8109999999999999</v>
      </c>
      <c r="N63">
        <v>17.029</v>
      </c>
      <c r="O63">
        <v>14.218</v>
      </c>
      <c r="Q63">
        <v>0.81200000000000006</v>
      </c>
      <c r="R63">
        <v>1</v>
      </c>
      <c r="S63">
        <v>0</v>
      </c>
      <c r="T63">
        <v>0</v>
      </c>
      <c r="V63">
        <v>0</v>
      </c>
      <c r="Y63" s="1">
        <v>44221</v>
      </c>
      <c r="Z63" s="2">
        <v>0.96060185185185187</v>
      </c>
      <c r="AB63">
        <v>3</v>
      </c>
      <c r="AC63" t="s">
        <v>187</v>
      </c>
      <c r="AD63">
        <f t="shared" si="3"/>
        <v>7.9815632200000017</v>
      </c>
      <c r="AE63" s="4">
        <f t="shared" si="0"/>
        <v>10.11964028804325</v>
      </c>
      <c r="AF63" s="4">
        <f t="shared" si="1"/>
        <v>2.1380770680432484</v>
      </c>
      <c r="AG63" s="4">
        <f t="shared" si="2"/>
        <v>0.44122348363886499</v>
      </c>
      <c r="AJ63">
        <f>ABS(100*(AD63-AD64)/(AVERAGE(AD63:AD64)))</f>
        <v>0.58594139623889452</v>
      </c>
      <c r="AL63">
        <f>100*((AVERAGE(AD63:AD64)*50)-(AVERAGE(AD45:AD46)*50))/(1000*0.15)</f>
        <v>152.21641700000006</v>
      </c>
      <c r="AO63">
        <f>ABS(100*(AE63-AE64)/(AVERAGE(AE63:AE64)))</f>
        <v>0.17630450765210329</v>
      </c>
      <c r="AQ63">
        <f>100*((AVERAGE(AE63:AE64)*50)-(AVERAGE(AE45:AE46)*50))/(2000*0.15)</f>
        <v>85.554469564139922</v>
      </c>
      <c r="AT63">
        <f>ABS(100*(AF63-AF64)/(AVERAGE(AF63:AF64)))</f>
        <v>3.0740372769962341</v>
      </c>
      <c r="AV63">
        <f>100*((AVERAGE(AF63:AF64)*50)-(AVERAGE(AF45:AF46)*50))/(1000*0.15)</f>
        <v>18.892522128279797</v>
      </c>
      <c r="AY63">
        <f>ABS(100*(AG63-AG64)/(AVERAGE(AG63:AG64)))</f>
        <v>0.23566863573205615</v>
      </c>
      <c r="BA63">
        <f>100*((AVERAGE(AG63:AG64)*50)-(AVERAGE(AG45:AG46)*50))/(100*0.15)</f>
        <v>82.83634064052896</v>
      </c>
      <c r="BC63" s="4">
        <f>AVERAGE(AD63:AD64)</f>
        <v>8.0050155700000012</v>
      </c>
      <c r="BD63" s="4">
        <f>AVERAGE(AE63:AE64)</f>
        <v>10.110727453914414</v>
      </c>
      <c r="BE63" s="4">
        <f>AVERAGE(AF63:AF64)</f>
        <v>2.105711883914414</v>
      </c>
      <c r="BF63" s="4">
        <f>AVERAGE(AG63:AG64)</f>
        <v>0.44070418287117169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3138</v>
      </c>
      <c r="J64">
        <v>19738</v>
      </c>
      <c r="L64">
        <v>8852</v>
      </c>
      <c r="M64">
        <v>2.8220000000000001</v>
      </c>
      <c r="N64">
        <v>17</v>
      </c>
      <c r="O64">
        <v>14.178000000000001</v>
      </c>
      <c r="Q64">
        <v>0.81</v>
      </c>
      <c r="R64">
        <v>1</v>
      </c>
      <c r="S64">
        <v>0</v>
      </c>
      <c r="T64">
        <v>0</v>
      </c>
      <c r="V64">
        <v>0</v>
      </c>
      <c r="Y64" s="1">
        <v>44221</v>
      </c>
      <c r="Z64" s="2">
        <v>0.9681481481481482</v>
      </c>
      <c r="AB64">
        <v>3</v>
      </c>
      <c r="AC64" t="s">
        <v>187</v>
      </c>
      <c r="AD64">
        <f t="shared" si="3"/>
        <v>8.0284679200000006</v>
      </c>
      <c r="AE64" s="4">
        <f t="shared" si="0"/>
        <v>10.10181461978558</v>
      </c>
      <c r="AF64" s="4">
        <f t="shared" si="1"/>
        <v>2.0733466997855796</v>
      </c>
      <c r="AG64" s="4">
        <f t="shared" si="2"/>
        <v>0.44018488210347839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3213</v>
      </c>
      <c r="J65">
        <v>13443</v>
      </c>
      <c r="L65">
        <v>12805</v>
      </c>
      <c r="M65">
        <v>2.88</v>
      </c>
      <c r="N65">
        <v>11.667</v>
      </c>
      <c r="O65">
        <v>8.7870000000000008</v>
      </c>
      <c r="Q65">
        <v>1.2230000000000001</v>
      </c>
      <c r="R65">
        <v>1</v>
      </c>
      <c r="S65">
        <v>0</v>
      </c>
      <c r="T65">
        <v>0</v>
      </c>
      <c r="V65">
        <v>0</v>
      </c>
      <c r="Y65" s="1">
        <v>44221</v>
      </c>
      <c r="Z65" s="2">
        <v>0.98083333333333333</v>
      </c>
      <c r="AB65">
        <v>3</v>
      </c>
      <c r="AC65" t="s">
        <v>187</v>
      </c>
      <c r="AD65">
        <f t="shared" si="3"/>
        <v>8.2642064199999989</v>
      </c>
      <c r="AE65" s="4">
        <f t="shared" si="0"/>
        <v>6.8014445703140609</v>
      </c>
      <c r="AF65" s="4">
        <f t="shared" si="1"/>
        <v>-1.462761849685938</v>
      </c>
      <c r="AG65" s="4">
        <f t="shared" si="2"/>
        <v>0.62680269434816549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3217</v>
      </c>
      <c r="J66">
        <v>13444</v>
      </c>
      <c r="L66">
        <v>12840</v>
      </c>
      <c r="M66">
        <v>2.883</v>
      </c>
      <c r="N66">
        <v>11.667999999999999</v>
      </c>
      <c r="O66">
        <v>8.7850000000000001</v>
      </c>
      <c r="Q66">
        <v>1.2270000000000001</v>
      </c>
      <c r="R66">
        <v>1</v>
      </c>
      <c r="S66">
        <v>0</v>
      </c>
      <c r="T66">
        <v>0</v>
      </c>
      <c r="V66">
        <v>0</v>
      </c>
      <c r="Y66" s="1">
        <v>44221</v>
      </c>
      <c r="Z66" s="2">
        <v>0.98783564814814817</v>
      </c>
      <c r="AB66">
        <v>3</v>
      </c>
      <c r="AC66" t="s">
        <v>187</v>
      </c>
      <c r="AD66">
        <f t="shared" si="3"/>
        <v>8.2768360200000011</v>
      </c>
      <c r="AE66" s="4">
        <f t="shared" si="0"/>
        <v>6.8019688546745805</v>
      </c>
      <c r="AF66" s="4">
        <f t="shared" si="1"/>
        <v>-1.4748671653254206</v>
      </c>
      <c r="AG66" s="4">
        <f t="shared" si="2"/>
        <v>0.62845501497264422</v>
      </c>
      <c r="AJ66">
        <f>ABS(100*(AD66-AD67)/(AVERAGE(AD66:AD67)))</f>
        <v>2.3837143448775384</v>
      </c>
      <c r="AK66">
        <f>ABS(100*((AVERAGE(AD66:AD67)-AVERAGE(AD60:AD61))/(AVERAGE(AD60:AD61,AD66:AD67))))</f>
        <v>5.1430299879824277</v>
      </c>
      <c r="AO66">
        <f>ABS(100*(AE66-AE67)/(AVERAGE(AE66:AE67)))</f>
        <v>0.80484043067463285</v>
      </c>
      <c r="AP66">
        <f>ABS(100*((AVERAGE(AE66:AE67)-AVERAGE(AE60:AE61))/(AVERAGE(AE60:AE61,AE66:AE67))))</f>
        <v>0.92127806753033814</v>
      </c>
      <c r="AT66">
        <f>ABS(100*(AF66-AF67)/(AVERAGE(AF66:AF67)))</f>
        <v>15.868079929564013</v>
      </c>
      <c r="AU66">
        <f>ABS(100*((AVERAGE(AF66:AF67)-AVERAGE(AF60:AF61))/(AVERAGE(AF60:AF61,AF66:AF67))))</f>
        <v>25.149698869038019</v>
      </c>
      <c r="AY66">
        <f>ABS(100*(AG66-AG67)/(AVERAGE(AG66:AG67)))</f>
        <v>7.5116573946322623E-3</v>
      </c>
      <c r="AZ66">
        <f>ABS(100*((AVERAGE(AG66:AG67)-AVERAGE(AG60:AG61))/(AVERAGE(AG60:AG61,AG66:AG67))))</f>
        <v>2.3788509409807528</v>
      </c>
      <c r="BC66" s="4">
        <f>AVERAGE(AD66:AD67)</f>
        <v>8.3766740100000003</v>
      </c>
      <c r="BD66" s="4">
        <f>AVERAGE(AE66:AE67)</f>
        <v>6.7747060679275561</v>
      </c>
      <c r="BE66" s="4">
        <f>AVERAGE(AF66:AF67)</f>
        <v>-1.6019679420724442</v>
      </c>
      <c r="BF66" s="4">
        <f>AVERAGE(AG66:AG67)</f>
        <v>0.62847861955299389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3280</v>
      </c>
      <c r="J67">
        <v>13340</v>
      </c>
      <c r="L67">
        <v>12841</v>
      </c>
      <c r="M67">
        <v>2.931</v>
      </c>
      <c r="N67">
        <v>11.58</v>
      </c>
      <c r="O67">
        <v>8.6489999999999991</v>
      </c>
      <c r="Q67">
        <v>1.2270000000000001</v>
      </c>
      <c r="R67">
        <v>1</v>
      </c>
      <c r="S67">
        <v>0</v>
      </c>
      <c r="T67">
        <v>0</v>
      </c>
      <c r="V67">
        <v>0</v>
      </c>
      <c r="Y67" s="1">
        <v>44221</v>
      </c>
      <c r="Z67" s="2">
        <v>0.99511574074074083</v>
      </c>
      <c r="AB67">
        <v>3</v>
      </c>
      <c r="AC67" t="s">
        <v>187</v>
      </c>
      <c r="AD67">
        <f t="shared" si="3"/>
        <v>8.4765119999999996</v>
      </c>
      <c r="AE67" s="4">
        <f t="shared" si="0"/>
        <v>6.7474432811805318</v>
      </c>
      <c r="AF67" s="4">
        <f t="shared" si="1"/>
        <v>-1.7290687188194678</v>
      </c>
      <c r="AG67" s="4">
        <f t="shared" si="2"/>
        <v>0.62850222413334356</v>
      </c>
    </row>
    <row r="68" spans="1:58" x14ac:dyDescent="0.2">
      <c r="A68">
        <v>56</v>
      </c>
      <c r="B68">
        <v>2</v>
      </c>
      <c r="D68" t="s">
        <v>28</v>
      </c>
      <c r="Y68" s="1">
        <v>44221</v>
      </c>
      <c r="Z68" s="2">
        <v>0.99973379629629633</v>
      </c>
      <c r="AB68">
        <v>3</v>
      </c>
      <c r="AC68" t="s">
        <v>187</v>
      </c>
      <c r="AD68" t="e">
        <f t="shared" si="3"/>
        <v>#DIV/0!</v>
      </c>
      <c r="AE68" s="4" t="e">
        <f t="shared" si="0"/>
        <v>#DIV/0!</v>
      </c>
      <c r="AF68" s="4" t="e">
        <f t="shared" si="1"/>
        <v>#DIV/0!</v>
      </c>
      <c r="AG68" s="4" t="e">
        <f t="shared" si="2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149</v>
      </c>
      <c r="J69">
        <v>425</v>
      </c>
      <c r="L69">
        <v>141</v>
      </c>
      <c r="M69">
        <v>0.52900000000000003</v>
      </c>
      <c r="N69">
        <v>0.63800000000000001</v>
      </c>
      <c r="O69">
        <v>0.109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44222</v>
      </c>
      <c r="Z69" s="2">
        <v>1.087962962962963E-2</v>
      </c>
      <c r="AB69">
        <v>3</v>
      </c>
      <c r="AC69" t="s">
        <v>187</v>
      </c>
      <c r="AD69">
        <f t="shared" si="3"/>
        <v>0.28199617999999999</v>
      </c>
      <c r="AE69" s="4">
        <f t="shared" si="0"/>
        <v>-2.3689234931411153E-2</v>
      </c>
      <c r="AF69" s="4">
        <f t="shared" si="1"/>
        <v>-0.30568541493141116</v>
      </c>
      <c r="AG69" s="4">
        <f t="shared" si="2"/>
        <v>2.8945883251095563E-2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18</v>
      </c>
      <c r="J70">
        <v>470</v>
      </c>
      <c r="L70">
        <v>122</v>
      </c>
      <c r="M70">
        <v>0.42899999999999999</v>
      </c>
      <c r="N70">
        <v>0.67700000000000005</v>
      </c>
      <c r="O70">
        <v>0.248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44222</v>
      </c>
      <c r="Z70" s="2">
        <v>1.6435185185185188E-2</v>
      </c>
      <c r="AB70">
        <v>3</v>
      </c>
      <c r="AC70" t="s">
        <v>187</v>
      </c>
      <c r="AD70">
        <f t="shared" si="3"/>
        <v>1.6058320000000001E-2</v>
      </c>
      <c r="AE70" s="4">
        <f t="shared" si="0"/>
        <v>-9.6438708024600226E-5</v>
      </c>
      <c r="AF70" s="4">
        <f t="shared" si="1"/>
        <v>-1.6154758708024602E-2</v>
      </c>
      <c r="AG70" s="4">
        <f t="shared" si="2"/>
        <v>2.804890919780716E-2</v>
      </c>
      <c r="AJ70">
        <f>ABS(100*(AD70-AD71)/(AVERAGE(AD70:AD71)))</f>
        <v>76.946419348560042</v>
      </c>
      <c r="AO70">
        <f>ABS(100*(AE70-AE71)/(AVERAGE(AE70:AE71)))</f>
        <v>197.91965502899976</v>
      </c>
      <c r="AT70">
        <f>ABS(100*(AF70-AF71)/(AVERAGE(AF70:AF71)))</f>
        <v>108.65569510163688</v>
      </c>
      <c r="AY70">
        <f>ABS(100*(AG70-AG71)/(AVERAGE(AG70:AG71)))</f>
        <v>10.822487045522308</v>
      </c>
      <c r="BC70" s="4">
        <f>AVERAGE(AD70:AD71)</f>
        <v>2.609972E-2</v>
      </c>
      <c r="BD70" s="4">
        <f>AVERAGE(AE70:AE71)</f>
        <v>-9.2714150171193718E-3</v>
      </c>
      <c r="BE70" s="4">
        <f>AVERAGE(AF70:AF71)</f>
        <v>-3.5371135017119373E-2</v>
      </c>
      <c r="BF70" s="4">
        <f>AVERAGE(AG70:AG71)</f>
        <v>2.660902979647578E-2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28</v>
      </c>
      <c r="J71">
        <v>435</v>
      </c>
      <c r="L71">
        <v>61</v>
      </c>
      <c r="M71">
        <v>0.437</v>
      </c>
      <c r="N71">
        <v>0.64700000000000002</v>
      </c>
      <c r="O71">
        <v>0.21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44222</v>
      </c>
      <c r="Z71" s="2">
        <v>2.2430555555555554E-2</v>
      </c>
      <c r="AB71">
        <v>3</v>
      </c>
      <c r="AC71" t="s">
        <v>187</v>
      </c>
      <c r="AD71">
        <f t="shared" si="3"/>
        <v>3.6141119999999999E-2</v>
      </c>
      <c r="AE71" s="4">
        <f t="shared" si="0"/>
        <v>-1.8446391326214142E-2</v>
      </c>
      <c r="AF71" s="4">
        <f t="shared" si="1"/>
        <v>-5.4587511326214144E-2</v>
      </c>
      <c r="AG71" s="4">
        <f t="shared" si="2"/>
        <v>2.5169150395144398E-2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4253</v>
      </c>
      <c r="J72">
        <v>19446</v>
      </c>
      <c r="L72">
        <v>15819</v>
      </c>
      <c r="M72">
        <v>3.677</v>
      </c>
      <c r="N72">
        <v>16.753</v>
      </c>
      <c r="O72">
        <v>13.076000000000001</v>
      </c>
      <c r="Q72">
        <v>1.538</v>
      </c>
      <c r="R72">
        <v>1</v>
      </c>
      <c r="S72">
        <v>0</v>
      </c>
      <c r="T72">
        <v>0</v>
      </c>
      <c r="V72">
        <v>0</v>
      </c>
      <c r="Y72" s="1">
        <v>44222</v>
      </c>
      <c r="Z72" s="2">
        <v>3.4953703703703702E-2</v>
      </c>
      <c r="AB72">
        <v>3</v>
      </c>
      <c r="AC72" t="s">
        <v>187</v>
      </c>
      <c r="AD72">
        <f t="shared" si="3"/>
        <v>11.741841620000001</v>
      </c>
      <c r="AE72" s="4">
        <f t="shared" si="0"/>
        <v>9.9487235865138288</v>
      </c>
      <c r="AF72" s="4">
        <f t="shared" si="1"/>
        <v>-1.7931180334861718</v>
      </c>
      <c r="AG72" s="4">
        <f t="shared" si="2"/>
        <v>0.76909110469612585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5965</v>
      </c>
      <c r="J73">
        <v>19120</v>
      </c>
      <c r="L73">
        <v>16027</v>
      </c>
      <c r="M73">
        <v>4.9909999999999997</v>
      </c>
      <c r="N73">
        <v>16.477</v>
      </c>
      <c r="O73">
        <v>11.484999999999999</v>
      </c>
      <c r="Q73">
        <v>1.56</v>
      </c>
      <c r="R73">
        <v>1</v>
      </c>
      <c r="S73">
        <v>0</v>
      </c>
      <c r="T73">
        <v>0</v>
      </c>
      <c r="V73">
        <v>0</v>
      </c>
      <c r="Y73" s="1">
        <v>44222</v>
      </c>
      <c r="Z73" s="2">
        <v>4.1701388888888885E-2</v>
      </c>
      <c r="AB73">
        <v>3</v>
      </c>
      <c r="AC73" t="s">
        <v>187</v>
      </c>
      <c r="AD73">
        <f t="shared" si="3"/>
        <v>18.3146205</v>
      </c>
      <c r="AE73" s="4">
        <f t="shared" si="0"/>
        <v>9.7778068849844058</v>
      </c>
      <c r="AF73" s="4">
        <f t="shared" si="1"/>
        <v>-8.5368136150155944</v>
      </c>
      <c r="AG73" s="4">
        <f t="shared" si="2"/>
        <v>0.77891061012159879</v>
      </c>
      <c r="AJ73">
        <f>ABS(100*(AD73-AD74)/(AVERAGE(AD73:AD74)))</f>
        <v>10.724510482387327</v>
      </c>
      <c r="AO73">
        <f>ABS(100*(AE73-AE74)/(AVERAGE(AE73:AE74)))</f>
        <v>0.70489545917019403</v>
      </c>
      <c r="AT73">
        <f>ABS(100*(AF73-AF74)/(AVERAGE(AF73:AF74)))</f>
        <v>22.314006315972517</v>
      </c>
      <c r="AY73">
        <f>ABS(100*(AG73-AG74)/(AVERAGE(AG73:AG74)))</f>
        <v>2.4240747607894519E-2</v>
      </c>
      <c r="BC73" s="4">
        <f>AVERAGE(AD73:AD74)</f>
        <v>19.352342499999999</v>
      </c>
      <c r="BD73" s="4">
        <f>AVERAGE(AE73:AE74)</f>
        <v>9.7434662593703649</v>
      </c>
      <c r="BE73" s="4">
        <f>AVERAGE(AF73:AF74)</f>
        <v>-9.608876240629634</v>
      </c>
      <c r="BF73" s="4">
        <f>AVERAGE(AG73:AG74)</f>
        <v>0.77900502844299768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6455</v>
      </c>
      <c r="J74">
        <v>18989</v>
      </c>
      <c r="L74">
        <v>16031</v>
      </c>
      <c r="M74">
        <v>5.367</v>
      </c>
      <c r="N74">
        <v>16.366</v>
      </c>
      <c r="O74">
        <v>10.999000000000001</v>
      </c>
      <c r="Q74">
        <v>1.5609999999999999</v>
      </c>
      <c r="R74">
        <v>1</v>
      </c>
      <c r="S74">
        <v>0</v>
      </c>
      <c r="T74">
        <v>0</v>
      </c>
      <c r="V74">
        <v>0</v>
      </c>
      <c r="Y74" s="1">
        <v>44222</v>
      </c>
      <c r="Z74" s="2">
        <v>4.8877314814814811E-2</v>
      </c>
      <c r="AB74">
        <v>3</v>
      </c>
      <c r="AC74" t="s">
        <v>187</v>
      </c>
      <c r="AD74">
        <f t="shared" si="3"/>
        <v>20.390064499999998</v>
      </c>
      <c r="AE74" s="4">
        <f t="shared" si="0"/>
        <v>9.7091256337563241</v>
      </c>
      <c r="AF74" s="4">
        <f t="shared" si="1"/>
        <v>-10.680938866243674</v>
      </c>
      <c r="AG74" s="4">
        <f t="shared" si="2"/>
        <v>0.77909944676439646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3293</v>
      </c>
      <c r="J75">
        <v>11595</v>
      </c>
      <c r="L75">
        <v>5380</v>
      </c>
      <c r="M75">
        <v>2.9409999999999998</v>
      </c>
      <c r="N75">
        <v>10.102</v>
      </c>
      <c r="O75">
        <v>7.16</v>
      </c>
      <c r="Q75">
        <v>0.44700000000000001</v>
      </c>
      <c r="R75">
        <v>1</v>
      </c>
      <c r="S75">
        <v>0</v>
      </c>
      <c r="T75">
        <v>0</v>
      </c>
      <c r="V75">
        <v>0</v>
      </c>
      <c r="Y75" s="1">
        <v>44222</v>
      </c>
      <c r="Z75" s="2">
        <v>6.1504629629629631E-2</v>
      </c>
      <c r="AB75">
        <v>3</v>
      </c>
      <c r="AC75" t="s">
        <v>187</v>
      </c>
      <c r="AD75">
        <f t="shared" si="3"/>
        <v>8.5178928200000019</v>
      </c>
      <c r="AE75" s="4">
        <f t="shared" si="0"/>
        <v>5.8325670720736529</v>
      </c>
      <c r="AF75" s="4">
        <f t="shared" si="1"/>
        <v>-2.685325747926349</v>
      </c>
      <c r="AG75" s="4">
        <f t="shared" si="2"/>
        <v>0.27627467615519774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2087</v>
      </c>
      <c r="J76">
        <v>11619</v>
      </c>
      <c r="L76">
        <v>5355</v>
      </c>
      <c r="M76">
        <v>2.016</v>
      </c>
      <c r="N76">
        <v>10.122</v>
      </c>
      <c r="O76">
        <v>8.1059999999999999</v>
      </c>
      <c r="Q76">
        <v>0.44400000000000001</v>
      </c>
      <c r="R76">
        <v>1</v>
      </c>
      <c r="S76">
        <v>0</v>
      </c>
      <c r="T76">
        <v>0</v>
      </c>
      <c r="V76">
        <v>0</v>
      </c>
      <c r="Y76" s="1">
        <v>44222</v>
      </c>
      <c r="Z76" s="2">
        <v>6.8206018518518527E-2</v>
      </c>
      <c r="AB76">
        <v>3</v>
      </c>
      <c r="AC76" t="s">
        <v>187</v>
      </c>
      <c r="AD76">
        <f t="shared" si="3"/>
        <v>4.9380024199999992</v>
      </c>
      <c r="AE76" s="4">
        <f t="shared" si="0"/>
        <v>5.8451498967261255</v>
      </c>
      <c r="AF76" s="4">
        <f t="shared" si="1"/>
        <v>0.90714747672612628</v>
      </c>
      <c r="AG76" s="4">
        <f t="shared" si="2"/>
        <v>0.27509444713771297</v>
      </c>
      <c r="AI76">
        <f>ABS(100*(AVERAGE(AD76:AD77)-3)/3)</f>
        <v>61.677627333333326</v>
      </c>
      <c r="AJ76">
        <f>ABS(100*(AD76-AD77)/(AVERAGE(AD76:AD77)))</f>
        <v>3.6151610850993636</v>
      </c>
      <c r="AN76">
        <f>ABS(100*(AVERAGE(AE76:AE77)-6)/6)</f>
        <v>2.1614075661488208</v>
      </c>
      <c r="AO76">
        <f>ABS(100*(AE76-AE77)/(AVERAGE(AE76:AE77)))</f>
        <v>0.85738659557952468</v>
      </c>
      <c r="AS76">
        <f>ABS(100*(AVERAGE(AF76:AF77)-3)/3)</f>
        <v>66.00044246563094</v>
      </c>
      <c r="AT76">
        <f>ABS(100*(AF76-AF77)/(AVERAGE(AF76:AF77)))</f>
        <v>22.125630937182976</v>
      </c>
      <c r="AX76">
        <f>ABS(100*(AVERAGE(AG76:AG77)-0.3)/0.33)</f>
        <v>7.1823391710462365</v>
      </c>
      <c r="AY76">
        <f>ABS(100*(AG76-AG77)/(AVERAGE(AG76:AG77)))</f>
        <v>0.8714014395092512</v>
      </c>
      <c r="BC76" s="4">
        <f>AVERAGE(AD76:AD77)</f>
        <v>4.8503288199999997</v>
      </c>
      <c r="BD76" s="4">
        <f>AVERAGE(AE76:AE77)</f>
        <v>5.8703155460310708</v>
      </c>
      <c r="BE76" s="4">
        <f>AVERAGE(AF76:AF77)</f>
        <v>1.0199867260310715</v>
      </c>
      <c r="BF76" s="4">
        <f>AVERAGE(AG76:AG77)</f>
        <v>0.27629828073554741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2023</v>
      </c>
      <c r="J77">
        <v>11715</v>
      </c>
      <c r="L77">
        <v>5406</v>
      </c>
      <c r="M77">
        <v>1.9670000000000001</v>
      </c>
      <c r="N77">
        <v>10.202999999999999</v>
      </c>
      <c r="O77">
        <v>8.2360000000000007</v>
      </c>
      <c r="Q77">
        <v>0.44900000000000001</v>
      </c>
      <c r="R77">
        <v>1</v>
      </c>
      <c r="S77">
        <v>0</v>
      </c>
      <c r="T77">
        <v>0</v>
      </c>
      <c r="V77">
        <v>0</v>
      </c>
      <c r="Y77" s="1">
        <v>44222</v>
      </c>
      <c r="Z77" s="2">
        <v>7.5462962962962968E-2</v>
      </c>
      <c r="AB77">
        <v>3</v>
      </c>
      <c r="AC77" t="s">
        <v>187</v>
      </c>
      <c r="AD77">
        <f t="shared" si="3"/>
        <v>4.7626552200000001</v>
      </c>
      <c r="AE77" s="4">
        <f t="shared" si="0"/>
        <v>5.8954811953360169</v>
      </c>
      <c r="AF77" s="4">
        <f t="shared" si="1"/>
        <v>1.1328259753360168</v>
      </c>
      <c r="AG77" s="4">
        <f t="shared" si="2"/>
        <v>0.27750211433338184</v>
      </c>
    </row>
    <row r="78" spans="1:58" x14ac:dyDescent="0.2">
      <c r="A78">
        <v>66</v>
      </c>
      <c r="B78">
        <v>2</v>
      </c>
      <c r="D78" t="s">
        <v>28</v>
      </c>
      <c r="Y78" s="1">
        <v>44222</v>
      </c>
      <c r="Z78" s="2">
        <v>8.0231481481481473E-2</v>
      </c>
      <c r="AB78">
        <v>3</v>
      </c>
      <c r="AC78" t="s">
        <v>187</v>
      </c>
      <c r="AD78" t="e">
        <f t="shared" si="3"/>
        <v>#DIV/0!</v>
      </c>
      <c r="AE78" s="4" t="e">
        <f t="shared" ref="AE78:AE123" si="8">((J78*$G$9)+$G$10)*1000/H78</f>
        <v>#DIV/0!</v>
      </c>
      <c r="AF78" s="4" t="e">
        <f t="shared" ref="AF78:AF123" si="9">AE78-AD78</f>
        <v>#DIV/0!</v>
      </c>
      <c r="AG78" s="4" t="e">
        <f t="shared" ref="AG78:AG123" si="10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189</v>
      </c>
      <c r="D79" t="s">
        <v>27</v>
      </c>
      <c r="G79">
        <v>0.5</v>
      </c>
      <c r="H79">
        <v>0.5</v>
      </c>
      <c r="I79">
        <v>1956</v>
      </c>
      <c r="J79">
        <v>12475</v>
      </c>
      <c r="L79">
        <v>3359</v>
      </c>
      <c r="M79">
        <v>1.9159999999999999</v>
      </c>
      <c r="N79">
        <v>10.847</v>
      </c>
      <c r="O79">
        <v>8.9320000000000004</v>
      </c>
      <c r="Q79">
        <v>0.23499999999999999</v>
      </c>
      <c r="R79">
        <v>1</v>
      </c>
      <c r="S79">
        <v>0</v>
      </c>
      <c r="T79">
        <v>0</v>
      </c>
      <c r="V79">
        <v>0</v>
      </c>
      <c r="Y79" s="1">
        <v>44222</v>
      </c>
      <c r="Z79" s="2">
        <v>9.2789351851851845E-2</v>
      </c>
      <c r="AB79">
        <v>3</v>
      </c>
      <c r="AC79" t="s">
        <v>187</v>
      </c>
      <c r="AD79">
        <f t="shared" si="3"/>
        <v>4.580668479999999</v>
      </c>
      <c r="AE79" s="4">
        <f t="shared" si="8"/>
        <v>6.2939373093309898</v>
      </c>
      <c r="AF79" s="4">
        <f t="shared" si="9"/>
        <v>1.7132688293309908</v>
      </c>
      <c r="AG79" s="4">
        <f t="shared" si="10"/>
        <v>0.1808649623817313</v>
      </c>
    </row>
    <row r="80" spans="1:58" x14ac:dyDescent="0.2">
      <c r="A80">
        <v>68</v>
      </c>
      <c r="B80">
        <v>21</v>
      </c>
      <c r="C80" t="s">
        <v>189</v>
      </c>
      <c r="D80" t="s">
        <v>27</v>
      </c>
      <c r="G80">
        <v>0.5</v>
      </c>
      <c r="H80">
        <v>0.5</v>
      </c>
      <c r="I80">
        <v>2549</v>
      </c>
      <c r="J80">
        <v>12379</v>
      </c>
      <c r="L80">
        <v>3337</v>
      </c>
      <c r="M80">
        <v>2.37</v>
      </c>
      <c r="N80">
        <v>10.766</v>
      </c>
      <c r="O80">
        <v>8.3960000000000008</v>
      </c>
      <c r="Q80">
        <v>0.23300000000000001</v>
      </c>
      <c r="R80">
        <v>1</v>
      </c>
      <c r="S80">
        <v>0</v>
      </c>
      <c r="T80">
        <v>0</v>
      </c>
      <c r="V80">
        <v>0</v>
      </c>
      <c r="Y80" s="1">
        <v>44222</v>
      </c>
      <c r="Z80" s="2">
        <v>9.9618055555555543E-2</v>
      </c>
      <c r="AB80">
        <v>3</v>
      </c>
      <c r="AC80" t="s">
        <v>187</v>
      </c>
      <c r="AD80">
        <f t="shared" si="3"/>
        <v>6.2475321800000003</v>
      </c>
      <c r="AE80" s="4">
        <f t="shared" si="8"/>
        <v>6.2436060107210984</v>
      </c>
      <c r="AF80" s="4">
        <f t="shared" si="9"/>
        <v>-3.9261692789018809E-3</v>
      </c>
      <c r="AG80" s="4">
        <f t="shared" si="10"/>
        <v>0.17982636084634476</v>
      </c>
      <c r="AJ80">
        <f>ABS(100*(AD80-AD81)/(AVERAGE(AD80:AD81)))</f>
        <v>1.8552658157939483</v>
      </c>
      <c r="AO80">
        <f>ABS(100*(AE80-AE81)/(AVERAGE(AE80:AE81)))</f>
        <v>0.8362031787065668</v>
      </c>
      <c r="AT80">
        <f>ABS(100*(AF80-AF81)/(AVERAGE(AF80:AF81)))</f>
        <v>178.31369962759689</v>
      </c>
      <c r="AY80">
        <f>ABS(100*(AG80-AG81)/(AVERAGE(AG80:AG81)))</f>
        <v>0.75843935642794735</v>
      </c>
      <c r="BC80" s="4">
        <f>AVERAGE(AD80:AD81)</f>
        <v>6.3060289800000007</v>
      </c>
      <c r="BD80" s="4">
        <f>AVERAGE(AE80:AE81)</f>
        <v>6.2698202287470837</v>
      </c>
      <c r="BE80" s="4">
        <f>AVERAGE(AF80:AF81)</f>
        <v>-3.620875125291656E-2</v>
      </c>
      <c r="BF80" s="4">
        <f>AVERAGE(AG80:AG81)</f>
        <v>0.1805108936764859</v>
      </c>
    </row>
    <row r="81" spans="1:58" x14ac:dyDescent="0.2">
      <c r="A81">
        <v>69</v>
      </c>
      <c r="B81">
        <v>21</v>
      </c>
      <c r="C81" t="s">
        <v>189</v>
      </c>
      <c r="D81" t="s">
        <v>27</v>
      </c>
      <c r="G81">
        <v>0.5</v>
      </c>
      <c r="H81">
        <v>0.5</v>
      </c>
      <c r="I81">
        <v>2589</v>
      </c>
      <c r="J81">
        <v>12479</v>
      </c>
      <c r="L81">
        <v>3366</v>
      </c>
      <c r="M81">
        <v>2.4009999999999998</v>
      </c>
      <c r="N81">
        <v>10.851000000000001</v>
      </c>
      <c r="O81">
        <v>8.4489999999999998</v>
      </c>
      <c r="Q81">
        <v>0.23599999999999999</v>
      </c>
      <c r="R81">
        <v>1</v>
      </c>
      <c r="S81">
        <v>0</v>
      </c>
      <c r="T81">
        <v>0</v>
      </c>
      <c r="V81">
        <v>0</v>
      </c>
      <c r="Y81" s="1">
        <v>44222</v>
      </c>
      <c r="Z81" s="2">
        <v>0.10692129629629631</v>
      </c>
      <c r="AB81">
        <v>3</v>
      </c>
      <c r="AC81" t="s">
        <v>187</v>
      </c>
      <c r="AD81">
        <f t="shared" si="3"/>
        <v>6.3645257800000001</v>
      </c>
      <c r="AE81" s="4">
        <f t="shared" si="8"/>
        <v>6.2960344467730689</v>
      </c>
      <c r="AF81" s="4">
        <f t="shared" si="9"/>
        <v>-6.8491333226931239E-2</v>
      </c>
      <c r="AG81" s="4">
        <f t="shared" si="10"/>
        <v>0.18119542650662704</v>
      </c>
    </row>
    <row r="82" spans="1:58" x14ac:dyDescent="0.2">
      <c r="A82">
        <v>70</v>
      </c>
      <c r="B82">
        <v>22</v>
      </c>
      <c r="C82" t="s">
        <v>190</v>
      </c>
      <c r="D82" t="s">
        <v>27</v>
      </c>
      <c r="G82">
        <v>0.5</v>
      </c>
      <c r="H82">
        <v>0.5</v>
      </c>
      <c r="I82">
        <v>2186</v>
      </c>
      <c r="J82">
        <v>8797</v>
      </c>
      <c r="L82">
        <v>1375</v>
      </c>
      <c r="M82">
        <v>2.0920000000000001</v>
      </c>
      <c r="N82">
        <v>7.7309999999999999</v>
      </c>
      <c r="O82">
        <v>5.6390000000000002</v>
      </c>
      <c r="Q82">
        <v>2.8000000000000001E-2</v>
      </c>
      <c r="R82">
        <v>1</v>
      </c>
      <c r="S82">
        <v>0</v>
      </c>
      <c r="T82">
        <v>0</v>
      </c>
      <c r="V82">
        <v>0</v>
      </c>
      <c r="Y82" s="1">
        <v>44222</v>
      </c>
      <c r="Z82" s="2">
        <v>0.11927083333333333</v>
      </c>
      <c r="AB82">
        <v>3</v>
      </c>
      <c r="AC82" t="s">
        <v>187</v>
      </c>
      <c r="AD82">
        <f t="shared" ref="AD82:AD124" si="11">((0.00000000009*I82^2)+(0.000001*I82)-0.00001)*1000/G82</f>
        <v>5.2121472799999999</v>
      </c>
      <c r="AE82" s="4">
        <f t="shared" si="8"/>
        <v>4.3656194313395282</v>
      </c>
      <c r="AF82" s="4">
        <f t="shared" si="9"/>
        <v>-0.8465278486604717</v>
      </c>
      <c r="AG82" s="4">
        <f t="shared" si="10"/>
        <v>8.7201987554142338E-2</v>
      </c>
    </row>
    <row r="83" spans="1:58" x14ac:dyDescent="0.2">
      <c r="A83">
        <v>71</v>
      </c>
      <c r="B83">
        <v>22</v>
      </c>
      <c r="C83" t="s">
        <v>190</v>
      </c>
      <c r="D83" t="s">
        <v>27</v>
      </c>
      <c r="G83">
        <v>0.5</v>
      </c>
      <c r="H83">
        <v>0.5</v>
      </c>
      <c r="I83">
        <v>1990</v>
      </c>
      <c r="J83">
        <v>8762</v>
      </c>
      <c r="L83">
        <v>1360</v>
      </c>
      <c r="M83">
        <v>1.9419999999999999</v>
      </c>
      <c r="N83">
        <v>7.702</v>
      </c>
      <c r="O83">
        <v>5.76</v>
      </c>
      <c r="Q83">
        <v>2.5999999999999999E-2</v>
      </c>
      <c r="R83">
        <v>1</v>
      </c>
      <c r="S83">
        <v>0</v>
      </c>
      <c r="T83">
        <v>0</v>
      </c>
      <c r="V83">
        <v>0</v>
      </c>
      <c r="Y83" s="1">
        <v>44222</v>
      </c>
      <c r="Z83" s="2">
        <v>0.12594907407407407</v>
      </c>
      <c r="AB83">
        <v>3</v>
      </c>
      <c r="AC83" t="s">
        <v>187</v>
      </c>
      <c r="AD83">
        <f t="shared" si="11"/>
        <v>4.6728179999999995</v>
      </c>
      <c r="AE83" s="4">
        <f t="shared" si="8"/>
        <v>4.3472694787213388</v>
      </c>
      <c r="AF83" s="4">
        <f t="shared" si="9"/>
        <v>-0.32554852127866063</v>
      </c>
      <c r="AG83" s="4">
        <f t="shared" si="10"/>
        <v>8.6493850143651491E-2</v>
      </c>
      <c r="AJ83">
        <f>ABS(100*(AD83-AD84)/(AVERAGE(AD83:AD84)))</f>
        <v>0.23231923894725603</v>
      </c>
      <c r="AO83">
        <f>ABS(100*(AE83-AE84)/(AVERAGE(AE83:AE84)))</f>
        <v>0.50524394759382629</v>
      </c>
      <c r="AT83">
        <f>ABS(100*(AF83-AF84)/(AVERAGE(AF83:AF84)))</f>
        <v>3.4851285798431508</v>
      </c>
      <c r="AY83">
        <f>ABS(100*(AG83-AG84)/(AVERAGE(AG83:AG84)))</f>
        <v>1.8922588486327478</v>
      </c>
      <c r="BC83" s="4">
        <f>AVERAGE(AD83:AD84)</f>
        <v>4.67825224</v>
      </c>
      <c r="BD83" s="4">
        <f>AVERAGE(AE83:AE84)</f>
        <v>4.3582794502922528</v>
      </c>
      <c r="BE83" s="4">
        <f>AVERAGE(AF83:AF84)</f>
        <v>-0.31997278970774756</v>
      </c>
      <c r="BF83" s="4">
        <f>AVERAGE(AG83:AG84)</f>
        <v>8.7320010455890801E-2</v>
      </c>
    </row>
    <row r="84" spans="1:58" x14ac:dyDescent="0.2">
      <c r="A84">
        <v>72</v>
      </c>
      <c r="B84">
        <v>22</v>
      </c>
      <c r="C84" t="s">
        <v>190</v>
      </c>
      <c r="D84" t="s">
        <v>27</v>
      </c>
      <c r="G84">
        <v>0.5</v>
      </c>
      <c r="H84">
        <v>0.5</v>
      </c>
      <c r="I84">
        <v>1994</v>
      </c>
      <c r="J84">
        <v>8804</v>
      </c>
      <c r="L84">
        <v>1395</v>
      </c>
      <c r="M84">
        <v>1.9450000000000001</v>
      </c>
      <c r="N84">
        <v>7.7370000000000001</v>
      </c>
      <c r="O84">
        <v>5.7919999999999998</v>
      </c>
      <c r="Q84">
        <v>0.03</v>
      </c>
      <c r="R84">
        <v>1</v>
      </c>
      <c r="S84">
        <v>0</v>
      </c>
      <c r="T84">
        <v>0</v>
      </c>
      <c r="V84">
        <v>0</v>
      </c>
      <c r="Y84" s="1">
        <v>44222</v>
      </c>
      <c r="Z84" s="2">
        <v>0.13311342592592593</v>
      </c>
      <c r="AB84">
        <v>3</v>
      </c>
      <c r="AC84" t="s">
        <v>187</v>
      </c>
      <c r="AD84">
        <f t="shared" si="11"/>
        <v>4.6836864800000004</v>
      </c>
      <c r="AE84" s="4">
        <f t="shared" si="8"/>
        <v>4.3692894218631659</v>
      </c>
      <c r="AF84" s="4">
        <f t="shared" si="9"/>
        <v>-0.3143970581368345</v>
      </c>
      <c r="AG84" s="4">
        <f t="shared" si="10"/>
        <v>8.8146170768130125E-2</v>
      </c>
    </row>
    <row r="85" spans="1:58" x14ac:dyDescent="0.2">
      <c r="A85">
        <v>73</v>
      </c>
      <c r="B85">
        <v>23</v>
      </c>
      <c r="C85" t="s">
        <v>191</v>
      </c>
      <c r="D85" t="s">
        <v>27</v>
      </c>
      <c r="G85">
        <v>0.5</v>
      </c>
      <c r="H85">
        <v>0.5</v>
      </c>
      <c r="I85">
        <v>3323</v>
      </c>
      <c r="J85">
        <v>16808</v>
      </c>
      <c r="L85">
        <v>3503</v>
      </c>
      <c r="M85">
        <v>2.9649999999999999</v>
      </c>
      <c r="N85">
        <v>14.518000000000001</v>
      </c>
      <c r="O85">
        <v>11.553000000000001</v>
      </c>
      <c r="Q85">
        <v>0.25</v>
      </c>
      <c r="R85">
        <v>1</v>
      </c>
      <c r="S85">
        <v>0</v>
      </c>
      <c r="T85">
        <v>0</v>
      </c>
      <c r="V85">
        <v>0</v>
      </c>
      <c r="Y85" s="1">
        <v>44222</v>
      </c>
      <c r="Z85" s="2">
        <v>0.14576388888888889</v>
      </c>
      <c r="AB85">
        <v>3</v>
      </c>
      <c r="AC85" t="s">
        <v>187</v>
      </c>
      <c r="AD85">
        <f t="shared" si="11"/>
        <v>8.6136192200000004</v>
      </c>
      <c r="AE85" s="4">
        <f t="shared" si="8"/>
        <v>8.5656614434628562</v>
      </c>
      <c r="AF85" s="4">
        <f t="shared" si="9"/>
        <v>-4.795777653714417E-2</v>
      </c>
      <c r="AG85" s="4">
        <f t="shared" si="10"/>
        <v>0.1876630815224434</v>
      </c>
    </row>
    <row r="86" spans="1:58" x14ac:dyDescent="0.2">
      <c r="A86">
        <v>74</v>
      </c>
      <c r="B86">
        <v>23</v>
      </c>
      <c r="C86" t="s">
        <v>191</v>
      </c>
      <c r="D86" t="s">
        <v>27</v>
      </c>
      <c r="G86">
        <v>0.5</v>
      </c>
      <c r="H86">
        <v>0.5</v>
      </c>
      <c r="I86">
        <v>3746</v>
      </c>
      <c r="J86">
        <v>16892</v>
      </c>
      <c r="L86">
        <v>3622</v>
      </c>
      <c r="M86">
        <v>3.2879999999999998</v>
      </c>
      <c r="N86">
        <v>14.589</v>
      </c>
      <c r="O86">
        <v>11.301</v>
      </c>
      <c r="Q86">
        <v>0.26300000000000001</v>
      </c>
      <c r="R86">
        <v>1</v>
      </c>
      <c r="S86">
        <v>0</v>
      </c>
      <c r="T86">
        <v>0</v>
      </c>
      <c r="V86">
        <v>0</v>
      </c>
      <c r="Y86" s="1">
        <v>44222</v>
      </c>
      <c r="Z86" s="2">
        <v>0.15276620370370372</v>
      </c>
      <c r="AB86">
        <v>3</v>
      </c>
      <c r="AC86" t="s">
        <v>187</v>
      </c>
      <c r="AD86">
        <f t="shared" si="11"/>
        <v>9.9978528799999999</v>
      </c>
      <c r="AE86" s="4">
        <f t="shared" si="8"/>
        <v>8.6097013297465104</v>
      </c>
      <c r="AF86" s="4">
        <f t="shared" si="9"/>
        <v>-1.3881515502534896</v>
      </c>
      <c r="AG86" s="4">
        <f t="shared" si="10"/>
        <v>0.19328097164567079</v>
      </c>
      <c r="AJ86">
        <f>ABS(100*(AD86-AD87)/(AVERAGE(AD86:AD87)))</f>
        <v>2.5236014236365683</v>
      </c>
      <c r="AO86">
        <f>ABS(100*(AE86-AE87)/(AVERAGE(AE86:AE87)))</f>
        <v>0.62305996016364296</v>
      </c>
      <c r="AT86">
        <f>ABS(100*(AF86-AF87)/(AVERAGE(AF86:AF87)))</f>
        <v>20.030869519867892</v>
      </c>
      <c r="AY86">
        <f>ABS(100*(AG86-AG87)/(AVERAGE(AG86:AG87)))</f>
        <v>1.7192776781972452</v>
      </c>
      <c r="BC86" s="4">
        <f>AVERAGE(AD86:AD87)</f>
        <v>10.125617999999999</v>
      </c>
      <c r="BD86" s="4">
        <f>AVERAGE(AE86:AE87)</f>
        <v>8.5829628273600065</v>
      </c>
      <c r="BE86" s="4">
        <f>AVERAGE(AF86:AF87)</f>
        <v>-1.5426551726399946</v>
      </c>
      <c r="BF86" s="4">
        <f>AVERAGE(AG86:AG87)</f>
        <v>0.19495689685049911</v>
      </c>
    </row>
    <row r="87" spans="1:58" x14ac:dyDescent="0.2">
      <c r="A87">
        <v>75</v>
      </c>
      <c r="B87">
        <v>23</v>
      </c>
      <c r="C87" t="s">
        <v>191</v>
      </c>
      <c r="D87" t="s">
        <v>27</v>
      </c>
      <c r="G87">
        <v>0.5</v>
      </c>
      <c r="H87">
        <v>0.5</v>
      </c>
      <c r="I87">
        <v>3822</v>
      </c>
      <c r="J87">
        <v>16790</v>
      </c>
      <c r="L87">
        <v>3693</v>
      </c>
      <c r="M87">
        <v>3.347</v>
      </c>
      <c r="N87">
        <v>14.503</v>
      </c>
      <c r="O87">
        <v>11.156000000000001</v>
      </c>
      <c r="Q87">
        <v>0.27</v>
      </c>
      <c r="R87">
        <v>1</v>
      </c>
      <c r="S87">
        <v>0</v>
      </c>
      <c r="T87">
        <v>0</v>
      </c>
      <c r="V87">
        <v>0</v>
      </c>
      <c r="Y87" s="1">
        <v>44222</v>
      </c>
      <c r="Z87" s="2">
        <v>0.16015046296296295</v>
      </c>
      <c r="AB87">
        <v>3</v>
      </c>
      <c r="AC87" t="s">
        <v>187</v>
      </c>
      <c r="AD87">
        <f t="shared" si="11"/>
        <v>10.253383120000001</v>
      </c>
      <c r="AE87" s="4">
        <f t="shared" si="8"/>
        <v>8.5562243249735008</v>
      </c>
      <c r="AF87" s="4">
        <f t="shared" si="9"/>
        <v>-1.6971587950264997</v>
      </c>
      <c r="AG87" s="4">
        <f t="shared" si="10"/>
        <v>0.19663282205532745</v>
      </c>
    </row>
    <row r="88" spans="1:58" x14ac:dyDescent="0.2">
      <c r="A88">
        <v>76</v>
      </c>
      <c r="B88">
        <v>24</v>
      </c>
      <c r="C88" t="s">
        <v>192</v>
      </c>
      <c r="D88" t="s">
        <v>27</v>
      </c>
      <c r="G88">
        <v>0.5</v>
      </c>
      <c r="H88">
        <v>0.5</v>
      </c>
      <c r="I88">
        <v>2624</v>
      </c>
      <c r="J88">
        <v>11885</v>
      </c>
      <c r="L88">
        <v>4699</v>
      </c>
      <c r="M88">
        <v>2.4279999999999999</v>
      </c>
      <c r="N88">
        <v>10.347</v>
      </c>
      <c r="O88">
        <v>7.9189999999999996</v>
      </c>
      <c r="Q88">
        <v>0.375</v>
      </c>
      <c r="R88">
        <v>1</v>
      </c>
      <c r="S88">
        <v>0</v>
      </c>
      <c r="T88">
        <v>0</v>
      </c>
      <c r="V88">
        <v>0</v>
      </c>
      <c r="Y88" s="1">
        <v>44222</v>
      </c>
      <c r="Z88" s="2">
        <v>0.17269675925925929</v>
      </c>
      <c r="AB88">
        <v>3</v>
      </c>
      <c r="AC88" t="s">
        <v>187</v>
      </c>
      <c r="AD88">
        <f t="shared" si="11"/>
        <v>6.4673676799999997</v>
      </c>
      <c r="AE88" s="4">
        <f t="shared" si="8"/>
        <v>5.9846095366243661</v>
      </c>
      <c r="AF88" s="4">
        <f t="shared" si="9"/>
        <v>-0.48275814337563361</v>
      </c>
      <c r="AG88" s="4">
        <f t="shared" si="10"/>
        <v>0.2441252377189134</v>
      </c>
    </row>
    <row r="89" spans="1:58" x14ac:dyDescent="0.2">
      <c r="A89">
        <v>77</v>
      </c>
      <c r="B89">
        <v>24</v>
      </c>
      <c r="C89" t="s">
        <v>192</v>
      </c>
      <c r="D89" t="s">
        <v>27</v>
      </c>
      <c r="G89">
        <v>0.5</v>
      </c>
      <c r="H89">
        <v>0.5</v>
      </c>
      <c r="I89">
        <v>2128</v>
      </c>
      <c r="J89">
        <v>11842</v>
      </c>
      <c r="L89">
        <v>4675</v>
      </c>
      <c r="M89">
        <v>2.048</v>
      </c>
      <c r="N89">
        <v>10.311</v>
      </c>
      <c r="O89">
        <v>8.2629999999999999</v>
      </c>
      <c r="Q89">
        <v>0.373</v>
      </c>
      <c r="R89">
        <v>1</v>
      </c>
      <c r="S89">
        <v>0</v>
      </c>
      <c r="T89">
        <v>0</v>
      </c>
      <c r="V89">
        <v>0</v>
      </c>
      <c r="Y89" s="1">
        <v>44222</v>
      </c>
      <c r="Z89" s="2">
        <v>0.17953703703703705</v>
      </c>
      <c r="AB89">
        <v>3</v>
      </c>
      <c r="AC89" t="s">
        <v>187</v>
      </c>
      <c r="AD89">
        <f t="shared" si="11"/>
        <v>5.0511091200000005</v>
      </c>
      <c r="AE89" s="4">
        <f t="shared" si="8"/>
        <v>5.9620653091220186</v>
      </c>
      <c r="AF89" s="4">
        <f t="shared" si="9"/>
        <v>0.91095618912201815</v>
      </c>
      <c r="AG89" s="4">
        <f t="shared" si="10"/>
        <v>0.24299221786212802</v>
      </c>
      <c r="AJ89">
        <f>ABS(100*(AD89-AD90)/(AVERAGE(AD89:AD90)))</f>
        <v>2.2261675420038269</v>
      </c>
      <c r="AO89">
        <f>ABS(100*(AE89-AE90)/(AVERAGE(AE89:AE90)))</f>
        <v>0.77958598517814104</v>
      </c>
      <c r="AT89">
        <f>ABS(100*(AF89-AF90)/(AVERAGE(AF89:AF90)))</f>
        <v>7.6416901784181821</v>
      </c>
      <c r="AY89">
        <f>ABS(100*(AG89-AG90)/(AVERAGE(AG89:AG90)))</f>
        <v>1.5805275190736987</v>
      </c>
      <c r="BC89" s="4">
        <f>AVERAGE(AD89:AD90)</f>
        <v>5.1079650500000007</v>
      </c>
      <c r="BD89" s="4">
        <f>AVERAGE(AE89:AE90)</f>
        <v>5.9853959631651454</v>
      </c>
      <c r="BE89" s="4">
        <f>AVERAGE(AF89:AF90)</f>
        <v>0.87743091316514521</v>
      </c>
      <c r="BF89" s="4">
        <f>AVERAGE(AG89:AG90)</f>
        <v>0.24492779345080298</v>
      </c>
    </row>
    <row r="90" spans="1:58" x14ac:dyDescent="0.2">
      <c r="A90">
        <v>78</v>
      </c>
      <c r="B90">
        <v>24</v>
      </c>
      <c r="C90" t="s">
        <v>192</v>
      </c>
      <c r="D90" t="s">
        <v>27</v>
      </c>
      <c r="G90">
        <v>0.5</v>
      </c>
      <c r="H90">
        <v>0.5</v>
      </c>
      <c r="I90">
        <v>2169</v>
      </c>
      <c r="J90">
        <v>11931</v>
      </c>
      <c r="L90">
        <v>4757</v>
      </c>
      <c r="M90">
        <v>2.0790000000000002</v>
      </c>
      <c r="N90">
        <v>10.387</v>
      </c>
      <c r="O90">
        <v>8.3079999999999998</v>
      </c>
      <c r="Q90">
        <v>0.38100000000000001</v>
      </c>
      <c r="R90">
        <v>1</v>
      </c>
      <c r="S90">
        <v>0</v>
      </c>
      <c r="T90">
        <v>0</v>
      </c>
      <c r="V90">
        <v>0</v>
      </c>
      <c r="Y90" s="1">
        <v>44222</v>
      </c>
      <c r="Z90" s="2">
        <v>0.18684027777777779</v>
      </c>
      <c r="AB90">
        <v>3</v>
      </c>
      <c r="AC90" t="s">
        <v>187</v>
      </c>
      <c r="AD90">
        <f t="shared" si="11"/>
        <v>5.16482098</v>
      </c>
      <c r="AE90" s="4">
        <f t="shared" si="8"/>
        <v>6.0087266172082723</v>
      </c>
      <c r="AF90" s="4">
        <f t="shared" si="9"/>
        <v>0.84390563720827227</v>
      </c>
      <c r="AG90" s="4">
        <f t="shared" si="10"/>
        <v>0.24686336903947795</v>
      </c>
    </row>
    <row r="91" spans="1:58" x14ac:dyDescent="0.2">
      <c r="A91">
        <v>79</v>
      </c>
      <c r="B91">
        <v>25</v>
      </c>
      <c r="C91" t="s">
        <v>193</v>
      </c>
      <c r="D91" t="s">
        <v>27</v>
      </c>
      <c r="G91">
        <v>0.5</v>
      </c>
      <c r="H91">
        <v>0.5</v>
      </c>
      <c r="I91">
        <v>2658</v>
      </c>
      <c r="J91">
        <v>15077</v>
      </c>
      <c r="L91">
        <v>2928</v>
      </c>
      <c r="M91">
        <v>2.4540000000000002</v>
      </c>
      <c r="N91">
        <v>13.052</v>
      </c>
      <c r="O91">
        <v>10.598000000000001</v>
      </c>
      <c r="Q91">
        <v>0.19</v>
      </c>
      <c r="R91">
        <v>1</v>
      </c>
      <c r="S91">
        <v>0</v>
      </c>
      <c r="T91">
        <v>0</v>
      </c>
      <c r="V91">
        <v>0</v>
      </c>
      <c r="Y91" s="1">
        <v>44222</v>
      </c>
      <c r="Z91" s="2">
        <v>0.19961805555555556</v>
      </c>
      <c r="AB91">
        <v>3</v>
      </c>
      <c r="AC91" t="s">
        <v>187</v>
      </c>
      <c r="AD91">
        <f t="shared" si="11"/>
        <v>6.5676935199999997</v>
      </c>
      <c r="AE91" s="4">
        <f t="shared" si="8"/>
        <v>7.6581252154032526</v>
      </c>
      <c r="AF91" s="4">
        <f t="shared" si="9"/>
        <v>1.0904316954032529</v>
      </c>
      <c r="AG91" s="4">
        <f t="shared" si="10"/>
        <v>0.16051781412029439</v>
      </c>
    </row>
    <row r="92" spans="1:58" x14ac:dyDescent="0.2">
      <c r="A92">
        <v>80</v>
      </c>
      <c r="B92">
        <v>25</v>
      </c>
      <c r="C92" t="s">
        <v>193</v>
      </c>
      <c r="D92" t="s">
        <v>27</v>
      </c>
      <c r="G92">
        <v>0.5</v>
      </c>
      <c r="H92">
        <v>0.5</v>
      </c>
      <c r="I92">
        <v>2867</v>
      </c>
      <c r="J92">
        <v>15120</v>
      </c>
      <c r="L92">
        <v>2953</v>
      </c>
      <c r="M92">
        <v>2.6150000000000002</v>
      </c>
      <c r="N92">
        <v>13.087999999999999</v>
      </c>
      <c r="O92">
        <v>10.473000000000001</v>
      </c>
      <c r="Q92">
        <v>0.193</v>
      </c>
      <c r="R92">
        <v>1</v>
      </c>
      <c r="S92">
        <v>0</v>
      </c>
      <c r="T92">
        <v>0</v>
      </c>
      <c r="V92">
        <v>0</v>
      </c>
      <c r="Y92" s="1">
        <v>44222</v>
      </c>
      <c r="Z92" s="2">
        <v>0.20660879629629628</v>
      </c>
      <c r="AB92">
        <v>3</v>
      </c>
      <c r="AC92" t="s">
        <v>187</v>
      </c>
      <c r="AD92">
        <f t="shared" si="11"/>
        <v>7.1935440199999992</v>
      </c>
      <c r="AE92" s="4">
        <f t="shared" si="8"/>
        <v>7.6806694429056002</v>
      </c>
      <c r="AF92" s="4">
        <f t="shared" si="9"/>
        <v>0.48712542290560101</v>
      </c>
      <c r="AG92" s="4">
        <f t="shared" si="10"/>
        <v>0.16169804313777913</v>
      </c>
      <c r="AJ92">
        <f>ABS(100*(AD92-AD93)/(AVERAGE(AD92:AD93)))</f>
        <v>0.2531333327088291</v>
      </c>
      <c r="AO92">
        <f>ABS(100*(AE92-AE93)/(AVERAGE(AE92:AE93)))</f>
        <v>0.47210747775368322</v>
      </c>
      <c r="AT92">
        <f>ABS(100*(AF92-AF93)/(AVERAGE(AF92:AF93)))</f>
        <v>3.7624397793917237</v>
      </c>
      <c r="AY92">
        <f>ABS(100*(AG92-AG93)/(AVERAGE(AG92:AG93)))</f>
        <v>0.32063976486793422</v>
      </c>
      <c r="BC92" s="4">
        <f>AVERAGE(AD92:AD93)</f>
        <v>7.1844508999999999</v>
      </c>
      <c r="BD92" s="4">
        <f>AVERAGE(AE92:AE93)</f>
        <v>7.6625816324676705</v>
      </c>
      <c r="BE92" s="4">
        <f>AVERAGE(AF92:AF93)</f>
        <v>0.47813073246767068</v>
      </c>
      <c r="BF92" s="4">
        <f>AVERAGE(AG92:AG93)</f>
        <v>0.16195769352162576</v>
      </c>
    </row>
    <row r="93" spans="1:58" x14ac:dyDescent="0.2">
      <c r="A93">
        <v>81</v>
      </c>
      <c r="B93">
        <v>25</v>
      </c>
      <c r="C93" t="s">
        <v>193</v>
      </c>
      <c r="D93" t="s">
        <v>27</v>
      </c>
      <c r="G93">
        <v>0.5</v>
      </c>
      <c r="H93">
        <v>0.5</v>
      </c>
      <c r="I93">
        <v>2861</v>
      </c>
      <c r="J93">
        <v>15051</v>
      </c>
      <c r="L93">
        <v>2964</v>
      </c>
      <c r="M93">
        <v>2.61</v>
      </c>
      <c r="N93">
        <v>13.029</v>
      </c>
      <c r="O93">
        <v>10.419</v>
      </c>
      <c r="Q93">
        <v>0.19400000000000001</v>
      </c>
      <c r="R93">
        <v>1</v>
      </c>
      <c r="S93">
        <v>0</v>
      </c>
      <c r="T93">
        <v>0</v>
      </c>
      <c r="V93">
        <v>0</v>
      </c>
      <c r="Y93" s="1">
        <v>44222</v>
      </c>
      <c r="Z93" s="2">
        <v>0.21391203703703701</v>
      </c>
      <c r="AB93">
        <v>3</v>
      </c>
      <c r="AC93" t="s">
        <v>187</v>
      </c>
      <c r="AD93">
        <f t="shared" si="11"/>
        <v>7.1753577799999997</v>
      </c>
      <c r="AE93" s="4">
        <f t="shared" si="8"/>
        <v>7.64449382202974</v>
      </c>
      <c r="AF93" s="4">
        <f t="shared" si="9"/>
        <v>0.46913604202974035</v>
      </c>
      <c r="AG93" s="4">
        <f t="shared" si="10"/>
        <v>0.16221734390547241</v>
      </c>
    </row>
    <row r="94" spans="1:58" x14ac:dyDescent="0.2">
      <c r="A94">
        <v>82</v>
      </c>
      <c r="B94">
        <v>26</v>
      </c>
      <c r="C94" t="s">
        <v>194</v>
      </c>
      <c r="D94" t="s">
        <v>27</v>
      </c>
      <c r="G94">
        <v>0.5</v>
      </c>
      <c r="H94">
        <v>0.5</v>
      </c>
      <c r="I94">
        <v>3078</v>
      </c>
      <c r="J94">
        <v>14282</v>
      </c>
      <c r="L94">
        <v>14495</v>
      </c>
      <c r="M94">
        <v>2.7759999999999998</v>
      </c>
      <c r="N94">
        <v>12.378</v>
      </c>
      <c r="O94">
        <v>9.6020000000000003</v>
      </c>
      <c r="Q94">
        <v>1.4</v>
      </c>
      <c r="R94">
        <v>1</v>
      </c>
      <c r="S94">
        <v>0</v>
      </c>
      <c r="T94">
        <v>0</v>
      </c>
      <c r="V94">
        <v>0</v>
      </c>
      <c r="Y94" s="1">
        <v>44222</v>
      </c>
      <c r="Z94" s="2">
        <v>0.22655092592592593</v>
      </c>
      <c r="AB94">
        <v>3</v>
      </c>
      <c r="AC94" t="s">
        <v>187</v>
      </c>
      <c r="AD94">
        <f t="shared" si="11"/>
        <v>7.841335120000001</v>
      </c>
      <c r="AE94" s="4">
        <f t="shared" si="8"/>
        <v>7.2413191487900903</v>
      </c>
      <c r="AF94" s="4">
        <f t="shared" si="9"/>
        <v>-0.60001597120991068</v>
      </c>
      <c r="AG94" s="4">
        <f t="shared" si="10"/>
        <v>0.70658617593013395</v>
      </c>
    </row>
    <row r="95" spans="1:58" x14ac:dyDescent="0.2">
      <c r="A95">
        <v>83</v>
      </c>
      <c r="B95">
        <v>26</v>
      </c>
      <c r="C95" t="s">
        <v>194</v>
      </c>
      <c r="D95" t="s">
        <v>27</v>
      </c>
      <c r="G95">
        <v>0.5</v>
      </c>
      <c r="H95">
        <v>0.5</v>
      </c>
      <c r="I95">
        <v>3136</v>
      </c>
      <c r="J95">
        <v>14203</v>
      </c>
      <c r="L95">
        <v>14726</v>
      </c>
      <c r="M95">
        <v>2.8210000000000002</v>
      </c>
      <c r="N95">
        <v>12.311</v>
      </c>
      <c r="O95">
        <v>9.49</v>
      </c>
      <c r="Q95">
        <v>1.4239999999999999</v>
      </c>
      <c r="R95">
        <v>1</v>
      </c>
      <c r="S95">
        <v>0</v>
      </c>
      <c r="T95">
        <v>0</v>
      </c>
      <c r="V95">
        <v>0</v>
      </c>
      <c r="Y95" s="1">
        <v>44222</v>
      </c>
      <c r="Z95" s="2">
        <v>0.2333912037037037</v>
      </c>
      <c r="AB95">
        <v>3</v>
      </c>
      <c r="AC95" t="s">
        <v>187</v>
      </c>
      <c r="AD95">
        <f t="shared" si="11"/>
        <v>8.022209280000002</v>
      </c>
      <c r="AE95" s="4">
        <f t="shared" si="8"/>
        <v>7.1999006843090338</v>
      </c>
      <c r="AF95" s="4">
        <f t="shared" si="9"/>
        <v>-0.82230859569096815</v>
      </c>
      <c r="AG95" s="4">
        <f t="shared" si="10"/>
        <v>0.71749149205169305</v>
      </c>
      <c r="AJ95">
        <f>ABS(100*(AD95-AD96)/(AVERAGE(AD95:AD96)))</f>
        <v>0.11705943884758815</v>
      </c>
      <c r="AO95">
        <f>ABS(100*(AE95-AE96)/(AVERAGE(AE95:AE96)))</f>
        <v>0.39244710669333249</v>
      </c>
      <c r="AT95">
        <f>ABS(100*(AF95-AF96)/(AVERAGE(AF95:AF96)))</f>
        <v>4.691783282024109</v>
      </c>
      <c r="AY95">
        <f>ABS(100*(AG95-AG96)/(AVERAGE(AG95:AG96)))</f>
        <v>0.39400737792627083</v>
      </c>
      <c r="BC95" s="4">
        <f>AVERAGE(AD95:AD96)</f>
        <v>8.017516650000001</v>
      </c>
      <c r="BD95" s="4">
        <f>AVERAGE(AE95:AE96)</f>
        <v>7.214056362043066</v>
      </c>
      <c r="BE95" s="4">
        <f>AVERAGE(AF95:AF96)</f>
        <v>-0.80346028795693503</v>
      </c>
      <c r="BF95" s="4">
        <f>AVERAGE(AG95:AG96)</f>
        <v>0.71890776687267466</v>
      </c>
    </row>
    <row r="96" spans="1:58" x14ac:dyDescent="0.2">
      <c r="A96">
        <v>84</v>
      </c>
      <c r="B96">
        <v>26</v>
      </c>
      <c r="C96" t="s">
        <v>194</v>
      </c>
      <c r="D96" t="s">
        <v>27</v>
      </c>
      <c r="G96">
        <v>0.5</v>
      </c>
      <c r="H96">
        <v>0.5</v>
      </c>
      <c r="I96">
        <v>3133</v>
      </c>
      <c r="J96">
        <v>14257</v>
      </c>
      <c r="L96">
        <v>14786</v>
      </c>
      <c r="M96">
        <v>2.819</v>
      </c>
      <c r="N96">
        <v>12.356999999999999</v>
      </c>
      <c r="O96">
        <v>9.5380000000000003</v>
      </c>
      <c r="Q96">
        <v>1.43</v>
      </c>
      <c r="R96">
        <v>1</v>
      </c>
      <c r="S96">
        <v>0</v>
      </c>
      <c r="T96">
        <v>0</v>
      </c>
      <c r="V96">
        <v>0</v>
      </c>
      <c r="Y96" s="1">
        <v>44222</v>
      </c>
      <c r="Z96" s="2">
        <v>0.24071759259259259</v>
      </c>
      <c r="AB96">
        <v>3</v>
      </c>
      <c r="AC96" t="s">
        <v>187</v>
      </c>
      <c r="AD96">
        <f t="shared" si="11"/>
        <v>8.01282402</v>
      </c>
      <c r="AE96" s="4">
        <f t="shared" si="8"/>
        <v>7.2282120397770981</v>
      </c>
      <c r="AF96" s="4">
        <f t="shared" si="9"/>
        <v>-0.78461198022290191</v>
      </c>
      <c r="AG96" s="4">
        <f t="shared" si="10"/>
        <v>0.72032404169365638</v>
      </c>
    </row>
    <row r="97" spans="1:58" x14ac:dyDescent="0.2">
      <c r="A97">
        <v>85</v>
      </c>
      <c r="B97">
        <v>27</v>
      </c>
      <c r="C97" t="s">
        <v>195</v>
      </c>
      <c r="D97" t="s">
        <v>27</v>
      </c>
      <c r="G97">
        <v>0.5</v>
      </c>
      <c r="H97">
        <v>0.5</v>
      </c>
      <c r="I97">
        <v>2108</v>
      </c>
      <c r="J97">
        <v>10781</v>
      </c>
      <c r="L97">
        <v>3343</v>
      </c>
      <c r="M97">
        <v>2.032</v>
      </c>
      <c r="N97">
        <v>9.4120000000000008</v>
      </c>
      <c r="O97">
        <v>7.38</v>
      </c>
      <c r="Q97">
        <v>0.23400000000000001</v>
      </c>
      <c r="R97">
        <v>1</v>
      </c>
      <c r="S97">
        <v>0</v>
      </c>
      <c r="T97">
        <v>0</v>
      </c>
      <c r="V97">
        <v>0</v>
      </c>
      <c r="Y97" s="1">
        <v>44222</v>
      </c>
      <c r="Z97" s="2">
        <v>0.25319444444444444</v>
      </c>
      <c r="AB97">
        <v>3</v>
      </c>
      <c r="AC97" t="s">
        <v>187</v>
      </c>
      <c r="AD97">
        <f t="shared" si="11"/>
        <v>4.9958595199999998</v>
      </c>
      <c r="AE97" s="4">
        <f t="shared" si="8"/>
        <v>5.4057996026106165</v>
      </c>
      <c r="AF97" s="4">
        <f t="shared" si="9"/>
        <v>0.40994008261061676</v>
      </c>
      <c r="AG97" s="4">
        <f t="shared" si="10"/>
        <v>0.18010961581054108</v>
      </c>
    </row>
    <row r="98" spans="1:58" x14ac:dyDescent="0.2">
      <c r="A98">
        <v>86</v>
      </c>
      <c r="B98">
        <v>27</v>
      </c>
      <c r="C98" t="s">
        <v>195</v>
      </c>
      <c r="D98" t="s">
        <v>27</v>
      </c>
      <c r="G98">
        <v>0.5</v>
      </c>
      <c r="H98">
        <v>0.5</v>
      </c>
      <c r="I98">
        <v>1713</v>
      </c>
      <c r="J98">
        <v>10770</v>
      </c>
      <c r="L98">
        <v>3227</v>
      </c>
      <c r="M98">
        <v>1.7290000000000001</v>
      </c>
      <c r="N98">
        <v>9.4030000000000005</v>
      </c>
      <c r="O98">
        <v>7.6740000000000004</v>
      </c>
      <c r="Q98">
        <v>0.222</v>
      </c>
      <c r="R98">
        <v>1</v>
      </c>
      <c r="S98">
        <v>0</v>
      </c>
      <c r="T98">
        <v>0</v>
      </c>
      <c r="V98">
        <v>0</v>
      </c>
      <c r="Y98" s="1">
        <v>44222</v>
      </c>
      <c r="Z98" s="2">
        <v>0.26004629629629633</v>
      </c>
      <c r="AB98">
        <v>3</v>
      </c>
      <c r="AC98" t="s">
        <v>187</v>
      </c>
      <c r="AD98">
        <f t="shared" si="11"/>
        <v>3.9341864200000001</v>
      </c>
      <c r="AE98" s="4">
        <f t="shared" si="8"/>
        <v>5.4000324746448989</v>
      </c>
      <c r="AF98" s="4">
        <f t="shared" si="9"/>
        <v>1.4658460546448988</v>
      </c>
      <c r="AG98" s="4">
        <f t="shared" si="10"/>
        <v>0.17463335316941189</v>
      </c>
      <c r="AJ98">
        <f>ABS(100*(AD98-AD99)/(AVERAGE(AD98:AD99)))</f>
        <v>1.202913429470386</v>
      </c>
      <c r="AO98">
        <f>ABS(100*(AE98-AE99)/(AVERAGE(AE98:AE99)))</f>
        <v>9.7093825892451135E-3</v>
      </c>
      <c r="AT98">
        <f>ABS(100*(AF98-AF99)/(AVERAGE(AF98:AF99)))</f>
        <v>3.1238656524230084</v>
      </c>
      <c r="AY98">
        <f>ABS(100*(AG98-AG99)/(AVERAGE(AG98:AG99)))</f>
        <v>0.89609597743732528</v>
      </c>
      <c r="BC98" s="4">
        <f>AVERAGE(AD98:AD99)</f>
        <v>3.9106654600000001</v>
      </c>
      <c r="BD98" s="4">
        <f>AVERAGE(AE98:AE99)</f>
        <v>5.3997703324646391</v>
      </c>
      <c r="BE98" s="4">
        <f>AVERAGE(AF98:AF99)</f>
        <v>1.489104872464639</v>
      </c>
      <c r="BF98" s="4">
        <f>AVERAGE(AG98:AG99)</f>
        <v>0.17385440201787195</v>
      </c>
    </row>
    <row r="99" spans="1:58" x14ac:dyDescent="0.2">
      <c r="A99">
        <v>87</v>
      </c>
      <c r="B99">
        <v>27</v>
      </c>
      <c r="C99" t="s">
        <v>195</v>
      </c>
      <c r="D99" t="s">
        <v>27</v>
      </c>
      <c r="G99">
        <v>0.5</v>
      </c>
      <c r="H99">
        <v>0.5</v>
      </c>
      <c r="I99">
        <v>1695</v>
      </c>
      <c r="J99">
        <v>10769</v>
      </c>
      <c r="L99">
        <v>3194</v>
      </c>
      <c r="M99">
        <v>1.7150000000000001</v>
      </c>
      <c r="N99">
        <v>9.4019999999999992</v>
      </c>
      <c r="O99">
        <v>7.6870000000000003</v>
      </c>
      <c r="Q99">
        <v>0.218</v>
      </c>
      <c r="R99">
        <v>1</v>
      </c>
      <c r="S99">
        <v>0</v>
      </c>
      <c r="T99">
        <v>0</v>
      </c>
      <c r="V99">
        <v>0</v>
      </c>
      <c r="Y99" s="1">
        <v>44222</v>
      </c>
      <c r="Z99" s="2">
        <v>0.26722222222222219</v>
      </c>
      <c r="AB99">
        <v>3</v>
      </c>
      <c r="AC99" t="s">
        <v>187</v>
      </c>
      <c r="AD99">
        <f t="shared" si="11"/>
        <v>3.8871445000000002</v>
      </c>
      <c r="AE99" s="4">
        <f t="shared" si="8"/>
        <v>5.3995081902843793</v>
      </c>
      <c r="AF99" s="4">
        <f t="shared" si="9"/>
        <v>1.5123636902843791</v>
      </c>
      <c r="AG99" s="4">
        <f t="shared" si="10"/>
        <v>0.17307545086633203</v>
      </c>
    </row>
    <row r="100" spans="1:58" x14ac:dyDescent="0.2">
      <c r="A100">
        <v>88</v>
      </c>
      <c r="B100">
        <v>28</v>
      </c>
      <c r="C100" t="s">
        <v>196</v>
      </c>
      <c r="D100" t="s">
        <v>27</v>
      </c>
      <c r="G100">
        <v>0.5</v>
      </c>
      <c r="H100">
        <v>0.5</v>
      </c>
      <c r="I100">
        <v>1673</v>
      </c>
      <c r="J100">
        <v>11059</v>
      </c>
      <c r="L100">
        <v>3511</v>
      </c>
      <c r="M100">
        <v>1.6990000000000001</v>
      </c>
      <c r="N100">
        <v>9.6470000000000002</v>
      </c>
      <c r="O100">
        <v>7.9489999999999998</v>
      </c>
      <c r="Q100">
        <v>0.251</v>
      </c>
      <c r="R100">
        <v>1</v>
      </c>
      <c r="S100">
        <v>0</v>
      </c>
      <c r="T100">
        <v>0</v>
      </c>
      <c r="V100">
        <v>0</v>
      </c>
      <c r="Y100" s="1">
        <v>44222</v>
      </c>
      <c r="Z100" s="2">
        <v>0.27962962962962962</v>
      </c>
      <c r="AB100">
        <v>3</v>
      </c>
      <c r="AC100" t="s">
        <v>187</v>
      </c>
      <c r="AD100">
        <f t="shared" si="11"/>
        <v>3.8298072200000002</v>
      </c>
      <c r="AE100" s="4">
        <f t="shared" si="8"/>
        <v>5.5515506548350926</v>
      </c>
      <c r="AF100" s="4">
        <f t="shared" si="9"/>
        <v>1.7217434348350924</v>
      </c>
      <c r="AG100" s="4">
        <f t="shared" si="10"/>
        <v>0.18804075480803856</v>
      </c>
    </row>
    <row r="101" spans="1:58" x14ac:dyDescent="0.2">
      <c r="A101">
        <v>89</v>
      </c>
      <c r="B101">
        <v>28</v>
      </c>
      <c r="C101" t="s">
        <v>196</v>
      </c>
      <c r="D101" t="s">
        <v>27</v>
      </c>
      <c r="G101">
        <v>0.5</v>
      </c>
      <c r="H101">
        <v>0.5</v>
      </c>
      <c r="I101">
        <v>1667</v>
      </c>
      <c r="J101">
        <v>11011</v>
      </c>
      <c r="L101">
        <v>3569</v>
      </c>
      <c r="M101">
        <v>1.694</v>
      </c>
      <c r="N101">
        <v>9.6069999999999993</v>
      </c>
      <c r="O101">
        <v>7.9139999999999997</v>
      </c>
      <c r="Q101">
        <v>0.25700000000000001</v>
      </c>
      <c r="R101">
        <v>1</v>
      </c>
      <c r="S101">
        <v>0</v>
      </c>
      <c r="T101">
        <v>0</v>
      </c>
      <c r="V101">
        <v>0</v>
      </c>
      <c r="Y101" s="1">
        <v>44222</v>
      </c>
      <c r="Z101" s="2">
        <v>0.2863194444444444</v>
      </c>
      <c r="AB101">
        <v>3</v>
      </c>
      <c r="AC101" t="s">
        <v>187</v>
      </c>
      <c r="AD101">
        <f t="shared" si="11"/>
        <v>3.8142000199999999</v>
      </c>
      <c r="AE101" s="4">
        <f t="shared" si="8"/>
        <v>5.5263850055301464</v>
      </c>
      <c r="AF101" s="4">
        <f t="shared" si="9"/>
        <v>1.7121849855301465</v>
      </c>
      <c r="AG101" s="4">
        <f t="shared" si="10"/>
        <v>0.19077888612860311</v>
      </c>
      <c r="AJ101">
        <f>ABS(100*(AD101-AD102)/(AVERAGE(AD101:AD102)))</f>
        <v>0.27238192830045066</v>
      </c>
      <c r="AO101">
        <f>ABS(100*(AE101-AE102)/(AVERAGE(AE101:AE102)))</f>
        <v>0.65246276925868185</v>
      </c>
      <c r="AT101">
        <f>ABS(100*(AF101-AF102)/(AVERAGE(AF101:AF102)))</f>
        <v>1.4939825168539234</v>
      </c>
      <c r="AY101">
        <f>ABS(100*(AG101-AG102)/(AVERAGE(AG101:AG102)))</f>
        <v>1.4456121196854783</v>
      </c>
      <c r="BC101" s="4">
        <f>AVERAGE(AD101:AD102)</f>
        <v>3.8194017000000002</v>
      </c>
      <c r="BD101" s="4">
        <f>AVERAGE(AE101:AE102)</f>
        <v>5.5444728159680761</v>
      </c>
      <c r="BE101" s="4">
        <f>AVERAGE(AF101:AF102)</f>
        <v>1.7250711159680765</v>
      </c>
      <c r="BF101" s="4">
        <f>AVERAGE(AG101:AG102)</f>
        <v>0.18940982046832083</v>
      </c>
    </row>
    <row r="102" spans="1:58" x14ac:dyDescent="0.2">
      <c r="A102">
        <v>90</v>
      </c>
      <c r="B102">
        <v>28</v>
      </c>
      <c r="C102" t="s">
        <v>196</v>
      </c>
      <c r="D102" t="s">
        <v>27</v>
      </c>
      <c r="G102">
        <v>0.5</v>
      </c>
      <c r="H102">
        <v>0.5</v>
      </c>
      <c r="I102">
        <v>1671</v>
      </c>
      <c r="J102">
        <v>11080</v>
      </c>
      <c r="L102">
        <v>3511</v>
      </c>
      <c r="M102">
        <v>1.6970000000000001</v>
      </c>
      <c r="N102">
        <v>9.6660000000000004</v>
      </c>
      <c r="O102">
        <v>7.9690000000000003</v>
      </c>
      <c r="Q102">
        <v>0.251</v>
      </c>
      <c r="R102">
        <v>1</v>
      </c>
      <c r="S102">
        <v>0</v>
      </c>
      <c r="T102">
        <v>0</v>
      </c>
      <c r="V102">
        <v>0</v>
      </c>
      <c r="Y102" s="1">
        <v>44222</v>
      </c>
      <c r="Z102" s="2">
        <v>0.29350694444444442</v>
      </c>
      <c r="AB102">
        <v>3</v>
      </c>
      <c r="AC102" t="s">
        <v>187</v>
      </c>
      <c r="AD102">
        <f t="shared" si="11"/>
        <v>3.8246033800000001</v>
      </c>
      <c r="AE102" s="4">
        <f t="shared" si="8"/>
        <v>5.5625606264060066</v>
      </c>
      <c r="AF102" s="4">
        <f t="shared" si="9"/>
        <v>1.7379572464060065</v>
      </c>
      <c r="AG102" s="4">
        <f t="shared" si="10"/>
        <v>0.18804075480803856</v>
      </c>
      <c r="BB102" s="5"/>
    </row>
    <row r="103" spans="1:58" x14ac:dyDescent="0.2">
      <c r="A103">
        <v>91</v>
      </c>
      <c r="B103">
        <v>29</v>
      </c>
      <c r="C103" t="s">
        <v>197</v>
      </c>
      <c r="D103" t="s">
        <v>27</v>
      </c>
      <c r="G103">
        <v>0.5</v>
      </c>
      <c r="H103">
        <v>0.5</v>
      </c>
      <c r="I103">
        <v>1861</v>
      </c>
      <c r="J103">
        <v>8857</v>
      </c>
      <c r="L103">
        <v>2028</v>
      </c>
      <c r="M103">
        <v>1.843</v>
      </c>
      <c r="N103">
        <v>7.782</v>
      </c>
      <c r="O103">
        <v>5.9390000000000001</v>
      </c>
      <c r="Q103">
        <v>9.6000000000000002E-2</v>
      </c>
      <c r="R103">
        <v>1</v>
      </c>
      <c r="S103">
        <v>0</v>
      </c>
      <c r="T103">
        <v>0</v>
      </c>
      <c r="V103">
        <v>0</v>
      </c>
      <c r="Y103" s="1">
        <v>44222</v>
      </c>
      <c r="Z103" s="2">
        <v>0.30570601851851853</v>
      </c>
      <c r="AB103">
        <v>3</v>
      </c>
      <c r="AC103" t="s">
        <v>187</v>
      </c>
      <c r="AD103">
        <f t="shared" si="11"/>
        <v>4.3253977800000003</v>
      </c>
      <c r="AE103" s="4">
        <f t="shared" si="8"/>
        <v>4.3970764929707098</v>
      </c>
      <c r="AF103" s="4">
        <f t="shared" si="9"/>
        <v>7.1678712970709491E-2</v>
      </c>
      <c r="AG103" s="4">
        <f t="shared" si="10"/>
        <v>0.11802956949084376</v>
      </c>
      <c r="BB103" s="5"/>
    </row>
    <row r="104" spans="1:58" x14ac:dyDescent="0.2">
      <c r="A104">
        <v>92</v>
      </c>
      <c r="B104">
        <v>29</v>
      </c>
      <c r="C104" t="s">
        <v>197</v>
      </c>
      <c r="D104" t="s">
        <v>27</v>
      </c>
      <c r="G104">
        <v>0.5</v>
      </c>
      <c r="H104">
        <v>0.5</v>
      </c>
      <c r="I104">
        <v>1965</v>
      </c>
      <c r="J104">
        <v>8911</v>
      </c>
      <c r="L104">
        <v>2057</v>
      </c>
      <c r="M104">
        <v>1.9219999999999999</v>
      </c>
      <c r="N104">
        <v>7.8280000000000003</v>
      </c>
      <c r="O104">
        <v>5.9050000000000002</v>
      </c>
      <c r="Q104">
        <v>9.9000000000000005E-2</v>
      </c>
      <c r="R104">
        <v>1</v>
      </c>
      <c r="S104">
        <v>0</v>
      </c>
      <c r="T104">
        <v>0</v>
      </c>
      <c r="V104">
        <v>0</v>
      </c>
      <c r="Y104" s="1">
        <v>44222</v>
      </c>
      <c r="Z104" s="2">
        <v>0.31236111111111114</v>
      </c>
      <c r="AB104">
        <v>3</v>
      </c>
      <c r="AC104" t="s">
        <v>187</v>
      </c>
      <c r="AD104">
        <f t="shared" si="11"/>
        <v>4.6050204999999993</v>
      </c>
      <c r="AE104" s="4">
        <f t="shared" si="8"/>
        <v>4.4253878484387741</v>
      </c>
      <c r="AF104" s="4">
        <f t="shared" si="9"/>
        <v>-0.17963265156122521</v>
      </c>
      <c r="AG104" s="4">
        <f t="shared" si="10"/>
        <v>0.11939863515112606</v>
      </c>
      <c r="AJ104">
        <f>ABS(100*(AD104-AD105)/(AVERAGE(AD104:AD105)))</f>
        <v>1.1705196993046709</v>
      </c>
      <c r="AO104">
        <f>ABS(100*(AE104-AE105)/(AVERAGE(AE104:AE105)))</f>
        <v>0.308502224369191</v>
      </c>
      <c r="AT104">
        <f>ABS(100*(AF104-AF105)/(AVERAGE(AF104:AF105)))</f>
        <v>31.771829071614793</v>
      </c>
      <c r="AY104">
        <f>ABS(100*(AG104-AG105)/(AVERAGE(AG104:AG105)))</f>
        <v>0.3946109967668508</v>
      </c>
      <c r="BC104" s="4">
        <f>AVERAGE(AD104:AD105)</f>
        <v>4.6321304999999988</v>
      </c>
      <c r="BD104" s="4">
        <f>AVERAGE(AE104:AE105)</f>
        <v>4.4185721517520182</v>
      </c>
      <c r="BE104" s="4">
        <f>AVERAGE(AF104:AF105)</f>
        <v>-0.21355834824798148</v>
      </c>
      <c r="BF104" s="4">
        <f>AVERAGE(AG104:AG105)</f>
        <v>0.119634680954623</v>
      </c>
    </row>
    <row r="105" spans="1:58" x14ac:dyDescent="0.2">
      <c r="A105">
        <v>93</v>
      </c>
      <c r="B105">
        <v>29</v>
      </c>
      <c r="C105" t="s">
        <v>197</v>
      </c>
      <c r="D105" t="s">
        <v>27</v>
      </c>
      <c r="G105">
        <v>0.5</v>
      </c>
      <c r="H105">
        <v>0.5</v>
      </c>
      <c r="I105">
        <v>1985</v>
      </c>
      <c r="J105">
        <v>8885</v>
      </c>
      <c r="L105">
        <v>2067</v>
      </c>
      <c r="M105">
        <v>1.9379999999999999</v>
      </c>
      <c r="N105">
        <v>7.806</v>
      </c>
      <c r="O105">
        <v>5.8680000000000003</v>
      </c>
      <c r="Q105">
        <v>0.1</v>
      </c>
      <c r="R105">
        <v>1</v>
      </c>
      <c r="S105">
        <v>0</v>
      </c>
      <c r="T105">
        <v>0</v>
      </c>
      <c r="V105">
        <v>0</v>
      </c>
      <c r="Y105" s="1">
        <v>44222</v>
      </c>
      <c r="Z105" s="2">
        <v>0.31950231481481484</v>
      </c>
      <c r="AB105">
        <v>3</v>
      </c>
      <c r="AC105" t="s">
        <v>187</v>
      </c>
      <c r="AD105">
        <f t="shared" si="11"/>
        <v>4.6592404999999992</v>
      </c>
      <c r="AE105" s="4">
        <f t="shared" si="8"/>
        <v>4.4117564550652615</v>
      </c>
      <c r="AF105" s="4">
        <f t="shared" si="9"/>
        <v>-0.24748404493473775</v>
      </c>
      <c r="AG105" s="4">
        <f t="shared" si="10"/>
        <v>0.11987072675811994</v>
      </c>
    </row>
    <row r="106" spans="1:58" x14ac:dyDescent="0.2">
      <c r="A106">
        <v>94</v>
      </c>
      <c r="B106">
        <v>30</v>
      </c>
      <c r="C106" t="s">
        <v>198</v>
      </c>
      <c r="D106" t="s">
        <v>27</v>
      </c>
      <c r="G106">
        <v>0.5</v>
      </c>
      <c r="H106">
        <v>0.5</v>
      </c>
      <c r="I106">
        <v>2224</v>
      </c>
      <c r="J106">
        <v>13335</v>
      </c>
      <c r="L106">
        <v>2667</v>
      </c>
      <c r="M106">
        <v>2.121</v>
      </c>
      <c r="N106">
        <v>11.576000000000001</v>
      </c>
      <c r="O106">
        <v>9.4540000000000006</v>
      </c>
      <c r="Q106">
        <v>0.16300000000000001</v>
      </c>
      <c r="R106">
        <v>1</v>
      </c>
      <c r="S106">
        <v>0</v>
      </c>
      <c r="T106">
        <v>0</v>
      </c>
      <c r="V106">
        <v>0</v>
      </c>
      <c r="Y106" s="1">
        <v>44222</v>
      </c>
      <c r="Z106" s="2">
        <v>0.3321412037037037</v>
      </c>
      <c r="AB106">
        <v>3</v>
      </c>
      <c r="AC106" t="s">
        <v>187</v>
      </c>
      <c r="AD106">
        <f t="shared" si="11"/>
        <v>5.3183116799999999</v>
      </c>
      <c r="AE106" s="4">
        <f t="shared" si="8"/>
        <v>6.7448218593779332</v>
      </c>
      <c r="AF106" s="4">
        <f t="shared" si="9"/>
        <v>1.4265101793779333</v>
      </c>
      <c r="AG106" s="4">
        <f t="shared" si="10"/>
        <v>0.14819622317775372</v>
      </c>
    </row>
    <row r="107" spans="1:58" x14ac:dyDescent="0.2">
      <c r="A107">
        <v>95</v>
      </c>
      <c r="B107">
        <v>30</v>
      </c>
      <c r="C107" t="s">
        <v>198</v>
      </c>
      <c r="D107" t="s">
        <v>27</v>
      </c>
      <c r="G107">
        <v>0.5</v>
      </c>
      <c r="H107">
        <v>0.5</v>
      </c>
      <c r="I107">
        <v>2301</v>
      </c>
      <c r="J107">
        <v>13353</v>
      </c>
      <c r="L107">
        <v>2687</v>
      </c>
      <c r="M107">
        <v>2.1800000000000002</v>
      </c>
      <c r="N107">
        <v>11.590999999999999</v>
      </c>
      <c r="O107">
        <v>9.4109999999999996</v>
      </c>
      <c r="Q107">
        <v>0.16500000000000001</v>
      </c>
      <c r="R107">
        <v>1</v>
      </c>
      <c r="S107">
        <v>0</v>
      </c>
      <c r="T107">
        <v>0</v>
      </c>
      <c r="V107">
        <v>0</v>
      </c>
      <c r="Y107" s="1">
        <v>44222</v>
      </c>
      <c r="Z107" s="2">
        <v>0.33901620370370367</v>
      </c>
      <c r="AB107">
        <v>3</v>
      </c>
      <c r="AC107" t="s">
        <v>187</v>
      </c>
      <c r="AD107">
        <f t="shared" si="11"/>
        <v>5.5350281800000003</v>
      </c>
      <c r="AE107" s="4">
        <f t="shared" si="8"/>
        <v>6.7542589778672868</v>
      </c>
      <c r="AF107" s="4">
        <f t="shared" si="9"/>
        <v>1.2192307978672865</v>
      </c>
      <c r="AG107" s="4">
        <f t="shared" si="10"/>
        <v>0.1491404063917415</v>
      </c>
      <c r="AJ107">
        <f>ABS(100*(AD107-AD108)/(AVERAGE(AD107:AD108)))</f>
        <v>1.5935493772540195</v>
      </c>
      <c r="AO107">
        <f>ABS(100*(AE107-AE108)/(AVERAGE(AE107:AE108)))</f>
        <v>0.31000984455557529</v>
      </c>
      <c r="AT107">
        <f>ABS(100*(AF107-AF108)/(AVERAGE(AF107:AF108)))</f>
        <v>8.5182682447809501</v>
      </c>
      <c r="AY107">
        <f>ABS(100*(AG107-AG108)/(AVERAGE(AG107:AG108)))</f>
        <v>2.8574719587322961</v>
      </c>
      <c r="BC107" s="4">
        <f>AVERAGE(AD107:AD108)</f>
        <v>5.4912750900000002</v>
      </c>
      <c r="BD107" s="4">
        <f>AVERAGE(AE107:AE108)</f>
        <v>6.7647446650776812</v>
      </c>
      <c r="BE107" s="4">
        <f>AVERAGE(AF107:AF108)</f>
        <v>1.273469575077681</v>
      </c>
      <c r="BF107" s="4">
        <f>AVERAGE(AG107:AG108)</f>
        <v>0.14703959874061867</v>
      </c>
    </row>
    <row r="108" spans="1:58" x14ac:dyDescent="0.2">
      <c r="A108">
        <v>96</v>
      </c>
      <c r="B108">
        <v>30</v>
      </c>
      <c r="C108" t="s">
        <v>198</v>
      </c>
      <c r="D108" t="s">
        <v>27</v>
      </c>
      <c r="G108">
        <v>0.5</v>
      </c>
      <c r="H108">
        <v>0.5</v>
      </c>
      <c r="I108">
        <v>2270</v>
      </c>
      <c r="J108">
        <v>13393</v>
      </c>
      <c r="L108">
        <v>2598</v>
      </c>
      <c r="M108">
        <v>2.157</v>
      </c>
      <c r="N108">
        <v>11.625</v>
      </c>
      <c r="O108">
        <v>9.468</v>
      </c>
      <c r="Q108">
        <v>0.156</v>
      </c>
      <c r="R108">
        <v>1</v>
      </c>
      <c r="S108">
        <v>0</v>
      </c>
      <c r="T108">
        <v>0</v>
      </c>
      <c r="V108">
        <v>0</v>
      </c>
      <c r="Y108" s="1">
        <v>44222</v>
      </c>
      <c r="Z108" s="2">
        <v>0.34631944444444446</v>
      </c>
      <c r="AB108">
        <v>3</v>
      </c>
      <c r="AC108" t="s">
        <v>187</v>
      </c>
      <c r="AD108">
        <f t="shared" si="11"/>
        <v>5.4475220000000002</v>
      </c>
      <c r="AE108" s="4">
        <f t="shared" si="8"/>
        <v>6.7752303522880757</v>
      </c>
      <c r="AF108" s="4">
        <f t="shared" si="9"/>
        <v>1.3277083522880755</v>
      </c>
      <c r="AG108" s="4">
        <f t="shared" si="10"/>
        <v>0.14493879108949584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3677</v>
      </c>
      <c r="J109">
        <v>24964</v>
      </c>
      <c r="L109">
        <v>7848</v>
      </c>
      <c r="M109">
        <v>3.2360000000000002</v>
      </c>
      <c r="N109">
        <v>21.428000000000001</v>
      </c>
      <c r="O109">
        <v>18.192</v>
      </c>
      <c r="Q109">
        <v>0.70499999999999996</v>
      </c>
      <c r="R109">
        <v>1</v>
      </c>
      <c r="S109">
        <v>0</v>
      </c>
      <c r="T109">
        <v>0</v>
      </c>
      <c r="V109">
        <v>0</v>
      </c>
      <c r="Y109" s="1">
        <v>44222</v>
      </c>
      <c r="Z109" s="2">
        <v>0.35943287037037036</v>
      </c>
      <c r="AB109">
        <v>3</v>
      </c>
      <c r="AC109" t="s">
        <v>187</v>
      </c>
      <c r="AD109">
        <f t="shared" si="11"/>
        <v>9.7676592200000005</v>
      </c>
      <c r="AE109" s="4">
        <f t="shared" si="8"/>
        <v>12.841724687861539</v>
      </c>
      <c r="AF109" s="4">
        <f t="shared" si="9"/>
        <v>3.0740654678615389</v>
      </c>
      <c r="AG109" s="4">
        <f t="shared" si="10"/>
        <v>0.39278688476129126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4301</v>
      </c>
      <c r="J110">
        <v>24967</v>
      </c>
      <c r="L110">
        <v>7865</v>
      </c>
      <c r="M110">
        <v>3.714</v>
      </c>
      <c r="N110">
        <v>21.43</v>
      </c>
      <c r="O110">
        <v>17.716000000000001</v>
      </c>
      <c r="Q110">
        <v>0.70699999999999996</v>
      </c>
      <c r="R110">
        <v>1</v>
      </c>
      <c r="S110">
        <v>0</v>
      </c>
      <c r="T110">
        <v>0</v>
      </c>
      <c r="V110">
        <v>0</v>
      </c>
      <c r="Y110" s="1">
        <v>44222</v>
      </c>
      <c r="Z110" s="2">
        <v>0.36655092592592592</v>
      </c>
      <c r="AB110">
        <v>3</v>
      </c>
      <c r="AC110" t="s">
        <v>187</v>
      </c>
      <c r="AD110">
        <f t="shared" si="11"/>
        <v>11.91174818</v>
      </c>
      <c r="AE110" s="4">
        <f t="shared" si="8"/>
        <v>12.8432975409431</v>
      </c>
      <c r="AF110" s="4">
        <f t="shared" si="9"/>
        <v>0.93154936094309981</v>
      </c>
      <c r="AG110" s="4">
        <f t="shared" si="10"/>
        <v>0.3935894404931809</v>
      </c>
      <c r="AJ110">
        <f>ABS(100*(AD110-AD111)/(AVERAGE(AD110:AD111)))</f>
        <v>1.7179459085008895</v>
      </c>
      <c r="AL110">
        <f>100*((AVERAGE(AD110:AD111)*50)-(AVERAGE(AD92:AD93)*50))/(1000*0.15)</f>
        <v>161.01674933333334</v>
      </c>
      <c r="AO110">
        <f>ABS(100*(AE110-AE111)/(AVERAGE(AE110:AE111)))</f>
        <v>8.1639930489638499E-3</v>
      </c>
      <c r="AQ110">
        <f>100*((AVERAGE(AE110:AE111)*50)-(AVERAGE(AE92:AE93)*50))/(2000*0.15)</f>
        <v>86.354003213932472</v>
      </c>
      <c r="AT110">
        <f>ABS(100*(AF110-AF111)/(AVERAGE(AF110:AF111)))</f>
        <v>24.776167127913155</v>
      </c>
      <c r="AV110">
        <f>100*((AVERAGE(AF110:AF111)*50)-(AVERAGE(AF92:AF93)*50))/(1000*0.15)</f>
        <v>11.691257094531634</v>
      </c>
      <c r="AY110">
        <f>ABS(100*(AG110-AG111)/(AVERAGE(AG110:AG111)))</f>
        <v>0.2161346630048214</v>
      </c>
      <c r="BA110">
        <f>100*((AVERAGE(AG110:AG111)*50)-(AVERAGE(AG92:AG93)*50))/(100*0.15)</f>
        <v>77.068954841753538</v>
      </c>
      <c r="BC110" s="4">
        <f>AVERAGE(AD110:AD111)</f>
        <v>12.01495338</v>
      </c>
      <c r="BD110" s="4">
        <f>AVERAGE(AE110:AE111)</f>
        <v>12.843821825303619</v>
      </c>
      <c r="BE110" s="4">
        <f>AVERAGE(AF110:AF111)</f>
        <v>0.82886844530361969</v>
      </c>
      <c r="BF110" s="4">
        <f>AVERAGE(AG110:AG111)</f>
        <v>0.39316455804688638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4359</v>
      </c>
      <c r="J111">
        <v>24969</v>
      </c>
      <c r="L111">
        <v>7847</v>
      </c>
      <c r="M111">
        <v>3.7589999999999999</v>
      </c>
      <c r="N111">
        <v>21.431999999999999</v>
      </c>
      <c r="O111">
        <v>17.672000000000001</v>
      </c>
      <c r="Q111">
        <v>0.70499999999999996</v>
      </c>
      <c r="R111">
        <v>1</v>
      </c>
      <c r="S111">
        <v>0</v>
      </c>
      <c r="T111">
        <v>0</v>
      </c>
      <c r="V111">
        <v>0</v>
      </c>
      <c r="Y111" s="1">
        <v>44222</v>
      </c>
      <c r="Z111" s="2">
        <v>0.37418981481481484</v>
      </c>
      <c r="AB111">
        <v>3</v>
      </c>
      <c r="AC111" t="s">
        <v>187</v>
      </c>
      <c r="AD111">
        <f t="shared" si="11"/>
        <v>12.118158579999999</v>
      </c>
      <c r="AE111" s="4">
        <f t="shared" si="8"/>
        <v>12.844346109664139</v>
      </c>
      <c r="AF111" s="4">
        <f t="shared" si="9"/>
        <v>0.72618752966413957</v>
      </c>
      <c r="AG111" s="4">
        <f t="shared" si="10"/>
        <v>0.39273967560059186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2938</v>
      </c>
      <c r="J112">
        <v>13623</v>
      </c>
      <c r="L112">
        <v>2734</v>
      </c>
      <c r="M112">
        <v>2.669</v>
      </c>
      <c r="N112">
        <v>11.82</v>
      </c>
      <c r="O112">
        <v>9.1509999999999998</v>
      </c>
      <c r="Q112">
        <v>0.17</v>
      </c>
      <c r="R112">
        <v>1</v>
      </c>
      <c r="S112">
        <v>0</v>
      </c>
      <c r="T112">
        <v>0</v>
      </c>
      <c r="V112">
        <v>0</v>
      </c>
      <c r="Y112" s="1">
        <v>44222</v>
      </c>
      <c r="Z112" s="2">
        <v>0.38672453703703707</v>
      </c>
      <c r="AB112">
        <v>3</v>
      </c>
      <c r="AC112" t="s">
        <v>187</v>
      </c>
      <c r="AD112">
        <f t="shared" si="11"/>
        <v>7.4097319199999996</v>
      </c>
      <c r="AE112" s="4">
        <f t="shared" si="8"/>
        <v>6.8958157552076074</v>
      </c>
      <c r="AF112" s="4">
        <f t="shared" si="9"/>
        <v>-0.51391616479239222</v>
      </c>
      <c r="AG112" s="4">
        <f t="shared" si="10"/>
        <v>0.15135923694461281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2414</v>
      </c>
      <c r="J113">
        <v>13627</v>
      </c>
      <c r="L113">
        <v>2706</v>
      </c>
      <c r="M113">
        <v>2.2669999999999999</v>
      </c>
      <c r="N113">
        <v>11.824</v>
      </c>
      <c r="O113">
        <v>9.5570000000000004</v>
      </c>
      <c r="Q113">
        <v>0.16700000000000001</v>
      </c>
      <c r="R113">
        <v>1</v>
      </c>
      <c r="S113">
        <v>0</v>
      </c>
      <c r="T113">
        <v>0</v>
      </c>
      <c r="V113">
        <v>0</v>
      </c>
      <c r="Y113" s="1">
        <v>44222</v>
      </c>
      <c r="Z113" s="2">
        <v>0.39365740740740746</v>
      </c>
      <c r="AB113">
        <v>3</v>
      </c>
      <c r="AC113" t="s">
        <v>187</v>
      </c>
      <c r="AD113">
        <f t="shared" si="11"/>
        <v>5.8569312799999995</v>
      </c>
      <c r="AE113" s="4">
        <f t="shared" si="8"/>
        <v>6.8979128926496855</v>
      </c>
      <c r="AF113" s="4">
        <f t="shared" si="9"/>
        <v>1.040981612649686</v>
      </c>
      <c r="AG113" s="4">
        <f t="shared" si="10"/>
        <v>0.1500373804450299</v>
      </c>
      <c r="AJ113">
        <f>ABS(100*(AD113-AD114)/(AVERAGE(AD113:AD114)))</f>
        <v>0.9275102434356064</v>
      </c>
      <c r="AK113">
        <f>ABS(100*((AVERAGE(AD113:AD114)-AVERAGE(AD107:AD108))/(AVERAGE(AD107:AD108,AD113:AD114))))</f>
        <v>6.9086148599458648</v>
      </c>
      <c r="AO113">
        <f>ABS(100*(AE113-AE114)/(AVERAGE(AE113:AE114)))</f>
        <v>0.22827895224720587</v>
      </c>
      <c r="AP113">
        <f>ABS(100*((AVERAGE(AE113:AE114)-AVERAGE(AE107:AE108))/(AVERAGE(AE107:AE108,AE113:AE114))))</f>
        <v>1.8353110073762775</v>
      </c>
      <c r="AT113">
        <f>ABS(100*(AF113-AF114)/(AVERAGE(AF113:AF114)))</f>
        <v>6.9897837909161735</v>
      </c>
      <c r="AU113">
        <f>ABS(100*((AVERAGE(AF113:AF114)-AVERAGE(AF107:AF108))/(AVERAGE(AF107:AF108,AF113:AF114))))</f>
        <v>23.484470480044944</v>
      </c>
      <c r="AY113">
        <f>ABS(100*(AG113-AG114)/(AVERAGE(AG113:AG114)))</f>
        <v>3.1459983213762276E-2</v>
      </c>
      <c r="AZ113">
        <f>ABS(100*((AVERAGE(AG113:AG114)-AVERAGE(AG107:AG108))/(AVERAGE(AG107:AG108,AG113:AG114))))</f>
        <v>2.0339147412383558</v>
      </c>
      <c r="BC113" s="4">
        <f>AVERAGE(AD113:AD114)</f>
        <v>5.8842196500000004</v>
      </c>
      <c r="BD113" s="4">
        <f>AVERAGE(AE113:AE114)</f>
        <v>6.8900486272418906</v>
      </c>
      <c r="BE113" s="4">
        <f>AVERAGE(AF113:AF114)</f>
        <v>1.0058289772418902</v>
      </c>
      <c r="BF113" s="4">
        <f>AVERAGE(AG113:AG114)</f>
        <v>0.1500609850253796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2433</v>
      </c>
      <c r="J114">
        <v>13597</v>
      </c>
      <c r="L114">
        <v>2707</v>
      </c>
      <c r="M114">
        <v>2.282</v>
      </c>
      <c r="N114">
        <v>11.798</v>
      </c>
      <c r="O114">
        <v>9.516</v>
      </c>
      <c r="Q114">
        <v>0.16700000000000001</v>
      </c>
      <c r="R114">
        <v>1</v>
      </c>
      <c r="S114">
        <v>0</v>
      </c>
      <c r="T114">
        <v>0</v>
      </c>
      <c r="V114">
        <v>0</v>
      </c>
      <c r="Y114" s="1">
        <v>44222</v>
      </c>
      <c r="Z114" s="2">
        <v>0.40094907407407404</v>
      </c>
      <c r="AB114">
        <v>3</v>
      </c>
      <c r="AC114" t="s">
        <v>187</v>
      </c>
      <c r="AD114">
        <f t="shared" si="11"/>
        <v>5.9115080200000003</v>
      </c>
      <c r="AE114" s="4">
        <f t="shared" si="8"/>
        <v>6.8821843618340948</v>
      </c>
      <c r="AF114" s="4">
        <f t="shared" si="9"/>
        <v>0.97067634183409446</v>
      </c>
      <c r="AG114" s="4">
        <f t="shared" si="10"/>
        <v>0.15008458960572929</v>
      </c>
    </row>
    <row r="115" spans="1:58" x14ac:dyDescent="0.2">
      <c r="A115">
        <v>103</v>
      </c>
      <c r="B115">
        <v>2</v>
      </c>
      <c r="D115" t="s">
        <v>28</v>
      </c>
      <c r="Y115" s="1">
        <v>44222</v>
      </c>
      <c r="Z115" s="2">
        <v>0.4055555555555555</v>
      </c>
      <c r="AB115">
        <v>3</v>
      </c>
      <c r="AC115" t="s">
        <v>187</v>
      </c>
      <c r="AD115" t="e">
        <f t="shared" si="11"/>
        <v>#DIV/0!</v>
      </c>
      <c r="AE115" s="4" t="e">
        <f t="shared" si="8"/>
        <v>#DIV/0!</v>
      </c>
      <c r="AF115" s="4" t="e">
        <f t="shared" si="9"/>
        <v>#DIV/0!</v>
      </c>
      <c r="AG115" s="4" t="e">
        <f t="shared" si="10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116</v>
      </c>
      <c r="J116">
        <v>0</v>
      </c>
      <c r="L116">
        <v>0</v>
      </c>
      <c r="M116">
        <v>0.504</v>
      </c>
      <c r="N116">
        <v>0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44222</v>
      </c>
      <c r="Z116" s="2">
        <v>0.41303240740740743</v>
      </c>
      <c r="AB116">
        <v>3</v>
      </c>
      <c r="AC116" t="s">
        <v>187</v>
      </c>
      <c r="AD116">
        <f t="shared" si="11"/>
        <v>0.21442208000000001</v>
      </c>
      <c r="AE116" s="4">
        <f t="shared" si="8"/>
        <v>-0.2465100881522842</v>
      </c>
      <c r="AF116" s="4">
        <f t="shared" si="9"/>
        <v>-0.46093216815228422</v>
      </c>
      <c r="AG116" s="4">
        <f t="shared" si="10"/>
        <v>2.2289391592481628E-2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0</v>
      </c>
      <c r="J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1</v>
      </c>
      <c r="S117">
        <v>0</v>
      </c>
      <c r="T117">
        <v>0</v>
      </c>
      <c r="V117">
        <v>0</v>
      </c>
      <c r="AB117">
        <v>3</v>
      </c>
      <c r="AC117" t="s">
        <v>187</v>
      </c>
      <c r="AD117">
        <f t="shared" si="11"/>
        <v>-0.02</v>
      </c>
      <c r="AE117" s="4">
        <f t="shared" si="8"/>
        <v>-0.2465100881522842</v>
      </c>
      <c r="AF117" s="4">
        <f t="shared" si="9"/>
        <v>-0.22651008815228421</v>
      </c>
      <c r="AG117" s="4">
        <f t="shared" si="10"/>
        <v>2.2289391592481628E-2</v>
      </c>
      <c r="AJ117">
        <f>ABS(100*(AD117-AD118)/(AVERAGE(AD117:AD118)))</f>
        <v>0</v>
      </c>
      <c r="AO117">
        <f>ABS(100*(AE117-AE118)/(AVERAGE(AE117:AE118)))</f>
        <v>0</v>
      </c>
      <c r="AT117">
        <f>ABS(100*(AF117-AF118)/(AVERAGE(AF117:AF118)))</f>
        <v>0</v>
      </c>
      <c r="AY117">
        <f>ABS(100*(AG117-AG118)/(AVERAGE(AG117:AG118)))</f>
        <v>0</v>
      </c>
      <c r="BC117" s="4">
        <f>AVERAGE(AD117:AD118)</f>
        <v>-0.02</v>
      </c>
      <c r="BD117" s="4">
        <f>AVERAGE(AE117:AE118)</f>
        <v>-0.2465100881522842</v>
      </c>
      <c r="BE117" s="4">
        <f>AVERAGE(AF117:AF118)</f>
        <v>-0.22651008815228421</v>
      </c>
      <c r="BF117" s="4">
        <f>AVERAGE(AG117:AG118)</f>
        <v>2.2289391592481628E-2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0</v>
      </c>
      <c r="J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1</v>
      </c>
      <c r="S118">
        <v>0</v>
      </c>
      <c r="T118">
        <v>0</v>
      </c>
      <c r="V118">
        <v>0</v>
      </c>
      <c r="AB118">
        <v>3</v>
      </c>
      <c r="AC118" t="s">
        <v>187</v>
      </c>
      <c r="AD118">
        <f t="shared" si="11"/>
        <v>-0.02</v>
      </c>
      <c r="AE118" s="4">
        <f t="shared" si="8"/>
        <v>-0.2465100881522842</v>
      </c>
      <c r="AF118" s="4">
        <f t="shared" si="9"/>
        <v>-0.22651008815228421</v>
      </c>
      <c r="AG118" s="4">
        <f t="shared" si="10"/>
        <v>2.2289391592481628E-2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0</v>
      </c>
      <c r="J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AB119">
        <v>3</v>
      </c>
      <c r="AC119" t="s">
        <v>187</v>
      </c>
      <c r="AD119">
        <f t="shared" si="11"/>
        <v>-0.02</v>
      </c>
      <c r="AE119" s="4">
        <f t="shared" si="8"/>
        <v>-0.2465100881522842</v>
      </c>
      <c r="AF119" s="4">
        <f t="shared" si="9"/>
        <v>-0.22651008815228421</v>
      </c>
      <c r="AG119" s="4">
        <f t="shared" si="10"/>
        <v>2.2289391592481628E-2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0</v>
      </c>
      <c r="J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1</v>
      </c>
      <c r="S120">
        <v>0</v>
      </c>
      <c r="T120">
        <v>0</v>
      </c>
      <c r="V120">
        <v>0</v>
      </c>
      <c r="AB120">
        <v>3</v>
      </c>
      <c r="AC120" t="s">
        <v>187</v>
      </c>
      <c r="AD120">
        <f t="shared" si="11"/>
        <v>-0.02</v>
      </c>
      <c r="AE120" s="4">
        <f t="shared" si="8"/>
        <v>-0.2465100881522842</v>
      </c>
      <c r="AF120" s="4">
        <f t="shared" si="9"/>
        <v>-0.22651008815228421</v>
      </c>
      <c r="AG120" s="4">
        <f t="shared" si="10"/>
        <v>2.2289391592481628E-2</v>
      </c>
      <c r="AJ120">
        <f>ABS(100*(AD120-AD121)/(AVERAGE(AD120:AD121)))</f>
        <v>0</v>
      </c>
      <c r="AO120">
        <f>ABS(100*(AE120-AE121)/(AVERAGE(AE120:AE121)))</f>
        <v>0</v>
      </c>
      <c r="AT120">
        <f>ABS(100*(AF120-AF121)/(AVERAGE(AF120:AF121)))</f>
        <v>0</v>
      </c>
      <c r="AY120">
        <f>ABS(100*(AG120-AG121)/(AVERAGE(AG120:AG121)))</f>
        <v>0</v>
      </c>
      <c r="BC120" s="4">
        <f>AVERAGE(AD120:AD121)</f>
        <v>-0.02</v>
      </c>
      <c r="BD120" s="4">
        <f>AVERAGE(AE120:AE121)</f>
        <v>-0.2465100881522842</v>
      </c>
      <c r="BE120" s="4">
        <f>AVERAGE(AF120:AF121)</f>
        <v>-0.22651008815228421</v>
      </c>
      <c r="BF120" s="4">
        <f>AVERAGE(AG120:AG121)</f>
        <v>2.2289391592481628E-2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1</v>
      </c>
      <c r="S121">
        <v>0</v>
      </c>
      <c r="T121">
        <v>0</v>
      </c>
      <c r="V121">
        <v>0</v>
      </c>
      <c r="AB121">
        <v>3</v>
      </c>
      <c r="AC121" t="s">
        <v>187</v>
      </c>
      <c r="AD121">
        <f t="shared" si="11"/>
        <v>-0.02</v>
      </c>
      <c r="AE121" s="4">
        <f t="shared" si="8"/>
        <v>-0.2465100881522842</v>
      </c>
      <c r="AF121" s="4">
        <f t="shared" si="9"/>
        <v>-0.22651008815228421</v>
      </c>
      <c r="AG121" s="4">
        <f t="shared" si="10"/>
        <v>2.2289391592481628E-2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0</v>
      </c>
      <c r="J122">
        <v>0</v>
      </c>
      <c r="L122">
        <v>0</v>
      </c>
      <c r="M122">
        <v>0</v>
      </c>
      <c r="N122">
        <v>0</v>
      </c>
      <c r="O122">
        <v>0</v>
      </c>
      <c r="Q122">
        <v>0</v>
      </c>
      <c r="R122">
        <v>1</v>
      </c>
      <c r="S122">
        <v>0</v>
      </c>
      <c r="T122">
        <v>0</v>
      </c>
      <c r="V122">
        <v>0</v>
      </c>
      <c r="AB122">
        <v>3</v>
      </c>
      <c r="AC122" t="s">
        <v>187</v>
      </c>
      <c r="AD122">
        <f t="shared" si="11"/>
        <v>-0.02</v>
      </c>
      <c r="AE122" s="4">
        <f t="shared" si="8"/>
        <v>-0.2465100881522842</v>
      </c>
      <c r="AF122" s="4">
        <f t="shared" si="9"/>
        <v>-0.22651008815228421</v>
      </c>
      <c r="AG122" s="4">
        <f t="shared" si="10"/>
        <v>2.2289391592481628E-2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0</v>
      </c>
      <c r="J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AB123">
        <v>3</v>
      </c>
      <c r="AC123" t="s">
        <v>187</v>
      </c>
      <c r="AD123">
        <f t="shared" si="11"/>
        <v>-0.02</v>
      </c>
      <c r="AE123" s="4">
        <f t="shared" si="8"/>
        <v>-0.2465100881522842</v>
      </c>
      <c r="AF123" s="4">
        <f t="shared" si="9"/>
        <v>-0.22651008815228421</v>
      </c>
      <c r="AG123" s="4">
        <f t="shared" si="10"/>
        <v>2.2289391592481628E-2</v>
      </c>
      <c r="AI123">
        <f>ABS(100*(AVERAGE(AD123:AD124)-3)/3)</f>
        <v>100.66666666666667</v>
      </c>
      <c r="AJ123">
        <f>ABS(100*(AD123-AD124)/(AVERAGE(AD123:AD124)))</f>
        <v>0</v>
      </c>
      <c r="AN123">
        <f>ABS(100*(AVERAGE(AE123:AE124)-6)/6)</f>
        <v>104.10850146920474</v>
      </c>
      <c r="AO123">
        <f>ABS(100*(AE123-AE124)/(AVERAGE(AE123:AE124)))</f>
        <v>0</v>
      </c>
      <c r="AS123">
        <f>ABS(100*(AVERAGE(AF123:AF124)-3)/3)</f>
        <v>107.55033627174281</v>
      </c>
      <c r="AT123">
        <f>ABS(100*(AF123-AF124)/(AVERAGE(AF123:AF124)))</f>
        <v>0</v>
      </c>
      <c r="AX123">
        <f>ABS(100*(AVERAGE(AG123:AG124)-0.3)/0.33)</f>
        <v>84.154729820460105</v>
      </c>
      <c r="AY123">
        <f>ABS(100*(AG123-AG124)/(AVERAGE(AG123:AG124)))</f>
        <v>0</v>
      </c>
      <c r="BC123" s="4">
        <f>AVERAGE(AD123:AD124)</f>
        <v>-0.02</v>
      </c>
      <c r="BD123" s="4">
        <f>AVERAGE(AE123:AE124)</f>
        <v>-0.2465100881522842</v>
      </c>
      <c r="BE123" s="4">
        <f>AVERAGE(AF123:AF124)</f>
        <v>-0.22651008815228421</v>
      </c>
      <c r="BF123" s="4">
        <f>AVERAGE(AG123:AG124)</f>
        <v>2.2289391592481628E-2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1</v>
      </c>
      <c r="S124">
        <v>0</v>
      </c>
      <c r="T124">
        <v>0</v>
      </c>
      <c r="V124">
        <v>0</v>
      </c>
      <c r="AB124">
        <v>3</v>
      </c>
      <c r="AC124" t="s">
        <v>187</v>
      </c>
      <c r="AD124">
        <f t="shared" si="11"/>
        <v>-0.02</v>
      </c>
      <c r="AE124" s="4">
        <f>((J124*$G$9)+$G$10)*1000/H124</f>
        <v>-0.2465100881522842</v>
      </c>
      <c r="AF124" s="4">
        <f>AE124-AD124</f>
        <v>-0.22651008815228421</v>
      </c>
      <c r="AG124" s="4">
        <f>((L124*$I$9)+$I$10)*1000/H124</f>
        <v>2.2289391592481628E-2</v>
      </c>
    </row>
    <row r="125" spans="1:58" x14ac:dyDescent="0.2">
      <c r="A125">
        <v>113</v>
      </c>
      <c r="B125">
        <v>2</v>
      </c>
      <c r="D125" t="s">
        <v>28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570" priority="570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569" priority="569" operator="between">
      <formula>80</formula>
      <formula>120</formula>
    </cfRule>
  </conditionalFormatting>
  <conditionalFormatting sqref="AJ28">
    <cfRule type="cellIs" dxfId="568" priority="568" operator="greaterThan">
      <formula>20</formula>
    </cfRule>
  </conditionalFormatting>
  <conditionalFormatting sqref="AO28">
    <cfRule type="cellIs" dxfId="567" priority="567" operator="greaterThan">
      <formula>20</formula>
    </cfRule>
  </conditionalFormatting>
  <conditionalFormatting sqref="AT28">
    <cfRule type="cellIs" dxfId="566" priority="566" operator="greaterThan">
      <formula>20</formula>
    </cfRule>
  </conditionalFormatting>
  <conditionalFormatting sqref="AY28">
    <cfRule type="cellIs" dxfId="565" priority="565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564" priority="564" operator="greaterThan">
      <formula>20</formula>
    </cfRule>
  </conditionalFormatting>
  <conditionalFormatting sqref="AL114:AM114 AV114 BA114 AL50:AM54 AV50:AV57 BA50:BA57">
    <cfRule type="cellIs" dxfId="563" priority="563" operator="between">
      <formula>80</formula>
      <formula>120</formula>
    </cfRule>
  </conditionalFormatting>
  <conditionalFormatting sqref="AL114:AM114 AV114 BA114">
    <cfRule type="cellIs" dxfId="562" priority="553" operator="between">
      <formula>80</formula>
      <formula>120</formula>
    </cfRule>
  </conditionalFormatting>
  <conditionalFormatting sqref="AK114 AR114:AU114 AW114 AY114:AZ114">
    <cfRule type="cellIs" dxfId="561" priority="562" operator="greaterThan">
      <formula>20</formula>
    </cfRule>
  </conditionalFormatting>
  <conditionalFormatting sqref="AL114:AM114 AV114 BA114">
    <cfRule type="cellIs" dxfId="560" priority="561" operator="between">
      <formula>80</formula>
      <formula>120</formula>
    </cfRule>
  </conditionalFormatting>
  <conditionalFormatting sqref="AL114:AM114 AV114 BA114">
    <cfRule type="cellIs" dxfId="559" priority="551" operator="between">
      <formula>80</formula>
      <formula>120</formula>
    </cfRule>
  </conditionalFormatting>
  <conditionalFormatting sqref="AK114 AR114:AU114 AW114 AY114:AZ114">
    <cfRule type="cellIs" dxfId="558" priority="560" operator="greaterThan">
      <formula>20</formula>
    </cfRule>
  </conditionalFormatting>
  <conditionalFormatting sqref="AL114:AM114 AV114 BA114">
    <cfRule type="cellIs" dxfId="557" priority="559" operator="between">
      <formula>80</formula>
      <formula>120</formula>
    </cfRule>
  </conditionalFormatting>
  <conditionalFormatting sqref="AN114:AP114">
    <cfRule type="cellIs" dxfId="556" priority="499" operator="greaterThan">
      <formula>20</formula>
    </cfRule>
  </conditionalFormatting>
  <conditionalFormatting sqref="AQ114">
    <cfRule type="cellIs" dxfId="555" priority="498" operator="between">
      <formula>80</formula>
      <formula>120</formula>
    </cfRule>
  </conditionalFormatting>
  <conditionalFormatting sqref="AL114:AM114 AV114 BA114">
    <cfRule type="cellIs" dxfId="554" priority="547" operator="between">
      <formula>80</formula>
      <formula>120</formula>
    </cfRule>
  </conditionalFormatting>
  <conditionalFormatting sqref="AK114 AR114:AU114 AW114 AY114:AZ114">
    <cfRule type="cellIs" dxfId="553" priority="558" operator="greaterThan">
      <formula>20</formula>
    </cfRule>
  </conditionalFormatting>
  <conditionalFormatting sqref="AL114:AM114 AV114 BA114">
    <cfRule type="cellIs" dxfId="552" priority="557" operator="between">
      <formula>80</formula>
      <formula>120</formula>
    </cfRule>
  </conditionalFormatting>
  <conditionalFormatting sqref="AK114 AR114:AU114 AW114 AY114:AZ114">
    <cfRule type="cellIs" dxfId="551" priority="556" operator="greaterThan">
      <formula>20</formula>
    </cfRule>
  </conditionalFormatting>
  <conditionalFormatting sqref="AL114:AM114 AV114 BA114">
    <cfRule type="cellIs" dxfId="550" priority="555" operator="between">
      <formula>80</formula>
      <formula>120</formula>
    </cfRule>
  </conditionalFormatting>
  <conditionalFormatting sqref="AJ59:AK61 AR59:AR61 AW59:AW61 AT59:AU61 AY59:AZ61">
    <cfRule type="cellIs" dxfId="549" priority="536" operator="greaterThan">
      <formula>20</formula>
    </cfRule>
  </conditionalFormatting>
  <conditionalFormatting sqref="AL59:AM61 BA59:BA61 AV59:AV61">
    <cfRule type="cellIs" dxfId="548" priority="535" operator="between">
      <formula>80</formula>
      <formula>120</formula>
    </cfRule>
  </conditionalFormatting>
  <conditionalFormatting sqref="AL53:AM55 AV53:AV55">
    <cfRule type="cellIs" dxfId="547" priority="533" operator="between">
      <formula>80</formula>
      <formula>120</formula>
    </cfRule>
  </conditionalFormatting>
  <conditionalFormatting sqref="AK114 AR114:AU114 AW114 AY114:AZ114">
    <cfRule type="cellIs" dxfId="546" priority="554" operator="greaterThan">
      <formula>20</formula>
    </cfRule>
  </conditionalFormatting>
  <conditionalFormatting sqref="AN114:AP114">
    <cfRule type="cellIs" dxfId="545" priority="493" operator="greaterThan">
      <formula>20</formula>
    </cfRule>
  </conditionalFormatting>
  <conditionalFormatting sqref="AQ114">
    <cfRule type="cellIs" dxfId="544" priority="492" operator="between">
      <formula>80</formula>
      <formula>120</formula>
    </cfRule>
  </conditionalFormatting>
  <conditionalFormatting sqref="AL61:AM61">
    <cfRule type="cellIs" dxfId="543" priority="523" operator="between">
      <formula>80</formula>
      <formula>120</formula>
    </cfRule>
  </conditionalFormatting>
  <conditionalFormatting sqref="AN114:AP114">
    <cfRule type="cellIs" dxfId="542" priority="491" operator="greaterThan">
      <formula>20</formula>
    </cfRule>
  </conditionalFormatting>
  <conditionalFormatting sqref="AQ114">
    <cfRule type="cellIs" dxfId="541" priority="490" operator="between">
      <formula>80</formula>
      <formula>120</formula>
    </cfRule>
  </conditionalFormatting>
  <conditionalFormatting sqref="AK114 AR114:AU114 AW114 AY114:AZ114">
    <cfRule type="cellIs" dxfId="540" priority="552" operator="greaterThan">
      <formula>20</formula>
    </cfRule>
  </conditionalFormatting>
  <conditionalFormatting sqref="AK114 AR114:AU114 AW114 AY114:AZ114">
    <cfRule type="cellIs" dxfId="539" priority="550" operator="greaterThan">
      <formula>20</formula>
    </cfRule>
  </conditionalFormatting>
  <conditionalFormatting sqref="AL114:AM114 AV114 BA114">
    <cfRule type="cellIs" dxfId="538" priority="549" operator="between">
      <formula>80</formula>
      <formula>120</formula>
    </cfRule>
  </conditionalFormatting>
  <conditionalFormatting sqref="AU76 AT77:AU78">
    <cfRule type="cellIs" dxfId="537" priority="515" operator="greaterThan">
      <formula>20</formula>
    </cfRule>
  </conditionalFormatting>
  <conditionalFormatting sqref="AV76:AV78">
    <cfRule type="cellIs" dxfId="536" priority="514" operator="between">
      <formula>80</formula>
      <formula>120</formula>
    </cfRule>
  </conditionalFormatting>
  <conditionalFormatting sqref="AK114 AR114:AU114 AW114 AY114:AZ114">
    <cfRule type="cellIs" dxfId="535" priority="548" operator="greaterThan">
      <formula>20</formula>
    </cfRule>
  </conditionalFormatting>
  <conditionalFormatting sqref="AQ46">
    <cfRule type="cellIs" dxfId="534" priority="477" operator="between">
      <formula>80</formula>
      <formula>120</formula>
    </cfRule>
  </conditionalFormatting>
  <conditionalFormatting sqref="BA53:BA55">
    <cfRule type="cellIs" dxfId="533" priority="546" operator="between">
      <formula>80</formula>
      <formula>120</formula>
    </cfRule>
  </conditionalFormatting>
  <conditionalFormatting sqref="AK52">
    <cfRule type="cellIs" dxfId="532" priority="545" operator="greaterThan">
      <formula>20</formula>
    </cfRule>
  </conditionalFormatting>
  <conditionalFormatting sqref="AL52:AM52">
    <cfRule type="cellIs" dxfId="531" priority="544" operator="between">
      <formula>80</formula>
      <formula>120</formula>
    </cfRule>
  </conditionalFormatting>
  <conditionalFormatting sqref="AK55">
    <cfRule type="cellIs" dxfId="530" priority="543" operator="greaterThan">
      <formula>20</formula>
    </cfRule>
  </conditionalFormatting>
  <conditionalFormatting sqref="AL55:AM55">
    <cfRule type="cellIs" dxfId="529" priority="542" operator="between">
      <formula>80</formula>
      <formula>120</formula>
    </cfRule>
  </conditionalFormatting>
  <conditionalFormatting sqref="AW49">
    <cfRule type="cellIs" dxfId="528" priority="541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527" priority="540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526" priority="539" operator="between">
      <formula>80</formula>
      <formula>120</formula>
    </cfRule>
  </conditionalFormatting>
  <conditionalFormatting sqref="AW56:AW58 AR56:AR58 AJ56:AK58 AT56:AU58 AY56:AZ58">
    <cfRule type="cellIs" dxfId="525" priority="538" operator="greaterThan">
      <formula>20</formula>
    </cfRule>
  </conditionalFormatting>
  <conditionalFormatting sqref="AV56:AV58 BA56:BA58 AL56:AM58">
    <cfRule type="cellIs" dxfId="524" priority="537" operator="between">
      <formula>80</formula>
      <formula>120</formula>
    </cfRule>
  </conditionalFormatting>
  <conditionalFormatting sqref="AJ53:AK55 AR53:AR55 AW53:AW55 AT53:AU55 AY53:AZ55">
    <cfRule type="cellIs" dxfId="523" priority="534" operator="greaterThan">
      <formula>20</formula>
    </cfRule>
  </conditionalFormatting>
  <conditionalFormatting sqref="AJ61 AJ58 AJ55 AJ52 AJ49 AJ46 AJ43 AJ40 AJ37 AJ31">
    <cfRule type="cellIs" dxfId="522" priority="467" operator="greaterThan">
      <formula>20</formula>
    </cfRule>
  </conditionalFormatting>
  <conditionalFormatting sqref="AJ76 AJ73 AJ70">
    <cfRule type="cellIs" dxfId="521" priority="466" operator="greaterThan">
      <formula>20</formula>
    </cfRule>
  </conditionalFormatting>
  <conditionalFormatting sqref="AU46">
    <cfRule type="cellIs" dxfId="520" priority="532" operator="greaterThan">
      <formula>20</formula>
    </cfRule>
  </conditionalFormatting>
  <conditionalFormatting sqref="AZ46">
    <cfRule type="cellIs" dxfId="519" priority="531" operator="greaterThan">
      <formula>20</formula>
    </cfRule>
  </conditionalFormatting>
  <conditionalFormatting sqref="AL46:AM46">
    <cfRule type="cellIs" dxfId="518" priority="530" operator="between">
      <formula>80</formula>
      <formula>120</formula>
    </cfRule>
  </conditionalFormatting>
  <conditionalFormatting sqref="AV46">
    <cfRule type="cellIs" dxfId="517" priority="529" operator="between">
      <formula>80</formula>
      <formula>120</formula>
    </cfRule>
  </conditionalFormatting>
  <conditionalFormatting sqref="AV46">
    <cfRule type="cellIs" dxfId="516" priority="528" operator="between">
      <formula>80</formula>
      <formula>120</formula>
    </cfRule>
  </conditionalFormatting>
  <conditionalFormatting sqref="BA46">
    <cfRule type="cellIs" dxfId="515" priority="527" operator="between">
      <formula>80</formula>
      <formula>120</formula>
    </cfRule>
  </conditionalFormatting>
  <conditionalFormatting sqref="BA46">
    <cfRule type="cellIs" dxfId="514" priority="526" operator="between">
      <formula>80</formula>
      <formula>120</formula>
    </cfRule>
  </conditionalFormatting>
  <conditionalFormatting sqref="AU49">
    <cfRule type="cellIs" dxfId="513" priority="525" operator="greaterThan">
      <formula>20</formula>
    </cfRule>
  </conditionalFormatting>
  <conditionalFormatting sqref="AZ49">
    <cfRule type="cellIs" dxfId="512" priority="524" operator="greaterThan">
      <formula>20</formula>
    </cfRule>
  </conditionalFormatting>
  <conditionalFormatting sqref="AJ114">
    <cfRule type="cellIs" dxfId="511" priority="522" operator="greaterThan">
      <formula>20</formula>
    </cfRule>
  </conditionalFormatting>
  <conditionalFormatting sqref="AK76 AR76:AR78 AJ77:AK78">
    <cfRule type="cellIs" dxfId="510" priority="521" operator="greaterThan">
      <formula>20</formula>
    </cfRule>
  </conditionalFormatting>
  <conditionalFormatting sqref="AL76:AM78">
    <cfRule type="cellIs" dxfId="509" priority="520" operator="between">
      <formula>80</formula>
      <formula>120</formula>
    </cfRule>
  </conditionalFormatting>
  <conditionalFormatting sqref="AY76 AY73 AY70 AY61 AY58 AY55 AY52 AY49 AY46 AY43 AY40 AY37 AY31">
    <cfRule type="cellIs" dxfId="508" priority="462" operator="greaterThan">
      <formula>20</formula>
    </cfRule>
  </conditionalFormatting>
  <conditionalFormatting sqref="AL20:AM24 AV20:AV24">
    <cfRule type="cellIs" dxfId="507" priority="460" operator="between">
      <formula>80</formula>
      <formula>120</formula>
    </cfRule>
  </conditionalFormatting>
  <conditionalFormatting sqref="AV61">
    <cfRule type="cellIs" dxfId="506" priority="519" operator="between">
      <formula>80</formula>
      <formula>120</formula>
    </cfRule>
  </conditionalFormatting>
  <conditionalFormatting sqref="AV61">
    <cfRule type="cellIs" dxfId="505" priority="518" operator="between">
      <formula>80</formula>
      <formula>120</formula>
    </cfRule>
  </conditionalFormatting>
  <conditionalFormatting sqref="AT67">
    <cfRule type="cellIs" dxfId="504" priority="517" operator="greaterThan">
      <formula>20</formula>
    </cfRule>
  </conditionalFormatting>
  <conditionalFormatting sqref="AT67">
    <cfRule type="cellIs" dxfId="503" priority="516" operator="greaterThan">
      <formula>20</formula>
    </cfRule>
  </conditionalFormatting>
  <conditionalFormatting sqref="AY67">
    <cfRule type="cellIs" dxfId="502" priority="513" operator="greaterThan">
      <formula>20</formula>
    </cfRule>
  </conditionalFormatting>
  <conditionalFormatting sqref="AY67">
    <cfRule type="cellIs" dxfId="501" priority="512" operator="greaterThan">
      <formula>20</formula>
    </cfRule>
  </conditionalFormatting>
  <conditionalFormatting sqref="BA62:BA63">
    <cfRule type="cellIs" dxfId="500" priority="511" operator="between">
      <formula>80</formula>
      <formula>120</formula>
    </cfRule>
  </conditionalFormatting>
  <conditionalFormatting sqref="BA62:BA63">
    <cfRule type="cellIs" dxfId="499" priority="510" operator="between">
      <formula>80</formula>
      <formula>120</formula>
    </cfRule>
  </conditionalFormatting>
  <conditionalFormatting sqref="BA61">
    <cfRule type="cellIs" dxfId="498" priority="509" operator="between">
      <formula>80</formula>
      <formula>120</formula>
    </cfRule>
  </conditionalFormatting>
  <conditionalFormatting sqref="BA61">
    <cfRule type="cellIs" dxfId="497" priority="508" operator="between">
      <formula>80</formula>
      <formula>120</formula>
    </cfRule>
  </conditionalFormatting>
  <conditionalFormatting sqref="AZ76 AY77:AZ78">
    <cfRule type="cellIs" dxfId="496" priority="507" operator="greaterThan">
      <formula>20</formula>
    </cfRule>
  </conditionalFormatting>
  <conditionalFormatting sqref="BA76:BA78">
    <cfRule type="cellIs" dxfId="495" priority="506" operator="between">
      <formula>80</formula>
      <formula>120</formula>
    </cfRule>
  </conditionalFormatting>
  <conditionalFormatting sqref="AP31 AN114:AP114 AO32:AP32 AO35:AP40 AP41:AP45 AO50:AP52 AP53:AP57">
    <cfRule type="cellIs" dxfId="494" priority="505" operator="greaterThan">
      <formula>20</formula>
    </cfRule>
  </conditionalFormatting>
  <conditionalFormatting sqref="AQ114 AQ50:AQ57">
    <cfRule type="cellIs" dxfId="493" priority="504" operator="between">
      <formula>80</formula>
      <formula>120</formula>
    </cfRule>
  </conditionalFormatting>
  <conditionalFormatting sqref="AN114:AP114">
    <cfRule type="cellIs" dxfId="492" priority="503" operator="greaterThan">
      <formula>20</formula>
    </cfRule>
  </conditionalFormatting>
  <conditionalFormatting sqref="AQ114">
    <cfRule type="cellIs" dxfId="491" priority="502" operator="between">
      <formula>80</formula>
      <formula>120</formula>
    </cfRule>
  </conditionalFormatting>
  <conditionalFormatting sqref="AN114:AP114">
    <cfRule type="cellIs" dxfId="490" priority="501" operator="greaterThan">
      <formula>20</formula>
    </cfRule>
  </conditionalFormatting>
  <conditionalFormatting sqref="AQ114">
    <cfRule type="cellIs" dxfId="489" priority="500" operator="between">
      <formula>80</formula>
      <formula>120</formula>
    </cfRule>
  </conditionalFormatting>
  <conditionalFormatting sqref="AO59:AP61">
    <cfRule type="cellIs" dxfId="488" priority="483" operator="greaterThan">
      <formula>20</formula>
    </cfRule>
  </conditionalFormatting>
  <conditionalFormatting sqref="AQ59:AQ61">
    <cfRule type="cellIs" dxfId="487" priority="482" operator="between">
      <formula>80</formula>
      <formula>120</formula>
    </cfRule>
  </conditionalFormatting>
  <conditionalFormatting sqref="AN114:AP114">
    <cfRule type="cellIs" dxfId="486" priority="497" operator="greaterThan">
      <formula>20</formula>
    </cfRule>
  </conditionalFormatting>
  <conditionalFormatting sqref="AQ114">
    <cfRule type="cellIs" dxfId="485" priority="496" operator="between">
      <formula>80</formula>
      <formula>120</formula>
    </cfRule>
  </conditionalFormatting>
  <conditionalFormatting sqref="AZ47:AZ48">
    <cfRule type="cellIs" dxfId="484" priority="447" operator="greaterThan">
      <formula>20</formula>
    </cfRule>
  </conditionalFormatting>
  <conditionalFormatting sqref="AN114:AP114">
    <cfRule type="cellIs" dxfId="483" priority="495" operator="greaterThan">
      <formula>20</formula>
    </cfRule>
  </conditionalFormatting>
  <conditionalFormatting sqref="AQ114">
    <cfRule type="cellIs" dxfId="482" priority="494" operator="between">
      <formula>80</formula>
      <formula>120</formula>
    </cfRule>
  </conditionalFormatting>
  <conditionalFormatting sqref="AK66">
    <cfRule type="cellIs" dxfId="481" priority="438" operator="greaterThan">
      <formula>20</formula>
    </cfRule>
  </conditionalFormatting>
  <conditionalFormatting sqref="AQ61">
    <cfRule type="cellIs" dxfId="480" priority="470" operator="between">
      <formula>80</formula>
      <formula>120</formula>
    </cfRule>
  </conditionalFormatting>
  <conditionalFormatting sqref="AT68">
    <cfRule type="cellIs" dxfId="479" priority="434" operator="greaterThan">
      <formula>20</formula>
    </cfRule>
  </conditionalFormatting>
  <conditionalFormatting sqref="AN114:AP114">
    <cfRule type="cellIs" dxfId="478" priority="489" operator="greaterThan">
      <formula>20</formula>
    </cfRule>
  </conditionalFormatting>
  <conditionalFormatting sqref="AQ114">
    <cfRule type="cellIs" dxfId="477" priority="488" operator="between">
      <formula>80</formula>
      <formula>120</formula>
    </cfRule>
  </conditionalFormatting>
  <conditionalFormatting sqref="AO20:AP24">
    <cfRule type="cellIs" dxfId="476" priority="459" operator="greaterThan">
      <formula>20</formula>
    </cfRule>
  </conditionalFormatting>
  <conditionalFormatting sqref="AQ20:AQ24">
    <cfRule type="cellIs" dxfId="475" priority="458" operator="between">
      <formula>80</formula>
      <formula>120</formula>
    </cfRule>
  </conditionalFormatting>
  <conditionalFormatting sqref="AP58:AP60 AO62:AO63 AO66:AP68 AO70:AP74 AO76:AP77">
    <cfRule type="cellIs" dxfId="474" priority="487" operator="greaterThan">
      <formula>20</formula>
    </cfRule>
  </conditionalFormatting>
  <conditionalFormatting sqref="AQ58:AQ60 AQ66:AQ68 AQ70:AQ74 AQ76:AQ77">
    <cfRule type="cellIs" dxfId="473" priority="486" operator="between">
      <formula>80</formula>
      <formula>120</formula>
    </cfRule>
  </conditionalFormatting>
  <conditionalFormatting sqref="AO56:AP58">
    <cfRule type="cellIs" dxfId="472" priority="485" operator="greaterThan">
      <formula>20</formula>
    </cfRule>
  </conditionalFormatting>
  <conditionalFormatting sqref="AQ56:AQ58">
    <cfRule type="cellIs" dxfId="471" priority="484" operator="between">
      <formula>80</formula>
      <formula>120</formula>
    </cfRule>
  </conditionalFormatting>
  <conditionalFormatting sqref="AO53:AP55">
    <cfRule type="cellIs" dxfId="470" priority="481" operator="greaterThan">
      <formula>20</formula>
    </cfRule>
  </conditionalFormatting>
  <conditionalFormatting sqref="AQ53:AQ55">
    <cfRule type="cellIs" dxfId="469" priority="480" operator="between">
      <formula>80</formula>
      <formula>120</formula>
    </cfRule>
  </conditionalFormatting>
  <conditionalFormatting sqref="AP46">
    <cfRule type="cellIs" dxfId="468" priority="479" operator="greaterThan">
      <formula>20</formula>
    </cfRule>
  </conditionalFormatting>
  <conditionalFormatting sqref="AQ46">
    <cfRule type="cellIs" dxfId="467" priority="478" operator="between">
      <formula>80</formula>
      <formula>120</formula>
    </cfRule>
  </conditionalFormatting>
  <conditionalFormatting sqref="AP49">
    <cfRule type="cellIs" dxfId="466" priority="476" operator="greaterThan">
      <formula>20</formula>
    </cfRule>
  </conditionalFormatting>
  <conditionalFormatting sqref="AP76 AO77:AP78">
    <cfRule type="cellIs" dxfId="465" priority="475" operator="greaterThan">
      <formula>20</formula>
    </cfRule>
  </conditionalFormatting>
  <conditionalFormatting sqref="AQ76:AQ78">
    <cfRule type="cellIs" dxfId="464" priority="474" operator="between">
      <formula>80</formula>
      <formula>120</formula>
    </cfRule>
  </conditionalFormatting>
  <conditionalFormatting sqref="AO67">
    <cfRule type="cellIs" dxfId="463" priority="473" operator="greaterThan">
      <formula>20</formula>
    </cfRule>
  </conditionalFormatting>
  <conditionalFormatting sqref="AP61:AP63">
    <cfRule type="cellIs" dxfId="462" priority="472" operator="greaterThan">
      <formula>20</formula>
    </cfRule>
  </conditionalFormatting>
  <conditionalFormatting sqref="AQ62:AQ63 AQ66">
    <cfRule type="cellIs" dxfId="461" priority="471" operator="between">
      <formula>80</formula>
      <formula>120</formula>
    </cfRule>
  </conditionalFormatting>
  <conditionalFormatting sqref="AQ61">
    <cfRule type="cellIs" dxfId="460" priority="469" operator="between">
      <formula>80</formula>
      <formula>120</formula>
    </cfRule>
  </conditionalFormatting>
  <conditionalFormatting sqref="AI20:AI27 AN20:AN27 AS20:AS27 AX20:AX27">
    <cfRule type="cellIs" dxfId="459" priority="468" operator="lessThan">
      <formula>20</formula>
    </cfRule>
  </conditionalFormatting>
  <conditionalFormatting sqref="AO61 AO58 AO55 AO52 AO49 AO46 AO43 AO40 AO37 AO31">
    <cfRule type="cellIs" dxfId="458" priority="465" operator="greaterThan">
      <formula>20</formula>
    </cfRule>
  </conditionalFormatting>
  <conditionalFormatting sqref="AO76 AO73 AO70">
    <cfRule type="cellIs" dxfId="457" priority="464" operator="greaterThan">
      <formula>20</formula>
    </cfRule>
  </conditionalFormatting>
  <conditionalFormatting sqref="AT76 AT73 AT70 AT61 AT58 AT55 AT52 AT49 AT46 AT43 AT40 AT37 AT31">
    <cfRule type="cellIs" dxfId="456" priority="463" operator="greaterThan">
      <formula>20</formula>
    </cfRule>
  </conditionalFormatting>
  <conditionalFormatting sqref="AQ47:AQ48">
    <cfRule type="cellIs" dxfId="455" priority="426" operator="between">
      <formula>80</formula>
      <formula>120</formula>
    </cfRule>
  </conditionalFormatting>
  <conditionalFormatting sqref="AR20:AR24 AJ20:AK24 AT20:AU24">
    <cfRule type="cellIs" dxfId="454" priority="461" operator="greaterThan">
      <formula>20</formula>
    </cfRule>
  </conditionalFormatting>
  <conditionalFormatting sqref="AR31 AW31 AJ31:AK31 AT31:AU31 AY31:AZ31">
    <cfRule type="cellIs" dxfId="453" priority="457" operator="greaterThan">
      <formula>20</formula>
    </cfRule>
  </conditionalFormatting>
  <conditionalFormatting sqref="AL31:AM31 BA31 AV31">
    <cfRule type="cellIs" dxfId="452" priority="456" operator="between">
      <formula>80</formula>
      <formula>120</formula>
    </cfRule>
  </conditionalFormatting>
  <conditionalFormatting sqref="AO31:AP31">
    <cfRule type="cellIs" dxfId="451" priority="455" operator="greaterThan">
      <formula>20</formula>
    </cfRule>
  </conditionalFormatting>
  <conditionalFormatting sqref="AQ31">
    <cfRule type="cellIs" dxfId="450" priority="454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449" priority="416" operator="greaterThan">
      <formula>20</formula>
    </cfRule>
  </conditionalFormatting>
  <conditionalFormatting sqref="BA47:BA48">
    <cfRule type="cellIs" dxfId="448" priority="442" operator="between">
      <formula>80</formula>
      <formula>120</formula>
    </cfRule>
  </conditionalFormatting>
  <conditionalFormatting sqref="BA100:BA103">
    <cfRule type="cellIs" dxfId="447" priority="408" operator="between">
      <formula>80</formula>
      <formula>120</formula>
    </cfRule>
  </conditionalFormatting>
  <conditionalFormatting sqref="AK99">
    <cfRule type="cellIs" dxfId="446" priority="407" operator="greaterThan">
      <formula>20</formula>
    </cfRule>
  </conditionalFormatting>
  <conditionalFormatting sqref="AL99:AM99">
    <cfRule type="cellIs" dxfId="445" priority="406" operator="between">
      <formula>80</formula>
      <formula>120</formula>
    </cfRule>
  </conditionalFormatting>
  <conditionalFormatting sqref="AK102">
    <cfRule type="cellIs" dxfId="444" priority="405" operator="greaterThan">
      <formula>20</formula>
    </cfRule>
  </conditionalFormatting>
  <conditionalFormatting sqref="AL102:AM102">
    <cfRule type="cellIs" dxfId="443" priority="404" operator="between">
      <formula>80</formula>
      <formula>120</formula>
    </cfRule>
  </conditionalFormatting>
  <conditionalFormatting sqref="AV62:AV63">
    <cfRule type="cellIs" dxfId="442" priority="435" operator="between">
      <formula>80</formula>
      <formula>120</formula>
    </cfRule>
  </conditionalFormatting>
  <conditionalFormatting sqref="AZ93">
    <cfRule type="cellIs" dxfId="441" priority="393" operator="greaterThan">
      <formula>20</formula>
    </cfRule>
  </conditionalFormatting>
  <conditionalFormatting sqref="AV93">
    <cfRule type="cellIs" dxfId="440" priority="390" operator="between">
      <formula>80</formula>
      <formula>120</formula>
    </cfRule>
  </conditionalFormatting>
  <conditionalFormatting sqref="BA93">
    <cfRule type="cellIs" dxfId="439" priority="388" operator="between">
      <formula>80</formula>
      <formula>120</formula>
    </cfRule>
  </conditionalFormatting>
  <conditionalFormatting sqref="AY68">
    <cfRule type="cellIs" dxfId="438" priority="431" operator="greaterThan">
      <formula>20</formula>
    </cfRule>
  </conditionalFormatting>
  <conditionalFormatting sqref="BA62:BA63">
    <cfRule type="cellIs" dxfId="437" priority="428" operator="between">
      <formula>80</formula>
      <formula>120</formula>
    </cfRule>
  </conditionalFormatting>
  <conditionalFormatting sqref="BA108">
    <cfRule type="cellIs" dxfId="436" priority="379" operator="between">
      <formula>80</formula>
      <formula>120</formula>
    </cfRule>
  </conditionalFormatting>
  <conditionalFormatting sqref="AO109:AO111 AP105:AP107 AO113:AP114">
    <cfRule type="cellIs" dxfId="435" priority="376" operator="greaterThan">
      <formula>20</formula>
    </cfRule>
  </conditionalFormatting>
  <conditionalFormatting sqref="AQ105:AQ107 AQ113:AQ114">
    <cfRule type="cellIs" dxfId="434" priority="375" operator="between">
      <formula>80</formula>
      <formula>120</formula>
    </cfRule>
  </conditionalFormatting>
  <conditionalFormatting sqref="AQ108">
    <cfRule type="cellIs" dxfId="433" priority="362" operator="between">
      <formula>80</formula>
      <formula>120</formula>
    </cfRule>
  </conditionalFormatting>
  <conditionalFormatting sqref="AP96">
    <cfRule type="cellIs" dxfId="432" priority="365" operator="greaterThan">
      <formula>20</formula>
    </cfRule>
  </conditionalFormatting>
  <conditionalFormatting sqref="AK53:AK54">
    <cfRule type="cellIs" dxfId="431" priority="453" operator="greaterThan">
      <formula>20</formula>
    </cfRule>
  </conditionalFormatting>
  <conditionalFormatting sqref="AL53:AM54">
    <cfRule type="cellIs" dxfId="430" priority="452" operator="between">
      <formula>80</formula>
      <formula>120</formula>
    </cfRule>
  </conditionalFormatting>
  <conditionalFormatting sqref="AK56:AK57">
    <cfRule type="cellIs" dxfId="429" priority="451" operator="greaterThan">
      <formula>20</formula>
    </cfRule>
  </conditionalFormatting>
  <conditionalFormatting sqref="AL56:AM57">
    <cfRule type="cellIs" dxfId="428" priority="450" operator="between">
      <formula>80</formula>
      <formula>120</formula>
    </cfRule>
  </conditionalFormatting>
  <conditionalFormatting sqref="AW50:AW51">
    <cfRule type="cellIs" dxfId="427" priority="449" operator="greaterThan">
      <formula>20</formula>
    </cfRule>
  </conditionalFormatting>
  <conditionalFormatting sqref="AU94">
    <cfRule type="cellIs" dxfId="426" priority="347" operator="greaterThan">
      <formula>20</formula>
    </cfRule>
  </conditionalFormatting>
  <conditionalFormatting sqref="AW97">
    <cfRule type="cellIs" dxfId="425" priority="348" operator="greaterThan">
      <formula>20</formula>
    </cfRule>
  </conditionalFormatting>
  <conditionalFormatting sqref="AZ94">
    <cfRule type="cellIs" dxfId="424" priority="346" operator="greaterThan">
      <formula>20</formula>
    </cfRule>
  </conditionalFormatting>
  <conditionalFormatting sqref="AU47:AU48">
    <cfRule type="cellIs" dxfId="423" priority="448" operator="greaterThan">
      <formula>20</formula>
    </cfRule>
  </conditionalFormatting>
  <conditionalFormatting sqref="AL47:AM48">
    <cfRule type="cellIs" dxfId="422" priority="446" operator="between">
      <formula>80</formula>
      <formula>120</formula>
    </cfRule>
  </conditionalFormatting>
  <conditionalFormatting sqref="AV47:AV48">
    <cfRule type="cellIs" dxfId="421" priority="445" operator="between">
      <formula>80</formula>
      <formula>120</formula>
    </cfRule>
  </conditionalFormatting>
  <conditionalFormatting sqref="AV47:AV48">
    <cfRule type="cellIs" dxfId="420" priority="444" operator="between">
      <formula>80</formula>
      <formula>120</formula>
    </cfRule>
  </conditionalFormatting>
  <conditionalFormatting sqref="BA47:BA48">
    <cfRule type="cellIs" dxfId="419" priority="443" operator="between">
      <formula>80</formula>
      <formula>120</formula>
    </cfRule>
  </conditionalFormatting>
  <conditionalFormatting sqref="AU50:AU51">
    <cfRule type="cellIs" dxfId="418" priority="441" operator="greaterThan">
      <formula>20</formula>
    </cfRule>
  </conditionalFormatting>
  <conditionalFormatting sqref="AZ50:AZ51">
    <cfRule type="cellIs" dxfId="417" priority="440" operator="greaterThan">
      <formula>20</formula>
    </cfRule>
  </conditionalFormatting>
  <conditionalFormatting sqref="AL62:AM63">
    <cfRule type="cellIs" dxfId="416" priority="439" operator="between">
      <formula>80</formula>
      <formula>120</formula>
    </cfRule>
  </conditionalFormatting>
  <conditionalFormatting sqref="BA109">
    <cfRule type="cellIs" dxfId="415" priority="334" operator="between">
      <formula>80</formula>
      <formula>120</formula>
    </cfRule>
  </conditionalFormatting>
  <conditionalFormatting sqref="AQ94">
    <cfRule type="cellIs" dxfId="414" priority="332" operator="between">
      <formula>80</formula>
      <formula>120</formula>
    </cfRule>
  </conditionalFormatting>
  <conditionalFormatting sqref="AU66">
    <cfRule type="cellIs" dxfId="413" priority="437" operator="greaterThan">
      <formula>20</formula>
    </cfRule>
  </conditionalFormatting>
  <conditionalFormatting sqref="AV62:AV63">
    <cfRule type="cellIs" dxfId="412" priority="436" operator="between">
      <formula>80</formula>
      <formula>120</formula>
    </cfRule>
  </conditionalFormatting>
  <conditionalFormatting sqref="AT68">
    <cfRule type="cellIs" dxfId="411" priority="433" operator="greaterThan">
      <formula>20</formula>
    </cfRule>
  </conditionalFormatting>
  <conditionalFormatting sqref="AO109 AO106 AO103 AO100 AO97 AO94 AO91 AO88 AO85 AO82 AO79">
    <cfRule type="cellIs" dxfId="410" priority="326" operator="greaterThan">
      <formula>20</formula>
    </cfRule>
  </conditionalFormatting>
  <conditionalFormatting sqref="AY68">
    <cfRule type="cellIs" dxfId="409" priority="432" operator="greaterThan">
      <formula>20</formula>
    </cfRule>
  </conditionalFormatting>
  <conditionalFormatting sqref="AZ66">
    <cfRule type="cellIs" dxfId="408" priority="430" operator="greaterThan">
      <formula>20</formula>
    </cfRule>
  </conditionalFormatting>
  <conditionalFormatting sqref="BA62:BA63">
    <cfRule type="cellIs" dxfId="407" priority="429" operator="between">
      <formula>80</formula>
      <formula>120</formula>
    </cfRule>
  </conditionalFormatting>
  <conditionalFormatting sqref="AV69 BA69 AL69:AM69">
    <cfRule type="cellIs" dxfId="406" priority="320" operator="between">
      <formula>80</formula>
      <formula>120</formula>
    </cfRule>
  </conditionalFormatting>
  <conditionalFormatting sqref="AP69">
    <cfRule type="cellIs" dxfId="405" priority="319" operator="greaterThan">
      <formula>20</formula>
    </cfRule>
  </conditionalFormatting>
  <conditionalFormatting sqref="AK69">
    <cfRule type="cellIs" dxfId="404" priority="315" operator="greaterThan">
      <formula>20</formula>
    </cfRule>
  </conditionalFormatting>
  <conditionalFormatting sqref="AL69:AM69">
    <cfRule type="cellIs" dxfId="403" priority="314" operator="between">
      <formula>80</formula>
      <formula>120</formula>
    </cfRule>
  </conditionalFormatting>
  <conditionalFormatting sqref="AJ69">
    <cfRule type="cellIs" dxfId="402" priority="313" operator="greaterThan">
      <formula>20</formula>
    </cfRule>
  </conditionalFormatting>
  <conditionalFormatting sqref="AP50:AP51">
    <cfRule type="cellIs" dxfId="401" priority="424" operator="greaterThan">
      <formula>20</formula>
    </cfRule>
  </conditionalFormatting>
  <conditionalFormatting sqref="AW72 AR72 AJ72:AK72 AT72:AU72 AY72:AZ72">
    <cfRule type="cellIs" dxfId="400" priority="307" operator="greaterThan">
      <formula>20</formula>
    </cfRule>
  </conditionalFormatting>
  <conditionalFormatting sqref="AV72 BA72 AL72:AM72">
    <cfRule type="cellIs" dxfId="399" priority="306" operator="between">
      <formula>80</formula>
      <formula>120</formula>
    </cfRule>
  </conditionalFormatting>
  <conditionalFormatting sqref="AP72">
    <cfRule type="cellIs" dxfId="398" priority="305" operator="greaterThan">
      <formula>20</formula>
    </cfRule>
  </conditionalFormatting>
  <conditionalFormatting sqref="AQ72">
    <cfRule type="cellIs" dxfId="397" priority="304" operator="between">
      <formula>80</formula>
      <formula>120</formula>
    </cfRule>
  </conditionalFormatting>
  <conditionalFormatting sqref="AP66">
    <cfRule type="cellIs" dxfId="396" priority="422" operator="greaterThan">
      <formula>20</formula>
    </cfRule>
  </conditionalFormatting>
  <conditionalFormatting sqref="AQ62:AQ63">
    <cfRule type="cellIs" dxfId="395" priority="421" operator="between">
      <formula>80</formula>
      <formula>120</formula>
    </cfRule>
  </conditionalFormatting>
  <conditionalFormatting sqref="AK72">
    <cfRule type="cellIs" dxfId="394" priority="301" operator="greaterThan">
      <formula>20</formula>
    </cfRule>
  </conditionalFormatting>
  <conditionalFormatting sqref="AL72:AM72">
    <cfRule type="cellIs" dxfId="393" priority="300" operator="between">
      <formula>80</formula>
      <formula>120</formula>
    </cfRule>
  </conditionalFormatting>
  <conditionalFormatting sqref="AJ72">
    <cfRule type="cellIs" dxfId="392" priority="299" operator="greaterThan">
      <formula>20</formula>
    </cfRule>
  </conditionalFormatting>
  <conditionalFormatting sqref="AZ75">
    <cfRule type="cellIs" dxfId="391" priority="295" operator="greaterThan">
      <formula>20</formula>
    </cfRule>
  </conditionalFormatting>
  <conditionalFormatting sqref="BA75">
    <cfRule type="cellIs" dxfId="390" priority="294" operator="between">
      <formula>80</formula>
      <formula>120</formula>
    </cfRule>
  </conditionalFormatting>
  <conditionalFormatting sqref="AZ75">
    <cfRule type="cellIs" dxfId="389" priority="293" operator="greaterThan">
      <formula>20</formula>
    </cfRule>
  </conditionalFormatting>
  <conditionalFormatting sqref="BA75">
    <cfRule type="cellIs" dxfId="388" priority="292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387" priority="413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386" priority="291" operator="greaterThan">
      <formula>20</formula>
    </cfRule>
  </conditionalFormatting>
  <conditionalFormatting sqref="BA115:BA121 AV115:AV121 AL115:AM121 AL123:AM124 AV123:AV124 BA123:BA124">
    <cfRule type="cellIs" dxfId="385" priority="290" operator="between">
      <formula>80</formula>
      <formula>120</formula>
    </cfRule>
  </conditionalFormatting>
  <conditionalFormatting sqref="AK123 AR123">
    <cfRule type="cellIs" dxfId="384" priority="289" operator="greaterThan">
      <formula>20</formula>
    </cfRule>
  </conditionalFormatting>
  <conditionalFormatting sqref="AL123:AM123">
    <cfRule type="cellIs" dxfId="383" priority="288" operator="between">
      <formula>80</formula>
      <formula>120</formula>
    </cfRule>
  </conditionalFormatting>
  <conditionalFormatting sqref="AO123 AO120 AO117">
    <cfRule type="cellIs" dxfId="382" priority="278" operator="greaterThan">
      <formula>20</formula>
    </cfRule>
  </conditionalFormatting>
  <conditionalFormatting sqref="AL106:AM109 BA106:BA109 AV106:AV109">
    <cfRule type="cellIs" dxfId="381" priority="397" operator="between">
      <formula>80</formula>
      <formula>120</formula>
    </cfRule>
  </conditionalFormatting>
  <conditionalFormatting sqref="AJ100:AK103 AR100:AR103 AW100:AW103 AT100:AU103 AY100:AZ103">
    <cfRule type="cellIs" dxfId="380" priority="396" operator="greaterThan">
      <formula>20</formula>
    </cfRule>
  </conditionalFormatting>
  <conditionalFormatting sqref="AL100:AM103 AV100:AV103">
    <cfRule type="cellIs" dxfId="379" priority="395" operator="between">
      <formula>80</formula>
      <formula>120</formula>
    </cfRule>
  </conditionalFormatting>
  <conditionalFormatting sqref="AY121 AY118">
    <cfRule type="cellIs" dxfId="378" priority="267" operator="greaterThan">
      <formula>20</formula>
    </cfRule>
  </conditionalFormatting>
  <conditionalFormatting sqref="AY115">
    <cfRule type="cellIs" dxfId="377" priority="273" operator="greaterThan">
      <formula>20</formula>
    </cfRule>
  </conditionalFormatting>
  <conditionalFormatting sqref="AV93">
    <cfRule type="cellIs" dxfId="376" priority="391" operator="between">
      <formula>80</formula>
      <formula>120</formula>
    </cfRule>
  </conditionalFormatting>
  <conditionalFormatting sqref="AO121 AO118">
    <cfRule type="cellIs" dxfId="375" priority="269" operator="greaterThan">
      <formula>20</formula>
    </cfRule>
  </conditionalFormatting>
  <conditionalFormatting sqref="AV108">
    <cfRule type="cellIs" dxfId="374" priority="383" operator="between">
      <formula>80</formula>
      <formula>120</formula>
    </cfRule>
  </conditionalFormatting>
  <conditionalFormatting sqref="BA109:BA111">
    <cfRule type="cellIs" dxfId="373" priority="381" operator="between">
      <formula>80</formula>
      <formula>120</formula>
    </cfRule>
  </conditionalFormatting>
  <conditionalFormatting sqref="AP47:AP48">
    <cfRule type="cellIs" dxfId="372" priority="427" operator="greaterThan">
      <formula>20</formula>
    </cfRule>
  </conditionalFormatting>
  <conditionalFormatting sqref="AQ47:AQ48">
    <cfRule type="cellIs" dxfId="371" priority="425" operator="between">
      <formula>80</formula>
      <formula>120</formula>
    </cfRule>
  </conditionalFormatting>
  <conditionalFormatting sqref="AW119 AR119 AU119 AZ119">
    <cfRule type="cellIs" dxfId="370" priority="252" operator="greaterThan">
      <formula>20</formula>
    </cfRule>
  </conditionalFormatting>
  <conditionalFormatting sqref="AV119 BA119">
    <cfRule type="cellIs" dxfId="369" priority="251" operator="between">
      <formula>80</formula>
      <formula>120</formula>
    </cfRule>
  </conditionalFormatting>
  <conditionalFormatting sqref="AO68">
    <cfRule type="cellIs" dxfId="368" priority="423" operator="greaterThan">
      <formula>20</formula>
    </cfRule>
  </conditionalFormatting>
  <conditionalFormatting sqref="AQ62:AQ63">
    <cfRule type="cellIs" dxfId="367" priority="420" operator="between">
      <formula>80</formula>
      <formula>120</formula>
    </cfRule>
  </conditionalFormatting>
  <conditionalFormatting sqref="AK66 AP66 AU66 AZ66">
    <cfRule type="cellIs" dxfId="366" priority="419" operator="lessThan">
      <formula>20</formula>
    </cfRule>
  </conditionalFormatting>
  <conditionalFormatting sqref="AJ32 AJ35:AJ36 AJ38:AJ39 AJ41:AJ42 AJ44:AJ45 AJ47:AJ48 AJ50:AJ51 AJ53:AJ54 AJ56:AJ57 AJ59:AJ60 AJ62:AJ63 AJ66">
    <cfRule type="cellIs" dxfId="365" priority="418" operator="greaterThan">
      <formula>20</formula>
    </cfRule>
  </conditionalFormatting>
  <conditionalFormatting sqref="AJ77 AJ74 AJ71">
    <cfRule type="cellIs" dxfId="364" priority="417" operator="greaterThan">
      <formula>20</formula>
    </cfRule>
  </conditionalFormatting>
  <conditionalFormatting sqref="AY119">
    <cfRule type="cellIs" dxfId="363" priority="239" operator="greaterThan">
      <formula>20</formula>
    </cfRule>
  </conditionalFormatting>
  <conditionalFormatting sqref="AO77 AO74 AO71">
    <cfRule type="cellIs" dxfId="362" priority="415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361" priority="414" operator="greaterThan">
      <formula>20</formula>
    </cfRule>
  </conditionalFormatting>
  <conditionalFormatting sqref="AR78:AR101 AW78:AW101 AJ88:AK97 AT88:AU97 AY88:AZ97 AO88:AP97">
    <cfRule type="cellIs" dxfId="360" priority="412" operator="greaterThan">
      <formula>20</formula>
    </cfRule>
  </conditionalFormatting>
  <conditionalFormatting sqref="AL78:AM97 BA78:BA97 AV78:AV97 AQ78:AQ97">
    <cfRule type="cellIs" dxfId="359" priority="411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358" priority="410" operator="greaterThan">
      <formula>20</formula>
    </cfRule>
  </conditionalFormatting>
  <conditionalFormatting sqref="AL97:AM101 AV97:AV104 BA97:BA104">
    <cfRule type="cellIs" dxfId="357" priority="409" operator="between">
      <formula>80</formula>
      <formula>120</formula>
    </cfRule>
  </conditionalFormatting>
  <conditionalFormatting sqref="AW96">
    <cfRule type="cellIs" dxfId="356" priority="403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355" priority="402" operator="greaterThan">
      <formula>20</formula>
    </cfRule>
  </conditionalFormatting>
  <conditionalFormatting sqref="AV105:AV107 BA105:BA107 AL105:AM107 BA113:BA114 AV109:AV111 AL109:AM111 AL113:AM114 AV113:AV114">
    <cfRule type="cellIs" dxfId="354" priority="401" operator="between">
      <formula>80</formula>
      <formula>120</formula>
    </cfRule>
  </conditionalFormatting>
  <conditionalFormatting sqref="AJ106:AK109 AR106:AR109 AW106:AW109 AT106:AU109 AY106:AZ109">
    <cfRule type="cellIs" dxfId="353" priority="398" operator="greaterThan">
      <formula>20</formula>
    </cfRule>
  </conditionalFormatting>
  <conditionalFormatting sqref="AW103:AW106 AR103:AR106 AJ103:AK106 AT103:AU106 AY103:AZ106">
    <cfRule type="cellIs" dxfId="352" priority="400" operator="greaterThan">
      <formula>20</formula>
    </cfRule>
  </conditionalFormatting>
  <conditionalFormatting sqref="AV103:AV106 BA103:BA106 AL103:AM106">
    <cfRule type="cellIs" dxfId="351" priority="399" operator="between">
      <formula>80</formula>
      <formula>120</formula>
    </cfRule>
  </conditionalFormatting>
  <conditionalFormatting sqref="AU93">
    <cfRule type="cellIs" dxfId="350" priority="394" operator="greaterThan">
      <formula>20</formula>
    </cfRule>
  </conditionalFormatting>
  <conditionalFormatting sqref="AL93:AM93">
    <cfRule type="cellIs" dxfId="349" priority="392" operator="between">
      <formula>80</formula>
      <formula>120</formula>
    </cfRule>
  </conditionalFormatting>
  <conditionalFormatting sqref="BA93">
    <cfRule type="cellIs" dxfId="348" priority="389" operator="between">
      <formula>80</formula>
      <formula>120</formula>
    </cfRule>
  </conditionalFormatting>
  <conditionalFormatting sqref="AU96">
    <cfRule type="cellIs" dxfId="347" priority="387" operator="greaterThan">
      <formula>20</formula>
    </cfRule>
  </conditionalFormatting>
  <conditionalFormatting sqref="AZ96">
    <cfRule type="cellIs" dxfId="346" priority="386" operator="greaterThan">
      <formula>20</formula>
    </cfRule>
  </conditionalFormatting>
  <conditionalFormatting sqref="AL108:AM108">
    <cfRule type="cellIs" dxfId="345" priority="385" operator="between">
      <formula>80</formula>
      <formula>120</formula>
    </cfRule>
  </conditionalFormatting>
  <conditionalFormatting sqref="AV108">
    <cfRule type="cellIs" dxfId="344" priority="384" operator="between">
      <formula>80</formula>
      <formula>120</formula>
    </cfRule>
  </conditionalFormatting>
  <conditionalFormatting sqref="BA109:BA111">
    <cfRule type="cellIs" dxfId="343" priority="382" operator="between">
      <formula>80</formula>
      <formula>120</formula>
    </cfRule>
  </conditionalFormatting>
  <conditionalFormatting sqref="BA108">
    <cfRule type="cellIs" dxfId="342" priority="380" operator="between">
      <formula>80</formula>
      <formula>120</formula>
    </cfRule>
  </conditionalFormatting>
  <conditionalFormatting sqref="AP78 AO97:AP100 AO79:AP88 AP89:AP92 AP101:AP104">
    <cfRule type="cellIs" dxfId="341" priority="378" operator="greaterThan">
      <formula>20</formula>
    </cfRule>
  </conditionalFormatting>
  <conditionalFormatting sqref="AQ97:AQ104">
    <cfRule type="cellIs" dxfId="340" priority="377" operator="between">
      <formula>80</formula>
      <formula>120</formula>
    </cfRule>
  </conditionalFormatting>
  <conditionalFormatting sqref="AO106:AP109">
    <cfRule type="cellIs" dxfId="339" priority="372" operator="greaterThan">
      <formula>20</formula>
    </cfRule>
  </conditionalFormatting>
  <conditionalFormatting sqref="AQ106:AQ109">
    <cfRule type="cellIs" dxfId="338" priority="371" operator="between">
      <formula>80</formula>
      <formula>120</formula>
    </cfRule>
  </conditionalFormatting>
  <conditionalFormatting sqref="AO103:AP106">
    <cfRule type="cellIs" dxfId="337" priority="374" operator="greaterThan">
      <formula>20</formula>
    </cfRule>
  </conditionalFormatting>
  <conditionalFormatting sqref="AQ103:AQ106">
    <cfRule type="cellIs" dxfId="336" priority="373" operator="between">
      <formula>80</formula>
      <formula>120</formula>
    </cfRule>
  </conditionalFormatting>
  <conditionalFormatting sqref="AO100:AP103">
    <cfRule type="cellIs" dxfId="335" priority="370" operator="greaterThan">
      <formula>20</formula>
    </cfRule>
  </conditionalFormatting>
  <conditionalFormatting sqref="AQ100:AQ103">
    <cfRule type="cellIs" dxfId="334" priority="369" operator="between">
      <formula>80</formula>
      <formula>120</formula>
    </cfRule>
  </conditionalFormatting>
  <conditionalFormatting sqref="AP93">
    <cfRule type="cellIs" dxfId="333" priority="368" operator="greaterThan">
      <formula>20</formula>
    </cfRule>
  </conditionalFormatting>
  <conditionalFormatting sqref="AQ93">
    <cfRule type="cellIs" dxfId="332" priority="367" operator="between">
      <formula>80</formula>
      <formula>120</formula>
    </cfRule>
  </conditionalFormatting>
  <conditionalFormatting sqref="AQ93">
    <cfRule type="cellIs" dxfId="331" priority="366" operator="between">
      <formula>80</formula>
      <formula>120</formula>
    </cfRule>
  </conditionalFormatting>
  <conditionalFormatting sqref="AP108:AP111">
    <cfRule type="cellIs" dxfId="330" priority="364" operator="greaterThan">
      <formula>20</formula>
    </cfRule>
  </conditionalFormatting>
  <conditionalFormatting sqref="AQ109:AQ111 AQ113">
    <cfRule type="cellIs" dxfId="329" priority="363" operator="between">
      <formula>80</formula>
      <formula>120</formula>
    </cfRule>
  </conditionalFormatting>
  <conditionalFormatting sqref="AQ108">
    <cfRule type="cellIs" dxfId="328" priority="361" operator="between">
      <formula>80</formula>
      <formula>120</formula>
    </cfRule>
  </conditionalFormatting>
  <conditionalFormatting sqref="AJ108 AJ105 AJ102 AJ99 AJ96 AJ93 AJ90 AJ87 AJ84 AJ81 AJ78">
    <cfRule type="cellIs" dxfId="327" priority="360" operator="greaterThan">
      <formula>20</formula>
    </cfRule>
  </conditionalFormatting>
  <conditionalFormatting sqref="AO108 AO105 AO102 AO99 AO96 AO93 AO90 AO87 AO84 AO81 AO78">
    <cfRule type="cellIs" dxfId="326" priority="359" operator="greaterThan">
      <formula>20</formula>
    </cfRule>
  </conditionalFormatting>
  <conditionalFormatting sqref="AT108 AT105 AT102 AT99 AT96 AT93 AT90 AT87 AT84 AT81 AT78">
    <cfRule type="cellIs" dxfId="325" priority="358" operator="greaterThan">
      <formula>20</formula>
    </cfRule>
  </conditionalFormatting>
  <conditionalFormatting sqref="AY108 AY105 AY102 AY99 AY96 AY93 AY90 AY87 AY84 AY81 AY78">
    <cfRule type="cellIs" dxfId="324" priority="357" operator="greaterThan">
      <formula>20</formula>
    </cfRule>
  </conditionalFormatting>
  <conditionalFormatting sqref="AR78 AW78 AJ78:AK78 AT78:AU78 AY78:AZ78">
    <cfRule type="cellIs" dxfId="323" priority="356" operator="greaterThan">
      <formula>20</formula>
    </cfRule>
  </conditionalFormatting>
  <conditionalFormatting sqref="AL78:AM78 BA78 AV78">
    <cfRule type="cellIs" dxfId="322" priority="355" operator="between">
      <formula>80</formula>
      <formula>120</formula>
    </cfRule>
  </conditionalFormatting>
  <conditionalFormatting sqref="AO78:AP78">
    <cfRule type="cellIs" dxfId="321" priority="354" operator="greaterThan">
      <formula>20</formula>
    </cfRule>
  </conditionalFormatting>
  <conditionalFormatting sqref="AQ78">
    <cfRule type="cellIs" dxfId="320" priority="353" operator="between">
      <formula>80</formula>
      <formula>120</formula>
    </cfRule>
  </conditionalFormatting>
  <conditionalFormatting sqref="AK100">
    <cfRule type="cellIs" dxfId="319" priority="352" operator="greaterThan">
      <formula>20</formula>
    </cfRule>
  </conditionalFormatting>
  <conditionalFormatting sqref="AL100:AM100">
    <cfRule type="cellIs" dxfId="318" priority="351" operator="between">
      <formula>80</formula>
      <formula>120</formula>
    </cfRule>
  </conditionalFormatting>
  <conditionalFormatting sqref="AK103">
    <cfRule type="cellIs" dxfId="317" priority="350" operator="greaterThan">
      <formula>20</formula>
    </cfRule>
  </conditionalFormatting>
  <conditionalFormatting sqref="AL103:AM103">
    <cfRule type="cellIs" dxfId="316" priority="349" operator="between">
      <formula>80</formula>
      <formula>120</formula>
    </cfRule>
  </conditionalFormatting>
  <conditionalFormatting sqref="AL94:AM94">
    <cfRule type="cellIs" dxfId="315" priority="345" operator="between">
      <formula>80</formula>
      <formula>120</formula>
    </cfRule>
  </conditionalFormatting>
  <conditionalFormatting sqref="AV94">
    <cfRule type="cellIs" dxfId="314" priority="344" operator="between">
      <formula>80</formula>
      <formula>120</formula>
    </cfRule>
  </conditionalFormatting>
  <conditionalFormatting sqref="AV94">
    <cfRule type="cellIs" dxfId="313" priority="343" operator="between">
      <formula>80</formula>
      <formula>120</formula>
    </cfRule>
  </conditionalFormatting>
  <conditionalFormatting sqref="BA94">
    <cfRule type="cellIs" dxfId="312" priority="342" operator="between">
      <formula>80</formula>
      <formula>120</formula>
    </cfRule>
  </conditionalFormatting>
  <conditionalFormatting sqref="BA94">
    <cfRule type="cellIs" dxfId="311" priority="341" operator="between">
      <formula>80</formula>
      <formula>120</formula>
    </cfRule>
  </conditionalFormatting>
  <conditionalFormatting sqref="AU97">
    <cfRule type="cellIs" dxfId="310" priority="340" operator="greaterThan">
      <formula>20</formula>
    </cfRule>
  </conditionalFormatting>
  <conditionalFormatting sqref="AZ97">
    <cfRule type="cellIs" dxfId="309" priority="339" operator="greaterThan">
      <formula>20</formula>
    </cfRule>
  </conditionalFormatting>
  <conditionalFormatting sqref="AL109:AM109">
    <cfRule type="cellIs" dxfId="308" priority="338" operator="between">
      <formula>80</formula>
      <formula>120</formula>
    </cfRule>
  </conditionalFormatting>
  <conditionalFormatting sqref="AV109">
    <cfRule type="cellIs" dxfId="307" priority="337" operator="between">
      <formula>80</formula>
      <formula>120</formula>
    </cfRule>
  </conditionalFormatting>
  <conditionalFormatting sqref="AV109">
    <cfRule type="cellIs" dxfId="306" priority="336" operator="between">
      <formula>80</formula>
      <formula>120</formula>
    </cfRule>
  </conditionalFormatting>
  <conditionalFormatting sqref="BA109">
    <cfRule type="cellIs" dxfId="305" priority="335" operator="between">
      <formula>80</formula>
      <formula>120</formula>
    </cfRule>
  </conditionalFormatting>
  <conditionalFormatting sqref="AP94">
    <cfRule type="cellIs" dxfId="304" priority="333" operator="greaterThan">
      <formula>20</formula>
    </cfRule>
  </conditionalFormatting>
  <conditionalFormatting sqref="AQ94">
    <cfRule type="cellIs" dxfId="303" priority="331" operator="between">
      <formula>80</formula>
      <formula>120</formula>
    </cfRule>
  </conditionalFormatting>
  <conditionalFormatting sqref="AP97">
    <cfRule type="cellIs" dxfId="302" priority="330" operator="greaterThan">
      <formula>20</formula>
    </cfRule>
  </conditionalFormatting>
  <conditionalFormatting sqref="AQ109">
    <cfRule type="cellIs" dxfId="301" priority="329" operator="between">
      <formula>80</formula>
      <formula>120</formula>
    </cfRule>
  </conditionalFormatting>
  <conditionalFormatting sqref="AQ109">
    <cfRule type="cellIs" dxfId="300" priority="328" operator="between">
      <formula>80</formula>
      <formula>120</formula>
    </cfRule>
  </conditionalFormatting>
  <conditionalFormatting sqref="AJ109 AJ106 AJ103 AJ100 AJ97 AJ94 AJ91 AJ88 AJ85 AJ82 AJ79">
    <cfRule type="cellIs" dxfId="299" priority="327" operator="greaterThan">
      <formula>20</formula>
    </cfRule>
  </conditionalFormatting>
  <conditionalFormatting sqref="AT109 AT106 AT103 AT100 AT97 AT94 AT91 AT88 AT85 AT82 AT79">
    <cfRule type="cellIs" dxfId="298" priority="325" operator="greaterThan">
      <formula>20</formula>
    </cfRule>
  </conditionalFormatting>
  <conditionalFormatting sqref="AY109 AY106 AY103 AY100 AY97 AY94 AY91 AY88 AY85 AY82 AY79">
    <cfRule type="cellIs" dxfId="297" priority="324" operator="greaterThan">
      <formula>20</formula>
    </cfRule>
  </conditionalFormatting>
  <conditionalFormatting sqref="AO116">
    <cfRule type="cellIs" dxfId="296" priority="255" operator="greaterThan">
      <formula>20</formula>
    </cfRule>
  </conditionalFormatting>
  <conditionalFormatting sqref="AW119 AR119 AJ119:AK119 AT119:AU119 AY119:AZ119">
    <cfRule type="cellIs" dxfId="295" priority="250" operator="greaterThan">
      <formula>20</formula>
    </cfRule>
  </conditionalFormatting>
  <conditionalFormatting sqref="AV119 BA119 AL119:AM119">
    <cfRule type="cellIs" dxfId="294" priority="249" operator="between">
      <formula>80</formula>
      <formula>120</formula>
    </cfRule>
  </conditionalFormatting>
  <conditionalFormatting sqref="AW69 AR69 AU69 AZ69">
    <cfRule type="cellIs" dxfId="293" priority="323" operator="greaterThan">
      <formula>20</formula>
    </cfRule>
  </conditionalFormatting>
  <conditionalFormatting sqref="AV69 BA69">
    <cfRule type="cellIs" dxfId="292" priority="322" operator="between">
      <formula>80</formula>
      <formula>120</formula>
    </cfRule>
  </conditionalFormatting>
  <conditionalFormatting sqref="AW69 AR69 AJ69:AK69 AT69:AU69 AY69:AZ69">
    <cfRule type="cellIs" dxfId="291" priority="321" operator="greaterThan">
      <formula>20</formula>
    </cfRule>
  </conditionalFormatting>
  <conditionalFormatting sqref="AQ69">
    <cfRule type="cellIs" dxfId="290" priority="318" operator="between">
      <formula>80</formula>
      <formula>120</formula>
    </cfRule>
  </conditionalFormatting>
  <conditionalFormatting sqref="AO69:AP69">
    <cfRule type="cellIs" dxfId="289" priority="317" operator="greaterThan">
      <formula>20</formula>
    </cfRule>
  </conditionalFormatting>
  <conditionalFormatting sqref="AQ69">
    <cfRule type="cellIs" dxfId="288" priority="316" operator="between">
      <formula>80</formula>
      <formula>120</formula>
    </cfRule>
  </conditionalFormatting>
  <conditionalFormatting sqref="AO69">
    <cfRule type="cellIs" dxfId="287" priority="312" operator="greaterThan">
      <formula>20</formula>
    </cfRule>
  </conditionalFormatting>
  <conditionalFormatting sqref="AT69">
    <cfRule type="cellIs" dxfId="286" priority="311" operator="greaterThan">
      <formula>20</formula>
    </cfRule>
  </conditionalFormatting>
  <conditionalFormatting sqref="AY69">
    <cfRule type="cellIs" dxfId="285" priority="310" operator="greaterThan">
      <formula>20</formula>
    </cfRule>
  </conditionalFormatting>
  <conditionalFormatting sqref="AW72 AR72 AU72 AZ72">
    <cfRule type="cellIs" dxfId="284" priority="309" operator="greaterThan">
      <formula>20</formula>
    </cfRule>
  </conditionalFormatting>
  <conditionalFormatting sqref="AV72 BA72">
    <cfRule type="cellIs" dxfId="283" priority="308" operator="between">
      <formula>80</formula>
      <formula>120</formula>
    </cfRule>
  </conditionalFormatting>
  <conditionalFormatting sqref="AO72:AP72">
    <cfRule type="cellIs" dxfId="282" priority="303" operator="greaterThan">
      <formula>20</formula>
    </cfRule>
  </conditionalFormatting>
  <conditionalFormatting sqref="AQ72">
    <cfRule type="cellIs" dxfId="281" priority="302" operator="between">
      <formula>80</formula>
      <formula>120</formula>
    </cfRule>
  </conditionalFormatting>
  <conditionalFormatting sqref="AO72">
    <cfRule type="cellIs" dxfId="280" priority="298" operator="greaterThan">
      <formula>20</formula>
    </cfRule>
  </conditionalFormatting>
  <conditionalFormatting sqref="AT72">
    <cfRule type="cellIs" dxfId="279" priority="297" operator="greaterThan">
      <formula>20</formula>
    </cfRule>
  </conditionalFormatting>
  <conditionalFormatting sqref="AY72">
    <cfRule type="cellIs" dxfId="278" priority="296" operator="greaterThan">
      <formula>20</formula>
    </cfRule>
  </conditionalFormatting>
  <conditionalFormatting sqref="AU123">
    <cfRule type="cellIs" dxfId="277" priority="287" operator="greaterThan">
      <formula>20</formula>
    </cfRule>
  </conditionalFormatting>
  <conditionalFormatting sqref="AV123">
    <cfRule type="cellIs" dxfId="276" priority="286" operator="between">
      <formula>80</formula>
      <formula>120</formula>
    </cfRule>
  </conditionalFormatting>
  <conditionalFormatting sqref="AZ123">
    <cfRule type="cellIs" dxfId="275" priority="285" operator="greaterThan">
      <formula>20</formula>
    </cfRule>
  </conditionalFormatting>
  <conditionalFormatting sqref="BA123">
    <cfRule type="cellIs" dxfId="274" priority="284" operator="between">
      <formula>80</formula>
      <formula>120</formula>
    </cfRule>
  </conditionalFormatting>
  <conditionalFormatting sqref="AO115:AP121 AO123:AP124">
    <cfRule type="cellIs" dxfId="273" priority="283" operator="greaterThan">
      <formula>20</formula>
    </cfRule>
  </conditionalFormatting>
  <conditionalFormatting sqref="AQ115:AQ121 AQ123:AQ124">
    <cfRule type="cellIs" dxfId="272" priority="282" operator="between">
      <formula>80</formula>
      <formula>120</formula>
    </cfRule>
  </conditionalFormatting>
  <conditionalFormatting sqref="AP123">
    <cfRule type="cellIs" dxfId="271" priority="281" operator="greaterThan">
      <formula>20</formula>
    </cfRule>
  </conditionalFormatting>
  <conditionalFormatting sqref="AQ123">
    <cfRule type="cellIs" dxfId="270" priority="280" operator="between">
      <formula>80</formula>
      <formula>120</formula>
    </cfRule>
  </conditionalFormatting>
  <conditionalFormatting sqref="AJ123 AJ120 AJ117">
    <cfRule type="cellIs" dxfId="269" priority="279" operator="greaterThan">
      <formula>20</formula>
    </cfRule>
  </conditionalFormatting>
  <conditionalFormatting sqref="AT123 AT120 AT117">
    <cfRule type="cellIs" dxfId="268" priority="277" operator="greaterThan">
      <formula>20</formula>
    </cfRule>
  </conditionalFormatting>
  <conditionalFormatting sqref="AY123 AY120 AY117">
    <cfRule type="cellIs" dxfId="267" priority="276" operator="greaterThan">
      <formula>20</formula>
    </cfRule>
  </conditionalFormatting>
  <conditionalFormatting sqref="AT115">
    <cfRule type="cellIs" dxfId="266" priority="275" operator="greaterThan">
      <formula>20</formula>
    </cfRule>
  </conditionalFormatting>
  <conditionalFormatting sqref="AT115">
    <cfRule type="cellIs" dxfId="265" priority="274" operator="greaterThan">
      <formula>20</formula>
    </cfRule>
  </conditionalFormatting>
  <conditionalFormatting sqref="AY115">
    <cfRule type="cellIs" dxfId="264" priority="272" operator="greaterThan">
      <formula>20</formula>
    </cfRule>
  </conditionalFormatting>
  <conditionalFormatting sqref="AO115">
    <cfRule type="cellIs" dxfId="263" priority="271" operator="greaterThan">
      <formula>20</formula>
    </cfRule>
  </conditionalFormatting>
  <conditionalFormatting sqref="AJ121 AJ118">
    <cfRule type="cellIs" dxfId="262" priority="270" operator="greaterThan">
      <formula>20</formula>
    </cfRule>
  </conditionalFormatting>
  <conditionalFormatting sqref="AT121 AT118">
    <cfRule type="cellIs" dxfId="261" priority="268" operator="greaterThan">
      <formula>20</formula>
    </cfRule>
  </conditionalFormatting>
  <conditionalFormatting sqref="AW116 AR116 AU116 AZ116">
    <cfRule type="cellIs" dxfId="260" priority="266" operator="greaterThan">
      <formula>20</formula>
    </cfRule>
  </conditionalFormatting>
  <conditionalFormatting sqref="AV116 BA116">
    <cfRule type="cellIs" dxfId="259" priority="265" operator="between">
      <formula>80</formula>
      <formula>120</formula>
    </cfRule>
  </conditionalFormatting>
  <conditionalFormatting sqref="AW116 AR116 AJ116:AK116 AT116:AU116 AY116:AZ116">
    <cfRule type="cellIs" dxfId="258" priority="264" operator="greaterThan">
      <formula>20</formula>
    </cfRule>
  </conditionalFormatting>
  <conditionalFormatting sqref="AV116 BA116 AL116:AM116">
    <cfRule type="cellIs" dxfId="257" priority="263" operator="between">
      <formula>80</formula>
      <formula>120</formula>
    </cfRule>
  </conditionalFormatting>
  <conditionalFormatting sqref="AP116">
    <cfRule type="cellIs" dxfId="256" priority="262" operator="greaterThan">
      <formula>20</formula>
    </cfRule>
  </conditionalFormatting>
  <conditionalFormatting sqref="AQ116">
    <cfRule type="cellIs" dxfId="255" priority="261" operator="between">
      <formula>80</formula>
      <formula>120</formula>
    </cfRule>
  </conditionalFormatting>
  <conditionalFormatting sqref="AO116:AP116">
    <cfRule type="cellIs" dxfId="254" priority="260" operator="greaterThan">
      <formula>20</formula>
    </cfRule>
  </conditionalFormatting>
  <conditionalFormatting sqref="AQ116">
    <cfRule type="cellIs" dxfId="253" priority="259" operator="between">
      <formula>80</formula>
      <formula>120</formula>
    </cfRule>
  </conditionalFormatting>
  <conditionalFormatting sqref="AK116">
    <cfRule type="cellIs" dxfId="252" priority="258" operator="greaterThan">
      <formula>20</formula>
    </cfRule>
  </conditionalFormatting>
  <conditionalFormatting sqref="AL116:AM116">
    <cfRule type="cellIs" dxfId="251" priority="257" operator="between">
      <formula>80</formula>
      <formula>120</formula>
    </cfRule>
  </conditionalFormatting>
  <conditionalFormatting sqref="AJ116">
    <cfRule type="cellIs" dxfId="250" priority="256" operator="greaterThan">
      <formula>20</formula>
    </cfRule>
  </conditionalFormatting>
  <conditionalFormatting sqref="AT116">
    <cfRule type="cellIs" dxfId="249" priority="254" operator="greaterThan">
      <formula>20</formula>
    </cfRule>
  </conditionalFormatting>
  <conditionalFormatting sqref="AY116">
    <cfRule type="cellIs" dxfId="248" priority="253" operator="greaterThan">
      <formula>20</formula>
    </cfRule>
  </conditionalFormatting>
  <conditionalFormatting sqref="AP119">
    <cfRule type="cellIs" dxfId="247" priority="248" operator="greaterThan">
      <formula>20</formula>
    </cfRule>
  </conditionalFormatting>
  <conditionalFormatting sqref="AQ119">
    <cfRule type="cellIs" dxfId="246" priority="247" operator="between">
      <formula>80</formula>
      <formula>120</formula>
    </cfRule>
  </conditionalFormatting>
  <conditionalFormatting sqref="AO119:AP119">
    <cfRule type="cellIs" dxfId="245" priority="246" operator="greaterThan">
      <formula>20</formula>
    </cfRule>
  </conditionalFormatting>
  <conditionalFormatting sqref="AQ119">
    <cfRule type="cellIs" dxfId="244" priority="245" operator="between">
      <formula>80</formula>
      <formula>120</formula>
    </cfRule>
  </conditionalFormatting>
  <conditionalFormatting sqref="AK119">
    <cfRule type="cellIs" dxfId="243" priority="244" operator="greaterThan">
      <formula>20</formula>
    </cfRule>
  </conditionalFormatting>
  <conditionalFormatting sqref="AL119:AM119">
    <cfRule type="cellIs" dxfId="242" priority="243" operator="between">
      <formula>80</formula>
      <formula>120</formula>
    </cfRule>
  </conditionalFormatting>
  <conditionalFormatting sqref="AJ119">
    <cfRule type="cellIs" dxfId="241" priority="242" operator="greaterThan">
      <formula>20</formula>
    </cfRule>
  </conditionalFormatting>
  <conditionalFormatting sqref="AO119">
    <cfRule type="cellIs" dxfId="240" priority="241" operator="greaterThan">
      <formula>20</formula>
    </cfRule>
  </conditionalFormatting>
  <conditionalFormatting sqref="AT119">
    <cfRule type="cellIs" dxfId="239" priority="240" operator="greaterThan">
      <formula>20</formula>
    </cfRule>
  </conditionalFormatting>
  <conditionalFormatting sqref="AR34 AW34 AJ34:AK34 AT34:AU34 AY34:AZ34">
    <cfRule type="cellIs" dxfId="238" priority="238" operator="greaterThan">
      <formula>20</formula>
    </cfRule>
  </conditionalFormatting>
  <conditionalFormatting sqref="AL34:AM34 BA34 AV34">
    <cfRule type="cellIs" dxfId="237" priority="237" operator="between">
      <formula>80</formula>
      <formula>120</formula>
    </cfRule>
  </conditionalFormatting>
  <conditionalFormatting sqref="AO34:AP34">
    <cfRule type="cellIs" dxfId="236" priority="236" operator="greaterThan">
      <formula>20</formula>
    </cfRule>
  </conditionalFormatting>
  <conditionalFormatting sqref="AQ34">
    <cfRule type="cellIs" dxfId="235" priority="235" operator="between">
      <formula>80</formula>
      <formula>120</formula>
    </cfRule>
  </conditionalFormatting>
  <conditionalFormatting sqref="AJ33">
    <cfRule type="cellIs" dxfId="234" priority="234" operator="greaterThan">
      <formula>20</formula>
    </cfRule>
  </conditionalFormatting>
  <conditionalFormatting sqref="AO33">
    <cfRule type="cellIs" dxfId="233" priority="233" operator="greaterThan">
      <formula>20</formula>
    </cfRule>
  </conditionalFormatting>
  <conditionalFormatting sqref="AT33">
    <cfRule type="cellIs" dxfId="232" priority="232" operator="greaterThan">
      <formula>20</formula>
    </cfRule>
  </conditionalFormatting>
  <conditionalFormatting sqref="AY33">
    <cfRule type="cellIs" dxfId="231" priority="231" operator="greaterThan">
      <formula>20</formula>
    </cfRule>
  </conditionalFormatting>
  <conditionalFormatting sqref="AW115 AK115 AR115:AU115 AY115:AZ115">
    <cfRule type="cellIs" dxfId="230" priority="230" operator="greaterThan">
      <formula>20</formula>
    </cfRule>
  </conditionalFormatting>
  <conditionalFormatting sqref="AL115:AM115 AV115 BA115">
    <cfRule type="cellIs" dxfId="229" priority="229" operator="between">
      <formula>80</formula>
      <formula>120</formula>
    </cfRule>
  </conditionalFormatting>
  <conditionalFormatting sqref="AL115:AM115 AV115 BA115">
    <cfRule type="cellIs" dxfId="228" priority="219" operator="between">
      <formula>80</formula>
      <formula>120</formula>
    </cfRule>
  </conditionalFormatting>
  <conditionalFormatting sqref="AK115 AR115:AU115 AW115 AY115:AZ115">
    <cfRule type="cellIs" dxfId="227" priority="228" operator="greaterThan">
      <formula>20</formula>
    </cfRule>
  </conditionalFormatting>
  <conditionalFormatting sqref="AL115:AM115 AV115 BA115">
    <cfRule type="cellIs" dxfId="226" priority="227" operator="between">
      <formula>80</formula>
      <formula>120</formula>
    </cfRule>
  </conditionalFormatting>
  <conditionalFormatting sqref="AL115:AM115 AV115 BA115">
    <cfRule type="cellIs" dxfId="225" priority="217" operator="between">
      <formula>80</formula>
      <formula>120</formula>
    </cfRule>
  </conditionalFormatting>
  <conditionalFormatting sqref="AK115 AR115:AU115 AW115 AY115:AZ115">
    <cfRule type="cellIs" dxfId="224" priority="226" operator="greaterThan">
      <formula>20</formula>
    </cfRule>
  </conditionalFormatting>
  <conditionalFormatting sqref="AL115:AM115 AV115 BA115">
    <cfRule type="cellIs" dxfId="223" priority="225" operator="between">
      <formula>80</formula>
      <formula>120</formula>
    </cfRule>
  </conditionalFormatting>
  <conditionalFormatting sqref="AN115:AP115">
    <cfRule type="cellIs" dxfId="222" priority="205" operator="greaterThan">
      <formula>20</formula>
    </cfRule>
  </conditionalFormatting>
  <conditionalFormatting sqref="AQ115">
    <cfRule type="cellIs" dxfId="221" priority="204" operator="between">
      <formula>80</formula>
      <formula>120</formula>
    </cfRule>
  </conditionalFormatting>
  <conditionalFormatting sqref="AL115:AM115 AV115 BA115">
    <cfRule type="cellIs" dxfId="220" priority="213" operator="between">
      <formula>80</formula>
      <formula>120</formula>
    </cfRule>
  </conditionalFormatting>
  <conditionalFormatting sqref="AK115 AR115:AU115 AW115 AY115:AZ115">
    <cfRule type="cellIs" dxfId="219" priority="224" operator="greaterThan">
      <formula>20</formula>
    </cfRule>
  </conditionalFormatting>
  <conditionalFormatting sqref="AL115:AM115 AV115 BA115">
    <cfRule type="cellIs" dxfId="218" priority="223" operator="between">
      <formula>80</formula>
      <formula>120</formula>
    </cfRule>
  </conditionalFormatting>
  <conditionalFormatting sqref="AK115 AR115:AU115 AW115 AY115:AZ115">
    <cfRule type="cellIs" dxfId="217" priority="222" operator="greaterThan">
      <formula>20</formula>
    </cfRule>
  </conditionalFormatting>
  <conditionalFormatting sqref="AL115:AM115 AV115 BA115">
    <cfRule type="cellIs" dxfId="216" priority="221" operator="between">
      <formula>80</formula>
      <formula>120</formula>
    </cfRule>
  </conditionalFormatting>
  <conditionalFormatting sqref="AK115 AR115:AU115 AW115 AY115:AZ115">
    <cfRule type="cellIs" dxfId="215" priority="220" operator="greaterThan">
      <formula>20</formula>
    </cfRule>
  </conditionalFormatting>
  <conditionalFormatting sqref="AN115:AP115">
    <cfRule type="cellIs" dxfId="214" priority="199" operator="greaterThan">
      <formula>20</formula>
    </cfRule>
  </conditionalFormatting>
  <conditionalFormatting sqref="AQ115">
    <cfRule type="cellIs" dxfId="213" priority="198" operator="between">
      <formula>80</formula>
      <formula>120</formula>
    </cfRule>
  </conditionalFormatting>
  <conditionalFormatting sqref="AN115:AP115">
    <cfRule type="cellIs" dxfId="212" priority="197" operator="greaterThan">
      <formula>20</formula>
    </cfRule>
  </conditionalFormatting>
  <conditionalFormatting sqref="AQ115">
    <cfRule type="cellIs" dxfId="211" priority="196" operator="between">
      <formula>80</formula>
      <formula>120</formula>
    </cfRule>
  </conditionalFormatting>
  <conditionalFormatting sqref="AK115 AR115:AU115 AW115 AY115:AZ115">
    <cfRule type="cellIs" dxfId="210" priority="218" operator="greaterThan">
      <formula>20</formula>
    </cfRule>
  </conditionalFormatting>
  <conditionalFormatting sqref="AK115 AR115:AU115 AW115 AY115:AZ115">
    <cfRule type="cellIs" dxfId="209" priority="216" operator="greaterThan">
      <formula>20</formula>
    </cfRule>
  </conditionalFormatting>
  <conditionalFormatting sqref="AL115:AM115 AV115 BA115">
    <cfRule type="cellIs" dxfId="208" priority="215" operator="between">
      <formula>80</formula>
      <formula>120</formula>
    </cfRule>
  </conditionalFormatting>
  <conditionalFormatting sqref="AK115 AR115:AU115 AW115 AY115:AZ115">
    <cfRule type="cellIs" dxfId="207" priority="214" operator="greaterThan">
      <formula>20</formula>
    </cfRule>
  </conditionalFormatting>
  <conditionalFormatting sqref="AJ77 AJ74 AJ71">
    <cfRule type="cellIs" dxfId="206" priority="193" operator="greaterThan">
      <formula>20</formula>
    </cfRule>
  </conditionalFormatting>
  <conditionalFormatting sqref="AJ115">
    <cfRule type="cellIs" dxfId="205" priority="212" operator="greaterThan">
      <formula>20</formula>
    </cfRule>
  </conditionalFormatting>
  <conditionalFormatting sqref="AY77 AY74 AY71">
    <cfRule type="cellIs" dxfId="204" priority="190" operator="greaterThan">
      <formula>20</formula>
    </cfRule>
  </conditionalFormatting>
  <conditionalFormatting sqref="AN115:AP115">
    <cfRule type="cellIs" dxfId="203" priority="211" operator="greaterThan">
      <formula>20</formula>
    </cfRule>
  </conditionalFormatting>
  <conditionalFormatting sqref="AQ115">
    <cfRule type="cellIs" dxfId="202" priority="210" operator="between">
      <formula>80</formula>
      <formula>120</formula>
    </cfRule>
  </conditionalFormatting>
  <conditionalFormatting sqref="AN115:AP115">
    <cfRule type="cellIs" dxfId="201" priority="209" operator="greaterThan">
      <formula>20</formula>
    </cfRule>
  </conditionalFormatting>
  <conditionalFormatting sqref="AQ115">
    <cfRule type="cellIs" dxfId="200" priority="208" operator="between">
      <formula>80</formula>
      <formula>120</formula>
    </cfRule>
  </conditionalFormatting>
  <conditionalFormatting sqref="AN115:AP115">
    <cfRule type="cellIs" dxfId="199" priority="207" operator="greaterThan">
      <formula>20</formula>
    </cfRule>
  </conditionalFormatting>
  <conditionalFormatting sqref="AQ115">
    <cfRule type="cellIs" dxfId="198" priority="206" operator="between">
      <formula>80</formula>
      <formula>120</formula>
    </cfRule>
  </conditionalFormatting>
  <conditionalFormatting sqref="AN115:AP115">
    <cfRule type="cellIs" dxfId="197" priority="203" operator="greaterThan">
      <formula>20</formula>
    </cfRule>
  </conditionalFormatting>
  <conditionalFormatting sqref="AQ115">
    <cfRule type="cellIs" dxfId="196" priority="202" operator="between">
      <formula>80</formula>
      <formula>120</formula>
    </cfRule>
  </conditionalFormatting>
  <conditionalFormatting sqref="AN115:AP115">
    <cfRule type="cellIs" dxfId="195" priority="201" operator="greaterThan">
      <formula>20</formula>
    </cfRule>
  </conditionalFormatting>
  <conditionalFormatting sqref="AQ115">
    <cfRule type="cellIs" dxfId="194" priority="200" operator="between">
      <formula>80</formula>
      <formula>120</formula>
    </cfRule>
  </conditionalFormatting>
  <conditionalFormatting sqref="AN115:AP115">
    <cfRule type="cellIs" dxfId="193" priority="195" operator="greaterThan">
      <formula>20</formula>
    </cfRule>
  </conditionalFormatting>
  <conditionalFormatting sqref="AQ115">
    <cfRule type="cellIs" dxfId="192" priority="194" operator="between">
      <formula>80</formula>
      <formula>120</formula>
    </cfRule>
  </conditionalFormatting>
  <conditionalFormatting sqref="AO77 AO74 AO71">
    <cfRule type="cellIs" dxfId="191" priority="192" operator="greaterThan">
      <formula>20</formula>
    </cfRule>
  </conditionalFormatting>
  <conditionalFormatting sqref="AT77 AT74 AT71">
    <cfRule type="cellIs" dxfId="190" priority="191" operator="greaterThan">
      <formula>20</formula>
    </cfRule>
  </conditionalFormatting>
  <conditionalFormatting sqref="AK100">
    <cfRule type="cellIs" dxfId="189" priority="185" operator="greaterThan">
      <formula>20</formula>
    </cfRule>
  </conditionalFormatting>
  <conditionalFormatting sqref="AL100:AM100">
    <cfRule type="cellIs" dxfId="188" priority="184" operator="between">
      <formula>80</formula>
      <formula>120</formula>
    </cfRule>
  </conditionalFormatting>
  <conditionalFormatting sqref="AK103">
    <cfRule type="cellIs" dxfId="187" priority="183" operator="greaterThan">
      <formula>20</formula>
    </cfRule>
  </conditionalFormatting>
  <conditionalFormatting sqref="AL103:AM103">
    <cfRule type="cellIs" dxfId="186" priority="182" operator="between">
      <formula>80</formula>
      <formula>120</formula>
    </cfRule>
  </conditionalFormatting>
  <conditionalFormatting sqref="AZ94">
    <cfRule type="cellIs" dxfId="185" priority="179" operator="greaterThan">
      <formula>20</formula>
    </cfRule>
  </conditionalFormatting>
  <conditionalFormatting sqref="AV94">
    <cfRule type="cellIs" dxfId="184" priority="176" operator="between">
      <formula>80</formula>
      <formula>120</formula>
    </cfRule>
  </conditionalFormatting>
  <conditionalFormatting sqref="BA94">
    <cfRule type="cellIs" dxfId="183" priority="174" operator="between">
      <formula>80</formula>
      <formula>120</formula>
    </cfRule>
  </conditionalFormatting>
  <conditionalFormatting sqref="BA109">
    <cfRule type="cellIs" dxfId="182" priority="167" operator="between">
      <formula>80</formula>
      <formula>120</formula>
    </cfRule>
  </conditionalFormatting>
  <conditionalFormatting sqref="AQ109">
    <cfRule type="cellIs" dxfId="181" priority="162" operator="between">
      <formula>80</formula>
      <formula>120</formula>
    </cfRule>
  </conditionalFormatting>
  <conditionalFormatting sqref="AP97">
    <cfRule type="cellIs" dxfId="180" priority="163" operator="greaterThan">
      <formula>20</formula>
    </cfRule>
  </conditionalFormatting>
  <conditionalFormatting sqref="AU95">
    <cfRule type="cellIs" dxfId="179" priority="147" operator="greaterThan">
      <formula>20</formula>
    </cfRule>
  </conditionalFormatting>
  <conditionalFormatting sqref="AW98">
    <cfRule type="cellIs" dxfId="178" priority="148" operator="greaterThan">
      <formula>20</formula>
    </cfRule>
  </conditionalFormatting>
  <conditionalFormatting sqref="AZ95">
    <cfRule type="cellIs" dxfId="177" priority="146" operator="greaterThan">
      <formula>20</formula>
    </cfRule>
  </conditionalFormatting>
  <conditionalFormatting sqref="BA110">
    <cfRule type="cellIs" dxfId="176" priority="131" operator="between">
      <formula>80</formula>
      <formula>120</formula>
    </cfRule>
  </conditionalFormatting>
  <conditionalFormatting sqref="AQ95">
    <cfRule type="cellIs" dxfId="175" priority="129" operator="between">
      <formula>80</formula>
      <formula>120</formula>
    </cfRule>
  </conditionalFormatting>
  <conditionalFormatting sqref="AO113 AO110 AO107 AO104 AO101 AO98 AO95 AO92 AO89 AO86 AO83 AO80">
    <cfRule type="cellIs" dxfId="174" priority="121" operator="greaterThan">
      <formula>20</formula>
    </cfRule>
  </conditionalFormatting>
  <conditionalFormatting sqref="AV70 BA70 AL70:AM70">
    <cfRule type="cellIs" dxfId="173" priority="115" operator="between">
      <formula>80</formula>
      <formula>120</formula>
    </cfRule>
  </conditionalFormatting>
  <conditionalFormatting sqref="AP70">
    <cfRule type="cellIs" dxfId="172" priority="114" operator="greaterThan">
      <formula>20</formula>
    </cfRule>
  </conditionalFormatting>
  <conditionalFormatting sqref="AK70">
    <cfRule type="cellIs" dxfId="171" priority="110" operator="greaterThan">
      <formula>20</formula>
    </cfRule>
  </conditionalFormatting>
  <conditionalFormatting sqref="AL70:AM70">
    <cfRule type="cellIs" dxfId="170" priority="109" operator="between">
      <formula>80</formula>
      <formula>120</formula>
    </cfRule>
  </conditionalFormatting>
  <conditionalFormatting sqref="AJ70">
    <cfRule type="cellIs" dxfId="169" priority="108" operator="greaterThan">
      <formula>20</formula>
    </cfRule>
  </conditionalFormatting>
  <conditionalFormatting sqref="AW73 AR73 AJ73:AK73 AT73:AU73 AY73:AZ73">
    <cfRule type="cellIs" dxfId="168" priority="102" operator="greaterThan">
      <formula>20</formula>
    </cfRule>
  </conditionalFormatting>
  <conditionalFormatting sqref="AV73 BA73 AL73:AM73">
    <cfRule type="cellIs" dxfId="167" priority="101" operator="between">
      <formula>80</formula>
      <formula>120</formula>
    </cfRule>
  </conditionalFormatting>
  <conditionalFormatting sqref="AP73">
    <cfRule type="cellIs" dxfId="166" priority="100" operator="greaterThan">
      <formula>20</formula>
    </cfRule>
  </conditionalFormatting>
  <conditionalFormatting sqref="AQ73">
    <cfRule type="cellIs" dxfId="165" priority="99" operator="between">
      <formula>80</formula>
      <formula>120</formula>
    </cfRule>
  </conditionalFormatting>
  <conditionalFormatting sqref="AK73">
    <cfRule type="cellIs" dxfId="164" priority="96" operator="greaterThan">
      <formula>20</formula>
    </cfRule>
  </conditionalFormatting>
  <conditionalFormatting sqref="AL73:AM73">
    <cfRule type="cellIs" dxfId="163" priority="95" operator="between">
      <formula>80</formula>
      <formula>120</formula>
    </cfRule>
  </conditionalFormatting>
  <conditionalFormatting sqref="AJ73">
    <cfRule type="cellIs" dxfId="162" priority="94" operator="greaterThan">
      <formula>20</formula>
    </cfRule>
  </conditionalFormatting>
  <conditionalFormatting sqref="AK76">
    <cfRule type="cellIs" dxfId="161" priority="82" operator="greaterThan">
      <formula>20</formula>
    </cfRule>
  </conditionalFormatting>
  <conditionalFormatting sqref="AL76:AM76">
    <cfRule type="cellIs" dxfId="160" priority="81" operator="between">
      <formula>80</formula>
      <formula>120</formula>
    </cfRule>
  </conditionalFormatting>
  <conditionalFormatting sqref="AW76 AR76 AU76 AZ76">
    <cfRule type="cellIs" dxfId="159" priority="90" operator="greaterThan">
      <formula>20</formula>
    </cfRule>
  </conditionalFormatting>
  <conditionalFormatting sqref="AV76 BA76">
    <cfRule type="cellIs" dxfId="158" priority="89" operator="between">
      <formula>80</formula>
      <formula>120</formula>
    </cfRule>
  </conditionalFormatting>
  <conditionalFormatting sqref="AW76 AR76 AJ76:AK76 AT76:AU76 AY76:AZ76">
    <cfRule type="cellIs" dxfId="157" priority="88" operator="greaterThan">
      <formula>20</formula>
    </cfRule>
  </conditionalFormatting>
  <conditionalFormatting sqref="AV76 BA76 AL76:AM76">
    <cfRule type="cellIs" dxfId="156" priority="87" operator="between">
      <formula>80</formula>
      <formula>120</formula>
    </cfRule>
  </conditionalFormatting>
  <conditionalFormatting sqref="AP76">
    <cfRule type="cellIs" dxfId="155" priority="86" operator="greaterThan">
      <formula>20</formula>
    </cfRule>
  </conditionalFormatting>
  <conditionalFormatting sqref="AQ76">
    <cfRule type="cellIs" dxfId="154" priority="85" operator="between">
      <formula>80</formula>
      <formula>120</formula>
    </cfRule>
  </conditionalFormatting>
  <conditionalFormatting sqref="AJ76">
    <cfRule type="cellIs" dxfId="153" priority="80" operator="greaterThan">
      <formula>20</formula>
    </cfRule>
  </conditionalFormatting>
  <conditionalFormatting sqref="AY78 AY72">
    <cfRule type="cellIs" dxfId="152" priority="186" operator="greaterThan">
      <formula>20</formula>
    </cfRule>
  </conditionalFormatting>
  <conditionalFormatting sqref="AK124 AR124">
    <cfRule type="cellIs" dxfId="151" priority="72" operator="greaterThan">
      <formula>20</formula>
    </cfRule>
  </conditionalFormatting>
  <conditionalFormatting sqref="AL124:AM124">
    <cfRule type="cellIs" dxfId="150" priority="71" operator="between">
      <formula>80</formula>
      <formula>120</formula>
    </cfRule>
  </conditionalFormatting>
  <conditionalFormatting sqref="AO124 AO121 AO118">
    <cfRule type="cellIs" dxfId="149" priority="63" operator="greaterThan">
      <formula>20</formula>
    </cfRule>
  </conditionalFormatting>
  <conditionalFormatting sqref="AY119">
    <cfRule type="cellIs" dxfId="148" priority="52" operator="greaterThan">
      <formula>20</formula>
    </cfRule>
  </conditionalFormatting>
  <conditionalFormatting sqref="AY116">
    <cfRule type="cellIs" dxfId="147" priority="58" operator="greaterThan">
      <formula>20</formula>
    </cfRule>
  </conditionalFormatting>
  <conditionalFormatting sqref="AV94">
    <cfRule type="cellIs" dxfId="146" priority="177" operator="between">
      <formula>80</formula>
      <formula>120</formula>
    </cfRule>
  </conditionalFormatting>
  <conditionalFormatting sqref="AO119">
    <cfRule type="cellIs" dxfId="145" priority="54" operator="greaterThan">
      <formula>20</formula>
    </cfRule>
  </conditionalFormatting>
  <conditionalFormatting sqref="AV109">
    <cfRule type="cellIs" dxfId="144" priority="169" operator="between">
      <formula>80</formula>
      <formula>120</formula>
    </cfRule>
  </conditionalFormatting>
  <conditionalFormatting sqref="AW120 AR120 AU120 AZ120">
    <cfRule type="cellIs" dxfId="143" priority="37" operator="greaterThan">
      <formula>20</formula>
    </cfRule>
  </conditionalFormatting>
  <conditionalFormatting sqref="AV120 BA120">
    <cfRule type="cellIs" dxfId="142" priority="36" operator="between">
      <formula>80</formula>
      <formula>120</formula>
    </cfRule>
  </conditionalFormatting>
  <conditionalFormatting sqref="AJ78 AJ72">
    <cfRule type="cellIs" dxfId="141" priority="189" operator="greaterThan">
      <formula>20</formula>
    </cfRule>
  </conditionalFormatting>
  <conditionalFormatting sqref="AY120">
    <cfRule type="cellIs" dxfId="140" priority="24" operator="greaterThan">
      <formula>20</formula>
    </cfRule>
  </conditionalFormatting>
  <conditionalFormatting sqref="AO78 AO72">
    <cfRule type="cellIs" dxfId="139" priority="188" operator="greaterThan">
      <formula>20</formula>
    </cfRule>
  </conditionalFormatting>
  <conditionalFormatting sqref="AQ123">
    <cfRule type="cellIs" dxfId="138" priority="18" operator="between">
      <formula>80</formula>
      <formula>120</formula>
    </cfRule>
  </conditionalFormatting>
  <conditionalFormatting sqref="AT78 AT72">
    <cfRule type="cellIs" dxfId="137" priority="187" operator="greaterThan">
      <formula>20</formula>
    </cfRule>
  </conditionalFormatting>
  <conditionalFormatting sqref="AK123">
    <cfRule type="cellIs" dxfId="136" priority="15" operator="greaterThan">
      <formula>20</formula>
    </cfRule>
  </conditionalFormatting>
  <conditionalFormatting sqref="AL123:AM123">
    <cfRule type="cellIs" dxfId="135" priority="14" operator="between">
      <formula>80</formula>
      <formula>120</formula>
    </cfRule>
  </conditionalFormatting>
  <conditionalFormatting sqref="AX123">
    <cfRule type="cellIs" dxfId="134" priority="6" operator="lessThan">
      <formula>20</formula>
    </cfRule>
  </conditionalFormatting>
  <conditionalFormatting sqref="AW97">
    <cfRule type="cellIs" dxfId="133" priority="181" operator="greaterThan">
      <formula>20</formula>
    </cfRule>
  </conditionalFormatting>
  <conditionalFormatting sqref="AU94">
    <cfRule type="cellIs" dxfId="132" priority="180" operator="greaterThan">
      <formula>20</formula>
    </cfRule>
  </conditionalFormatting>
  <conditionalFormatting sqref="AL94:AM94">
    <cfRule type="cellIs" dxfId="131" priority="178" operator="between">
      <formula>80</formula>
      <formula>120</formula>
    </cfRule>
  </conditionalFormatting>
  <conditionalFormatting sqref="BA94">
    <cfRule type="cellIs" dxfId="130" priority="175" operator="between">
      <formula>80</formula>
      <formula>120</formula>
    </cfRule>
  </conditionalFormatting>
  <conditionalFormatting sqref="AU97">
    <cfRule type="cellIs" dxfId="129" priority="173" operator="greaterThan">
      <formula>20</formula>
    </cfRule>
  </conditionalFormatting>
  <conditionalFormatting sqref="AZ97">
    <cfRule type="cellIs" dxfId="128" priority="172" operator="greaterThan">
      <formula>20</formula>
    </cfRule>
  </conditionalFormatting>
  <conditionalFormatting sqref="AL109:AM109">
    <cfRule type="cellIs" dxfId="127" priority="171" operator="between">
      <formula>80</formula>
      <formula>120</formula>
    </cfRule>
  </conditionalFormatting>
  <conditionalFormatting sqref="AV109">
    <cfRule type="cellIs" dxfId="126" priority="170" operator="between">
      <formula>80</formula>
      <formula>120</formula>
    </cfRule>
  </conditionalFormatting>
  <conditionalFormatting sqref="BA109">
    <cfRule type="cellIs" dxfId="125" priority="168" operator="between">
      <formula>80</formula>
      <formula>120</formula>
    </cfRule>
  </conditionalFormatting>
  <conditionalFormatting sqref="AP94">
    <cfRule type="cellIs" dxfId="124" priority="166" operator="greaterThan">
      <formula>20</formula>
    </cfRule>
  </conditionalFormatting>
  <conditionalFormatting sqref="AQ94">
    <cfRule type="cellIs" dxfId="123" priority="165" operator="between">
      <formula>80</formula>
      <formula>120</formula>
    </cfRule>
  </conditionalFormatting>
  <conditionalFormatting sqref="AQ94">
    <cfRule type="cellIs" dxfId="122" priority="164" operator="between">
      <formula>80</formula>
      <formula>120</formula>
    </cfRule>
  </conditionalFormatting>
  <conditionalFormatting sqref="AQ109">
    <cfRule type="cellIs" dxfId="121" priority="161" operator="between">
      <formula>80</formula>
      <formula>120</formula>
    </cfRule>
  </conditionalFormatting>
  <conditionalFormatting sqref="AJ109 AJ106 AJ103 AJ100 AJ97 AJ94 AJ91 AJ88 AJ85 AJ82 AJ79">
    <cfRule type="cellIs" dxfId="120" priority="160" operator="greaterThan">
      <formula>20</formula>
    </cfRule>
  </conditionalFormatting>
  <conditionalFormatting sqref="AO109 AO106 AO103 AO100 AO97 AO94 AO91 AO88 AO85 AO82 AO79">
    <cfRule type="cellIs" dxfId="119" priority="159" operator="greaterThan">
      <formula>20</formula>
    </cfRule>
  </conditionalFormatting>
  <conditionalFormatting sqref="AT109 AT106 AT103 AT100 AT97 AT94 AT91 AT88 AT85 AT82 AT79">
    <cfRule type="cellIs" dxfId="118" priority="158" operator="greaterThan">
      <formula>20</formula>
    </cfRule>
  </conditionalFormatting>
  <conditionalFormatting sqref="AY109 AY106 AY103 AY100 AY97 AY94 AY91 AY88 AY85 AY82 AY79">
    <cfRule type="cellIs" dxfId="117" priority="157" operator="greaterThan">
      <formula>20</formula>
    </cfRule>
  </conditionalFormatting>
  <conditionalFormatting sqref="AR79 AW79 AJ79:AK79 AT79:AU79 AY79:AZ79">
    <cfRule type="cellIs" dxfId="116" priority="156" operator="greaterThan">
      <formula>20</formula>
    </cfRule>
  </conditionalFormatting>
  <conditionalFormatting sqref="AL79:AM79 BA79 AV79">
    <cfRule type="cellIs" dxfId="115" priority="155" operator="between">
      <formula>80</formula>
      <formula>120</formula>
    </cfRule>
  </conditionalFormatting>
  <conditionalFormatting sqref="AO79:AP79">
    <cfRule type="cellIs" dxfId="114" priority="154" operator="greaterThan">
      <formula>20</formula>
    </cfRule>
  </conditionalFormatting>
  <conditionalFormatting sqref="AQ79">
    <cfRule type="cellIs" dxfId="113" priority="153" operator="between">
      <formula>80</formula>
      <formula>120</formula>
    </cfRule>
  </conditionalFormatting>
  <conditionalFormatting sqref="AK101">
    <cfRule type="cellIs" dxfId="112" priority="152" operator="greaterThan">
      <formula>20</formula>
    </cfRule>
  </conditionalFormatting>
  <conditionalFormatting sqref="AL101:AM101">
    <cfRule type="cellIs" dxfId="111" priority="151" operator="between">
      <formula>80</formula>
      <formula>120</formula>
    </cfRule>
  </conditionalFormatting>
  <conditionalFormatting sqref="AK104">
    <cfRule type="cellIs" dxfId="110" priority="150" operator="greaterThan">
      <formula>20</formula>
    </cfRule>
  </conditionalFormatting>
  <conditionalFormatting sqref="AL104:AM104">
    <cfRule type="cellIs" dxfId="109" priority="149" operator="between">
      <formula>80</formula>
      <formula>120</formula>
    </cfRule>
  </conditionalFormatting>
  <conditionalFormatting sqref="AL95:AM95">
    <cfRule type="cellIs" dxfId="108" priority="145" operator="between">
      <formula>80</formula>
      <formula>120</formula>
    </cfRule>
  </conditionalFormatting>
  <conditionalFormatting sqref="AV95">
    <cfRule type="cellIs" dxfId="107" priority="144" operator="between">
      <formula>80</formula>
      <formula>120</formula>
    </cfRule>
  </conditionalFormatting>
  <conditionalFormatting sqref="AV95">
    <cfRule type="cellIs" dxfId="106" priority="143" operator="between">
      <formula>80</formula>
      <formula>120</formula>
    </cfRule>
  </conditionalFormatting>
  <conditionalFormatting sqref="BA95">
    <cfRule type="cellIs" dxfId="105" priority="142" operator="between">
      <formula>80</formula>
      <formula>120</formula>
    </cfRule>
  </conditionalFormatting>
  <conditionalFormatting sqref="BA95">
    <cfRule type="cellIs" dxfId="104" priority="141" operator="between">
      <formula>80</formula>
      <formula>120</formula>
    </cfRule>
  </conditionalFormatting>
  <conditionalFormatting sqref="AU98">
    <cfRule type="cellIs" dxfId="103" priority="140" operator="greaterThan">
      <formula>20</formula>
    </cfRule>
  </conditionalFormatting>
  <conditionalFormatting sqref="AZ98">
    <cfRule type="cellIs" dxfId="102" priority="139" operator="greaterThan">
      <formula>20</formula>
    </cfRule>
  </conditionalFormatting>
  <conditionalFormatting sqref="AL110:AM110">
    <cfRule type="cellIs" dxfId="101" priority="138" operator="between">
      <formula>80</formula>
      <formula>120</formula>
    </cfRule>
  </conditionalFormatting>
  <conditionalFormatting sqref="AK113">
    <cfRule type="cellIs" dxfId="100" priority="137" operator="greaterThan">
      <formula>20</formula>
    </cfRule>
  </conditionalFormatting>
  <conditionalFormatting sqref="AU113">
    <cfRule type="cellIs" dxfId="99" priority="136" operator="greaterThan">
      <formula>20</formula>
    </cfRule>
  </conditionalFormatting>
  <conditionalFormatting sqref="AV110">
    <cfRule type="cellIs" dxfId="98" priority="135" operator="between">
      <formula>80</formula>
      <formula>120</formula>
    </cfRule>
  </conditionalFormatting>
  <conditionalFormatting sqref="AV110">
    <cfRule type="cellIs" dxfId="97" priority="134" operator="between">
      <formula>80</formula>
      <formula>120</formula>
    </cfRule>
  </conditionalFormatting>
  <conditionalFormatting sqref="AZ113">
    <cfRule type="cellIs" dxfId="96" priority="133" operator="greaterThan">
      <formula>20</formula>
    </cfRule>
  </conditionalFormatting>
  <conditionalFormatting sqref="BA110">
    <cfRule type="cellIs" dxfId="95" priority="132" operator="between">
      <formula>80</formula>
      <formula>120</formula>
    </cfRule>
  </conditionalFormatting>
  <conditionalFormatting sqref="AP95">
    <cfRule type="cellIs" dxfId="94" priority="130" operator="greaterThan">
      <formula>20</formula>
    </cfRule>
  </conditionalFormatting>
  <conditionalFormatting sqref="AQ95">
    <cfRule type="cellIs" dxfId="93" priority="128" operator="between">
      <formula>80</formula>
      <formula>120</formula>
    </cfRule>
  </conditionalFormatting>
  <conditionalFormatting sqref="AP98">
    <cfRule type="cellIs" dxfId="92" priority="127" operator="greaterThan">
      <formula>20</formula>
    </cfRule>
  </conditionalFormatting>
  <conditionalFormatting sqref="AP113">
    <cfRule type="cellIs" dxfId="91" priority="126" operator="greaterThan">
      <formula>20</formula>
    </cfRule>
  </conditionalFormatting>
  <conditionalFormatting sqref="AQ110">
    <cfRule type="cellIs" dxfId="90" priority="125" operator="between">
      <formula>80</formula>
      <formula>120</formula>
    </cfRule>
  </conditionalFormatting>
  <conditionalFormatting sqref="AQ110">
    <cfRule type="cellIs" dxfId="89" priority="124" operator="between">
      <formula>80</formula>
      <formula>120</formula>
    </cfRule>
  </conditionalFormatting>
  <conditionalFormatting sqref="AK113 AP113 AU113 AZ113">
    <cfRule type="cellIs" dxfId="88" priority="123" operator="lessThan">
      <formula>20</formula>
    </cfRule>
  </conditionalFormatting>
  <conditionalFormatting sqref="AJ113 AJ110 AJ107 AJ104 AJ101 AJ98 AJ95 AJ92 AJ89 AJ86 AJ83 AJ80">
    <cfRule type="cellIs" dxfId="87" priority="122" operator="greaterThan">
      <formula>20</formula>
    </cfRule>
  </conditionalFormatting>
  <conditionalFormatting sqref="AT113 AT110 AT107 AT104 AT101 AT98 AT95 AT92 AT89 AT86 AT83 AT80">
    <cfRule type="cellIs" dxfId="86" priority="120" operator="greaterThan">
      <formula>20</formula>
    </cfRule>
  </conditionalFormatting>
  <conditionalFormatting sqref="AY113 AY110 AY107 AY104 AY101 AY98 AY95 AY92 AY89 AY86 AY83 AY80">
    <cfRule type="cellIs" dxfId="85" priority="119" operator="greaterThan">
      <formula>20</formula>
    </cfRule>
  </conditionalFormatting>
  <conditionalFormatting sqref="AO117">
    <cfRule type="cellIs" dxfId="84" priority="40" operator="greaterThan">
      <formula>20</formula>
    </cfRule>
  </conditionalFormatting>
  <conditionalFormatting sqref="AW120 AR120 AJ120:AK120 AT120:AU120 AY120:AZ120">
    <cfRule type="cellIs" dxfId="83" priority="35" operator="greaterThan">
      <formula>20</formula>
    </cfRule>
  </conditionalFormatting>
  <conditionalFormatting sqref="AV120 BA120 AL120:AM120">
    <cfRule type="cellIs" dxfId="82" priority="34" operator="between">
      <formula>80</formula>
      <formula>120</formula>
    </cfRule>
  </conditionalFormatting>
  <conditionalFormatting sqref="AW70 AR70 AU70 AZ70">
    <cfRule type="cellIs" dxfId="81" priority="118" operator="greaterThan">
      <formula>20</formula>
    </cfRule>
  </conditionalFormatting>
  <conditionalFormatting sqref="AV70 BA70">
    <cfRule type="cellIs" dxfId="80" priority="117" operator="between">
      <formula>80</formula>
      <formula>120</formula>
    </cfRule>
  </conditionalFormatting>
  <conditionalFormatting sqref="AW70 AR70 AJ70:AK70 AT70:AU70 AY70:AZ70">
    <cfRule type="cellIs" dxfId="79" priority="116" operator="greaterThan">
      <formula>20</formula>
    </cfRule>
  </conditionalFormatting>
  <conditionalFormatting sqref="AQ70">
    <cfRule type="cellIs" dxfId="78" priority="113" operator="between">
      <formula>80</formula>
      <formula>120</formula>
    </cfRule>
  </conditionalFormatting>
  <conditionalFormatting sqref="AO70:AP70">
    <cfRule type="cellIs" dxfId="77" priority="112" operator="greaterThan">
      <formula>20</formula>
    </cfRule>
  </conditionalFormatting>
  <conditionalFormatting sqref="AQ70">
    <cfRule type="cellIs" dxfId="76" priority="111" operator="between">
      <formula>80</formula>
      <formula>120</formula>
    </cfRule>
  </conditionalFormatting>
  <conditionalFormatting sqref="AO70">
    <cfRule type="cellIs" dxfId="75" priority="107" operator="greaterThan">
      <formula>20</formula>
    </cfRule>
  </conditionalFormatting>
  <conditionalFormatting sqref="AT70">
    <cfRule type="cellIs" dxfId="74" priority="106" operator="greaterThan">
      <formula>20</formula>
    </cfRule>
  </conditionalFormatting>
  <conditionalFormatting sqref="AY70">
    <cfRule type="cellIs" dxfId="73" priority="105" operator="greaterThan">
      <formula>20</formula>
    </cfRule>
  </conditionalFormatting>
  <conditionalFormatting sqref="AW73 AR73 AU73 AZ73">
    <cfRule type="cellIs" dxfId="72" priority="104" operator="greaterThan">
      <formula>20</formula>
    </cfRule>
  </conditionalFormatting>
  <conditionalFormatting sqref="AV73 BA73">
    <cfRule type="cellIs" dxfId="71" priority="103" operator="between">
      <formula>80</formula>
      <formula>120</formula>
    </cfRule>
  </conditionalFormatting>
  <conditionalFormatting sqref="AO73:AP73">
    <cfRule type="cellIs" dxfId="70" priority="98" operator="greaterThan">
      <formula>20</formula>
    </cfRule>
  </conditionalFormatting>
  <conditionalFormatting sqref="AQ73">
    <cfRule type="cellIs" dxfId="69" priority="97" operator="between">
      <formula>80</formula>
      <formula>120</formula>
    </cfRule>
  </conditionalFormatting>
  <conditionalFormatting sqref="AO73">
    <cfRule type="cellIs" dxfId="68" priority="93" operator="greaterThan">
      <formula>20</formula>
    </cfRule>
  </conditionalFormatting>
  <conditionalFormatting sqref="AT73">
    <cfRule type="cellIs" dxfId="67" priority="92" operator="greaterThan">
      <formula>20</formula>
    </cfRule>
  </conditionalFormatting>
  <conditionalFormatting sqref="AY73">
    <cfRule type="cellIs" dxfId="66" priority="91" operator="greaterThan">
      <formula>20</formula>
    </cfRule>
  </conditionalFormatting>
  <conditionalFormatting sqref="AO76:AP76">
    <cfRule type="cellIs" dxfId="65" priority="84" operator="greaterThan">
      <formula>20</formula>
    </cfRule>
  </conditionalFormatting>
  <conditionalFormatting sqref="AQ76">
    <cfRule type="cellIs" dxfId="64" priority="83" operator="between">
      <formula>80</formula>
      <formula>120</formula>
    </cfRule>
  </conditionalFormatting>
  <conditionalFormatting sqref="AO76">
    <cfRule type="cellIs" dxfId="63" priority="79" operator="greaterThan">
      <formula>20</formula>
    </cfRule>
  </conditionalFormatting>
  <conditionalFormatting sqref="AT76">
    <cfRule type="cellIs" dxfId="62" priority="78" operator="greaterThan">
      <formula>20</formula>
    </cfRule>
  </conditionalFormatting>
  <conditionalFormatting sqref="AY76">
    <cfRule type="cellIs" dxfId="61" priority="77" operator="greaterThan">
      <formula>20</formula>
    </cfRule>
  </conditionalFormatting>
  <conditionalFormatting sqref="AI76">
    <cfRule type="cellIs" dxfId="60" priority="76" operator="lessThan">
      <formula>20</formula>
    </cfRule>
  </conditionalFormatting>
  <conditionalFormatting sqref="AN76">
    <cfRule type="cellIs" dxfId="59" priority="75" operator="lessThan">
      <formula>20</formula>
    </cfRule>
  </conditionalFormatting>
  <conditionalFormatting sqref="AS76">
    <cfRule type="cellIs" dxfId="58" priority="74" operator="lessThan">
      <formula>20</formula>
    </cfRule>
  </conditionalFormatting>
  <conditionalFormatting sqref="AX76">
    <cfRule type="cellIs" dxfId="57" priority="73" operator="lessThan">
      <formula>20</formula>
    </cfRule>
  </conditionalFormatting>
  <conditionalFormatting sqref="AU124">
    <cfRule type="cellIs" dxfId="56" priority="70" operator="greaterThan">
      <formula>20</formula>
    </cfRule>
  </conditionalFormatting>
  <conditionalFormatting sqref="AV124">
    <cfRule type="cellIs" dxfId="55" priority="69" operator="between">
      <formula>80</formula>
      <formula>120</formula>
    </cfRule>
  </conditionalFormatting>
  <conditionalFormatting sqref="AZ124">
    <cfRule type="cellIs" dxfId="54" priority="68" operator="greaterThan">
      <formula>20</formula>
    </cfRule>
  </conditionalFormatting>
  <conditionalFormatting sqref="BA124">
    <cfRule type="cellIs" dxfId="53" priority="67" operator="between">
      <formula>80</formula>
      <formula>120</formula>
    </cfRule>
  </conditionalFormatting>
  <conditionalFormatting sqref="AP124">
    <cfRule type="cellIs" dxfId="52" priority="66" operator="greaterThan">
      <formula>20</formula>
    </cfRule>
  </conditionalFormatting>
  <conditionalFormatting sqref="AQ124">
    <cfRule type="cellIs" dxfId="51" priority="65" operator="between">
      <formula>80</formula>
      <formula>120</formula>
    </cfRule>
  </conditionalFormatting>
  <conditionalFormatting sqref="AJ124 AJ121 AJ118">
    <cfRule type="cellIs" dxfId="50" priority="64" operator="greaterThan">
      <formula>20</formula>
    </cfRule>
  </conditionalFormatting>
  <conditionalFormatting sqref="AT124 AT121 AT118">
    <cfRule type="cellIs" dxfId="49" priority="62" operator="greaterThan">
      <formula>20</formula>
    </cfRule>
  </conditionalFormatting>
  <conditionalFormatting sqref="AY124 AY121 AY118">
    <cfRule type="cellIs" dxfId="48" priority="61" operator="greaterThan">
      <formula>20</formula>
    </cfRule>
  </conditionalFormatting>
  <conditionalFormatting sqref="AT116">
    <cfRule type="cellIs" dxfId="47" priority="60" operator="greaterThan">
      <formula>20</formula>
    </cfRule>
  </conditionalFormatting>
  <conditionalFormatting sqref="AT116">
    <cfRule type="cellIs" dxfId="46" priority="59" operator="greaterThan">
      <formula>20</formula>
    </cfRule>
  </conditionalFormatting>
  <conditionalFormatting sqref="AY116">
    <cfRule type="cellIs" dxfId="45" priority="57" operator="greaterThan">
      <formula>20</formula>
    </cfRule>
  </conditionalFormatting>
  <conditionalFormatting sqref="AO116">
    <cfRule type="cellIs" dxfId="44" priority="56" operator="greaterThan">
      <formula>20</formula>
    </cfRule>
  </conditionalFormatting>
  <conditionalFormatting sqref="AJ119">
    <cfRule type="cellIs" dxfId="43" priority="55" operator="greaterThan">
      <formula>20</formula>
    </cfRule>
  </conditionalFormatting>
  <conditionalFormatting sqref="AT119">
    <cfRule type="cellIs" dxfId="42" priority="53" operator="greaterThan">
      <formula>20</formula>
    </cfRule>
  </conditionalFormatting>
  <conditionalFormatting sqref="AW117 AR117 AU117 AZ117">
    <cfRule type="cellIs" dxfId="41" priority="51" operator="greaterThan">
      <formula>20</formula>
    </cfRule>
  </conditionalFormatting>
  <conditionalFormatting sqref="AV117 BA117">
    <cfRule type="cellIs" dxfId="40" priority="50" operator="between">
      <formula>80</formula>
      <formula>120</formula>
    </cfRule>
  </conditionalFormatting>
  <conditionalFormatting sqref="AW117 AR117 AJ117:AK117 AT117:AU117 AY117:AZ117">
    <cfRule type="cellIs" dxfId="39" priority="49" operator="greaterThan">
      <formula>20</formula>
    </cfRule>
  </conditionalFormatting>
  <conditionalFormatting sqref="AV117 BA117 AL117:AM117">
    <cfRule type="cellIs" dxfId="38" priority="48" operator="between">
      <formula>80</formula>
      <formula>120</formula>
    </cfRule>
  </conditionalFormatting>
  <conditionalFormatting sqref="AP117">
    <cfRule type="cellIs" dxfId="37" priority="47" operator="greaterThan">
      <formula>20</formula>
    </cfRule>
  </conditionalFormatting>
  <conditionalFormatting sqref="AQ117">
    <cfRule type="cellIs" dxfId="36" priority="46" operator="between">
      <formula>80</formula>
      <formula>120</formula>
    </cfRule>
  </conditionalFormatting>
  <conditionalFormatting sqref="AO117:AP117">
    <cfRule type="cellIs" dxfId="35" priority="45" operator="greaterThan">
      <formula>20</formula>
    </cfRule>
  </conditionalFormatting>
  <conditionalFormatting sqref="AQ117">
    <cfRule type="cellIs" dxfId="34" priority="44" operator="between">
      <formula>80</formula>
      <formula>120</formula>
    </cfRule>
  </conditionalFormatting>
  <conditionalFormatting sqref="AK117">
    <cfRule type="cellIs" dxfId="33" priority="43" operator="greaterThan">
      <formula>20</formula>
    </cfRule>
  </conditionalFormatting>
  <conditionalFormatting sqref="AL117:AM117">
    <cfRule type="cellIs" dxfId="32" priority="42" operator="between">
      <formula>80</formula>
      <formula>120</formula>
    </cfRule>
  </conditionalFormatting>
  <conditionalFormatting sqref="AJ117">
    <cfRule type="cellIs" dxfId="31" priority="41" operator="greaterThan">
      <formula>20</formula>
    </cfRule>
  </conditionalFormatting>
  <conditionalFormatting sqref="AT117">
    <cfRule type="cellIs" dxfId="30" priority="39" operator="greaterThan">
      <formula>20</formula>
    </cfRule>
  </conditionalFormatting>
  <conditionalFormatting sqref="AY117">
    <cfRule type="cellIs" dxfId="29" priority="38" operator="greaterThan">
      <formula>20</formula>
    </cfRule>
  </conditionalFormatting>
  <conditionalFormatting sqref="AP120">
    <cfRule type="cellIs" dxfId="28" priority="33" operator="greaterThan">
      <formula>20</formula>
    </cfRule>
  </conditionalFormatting>
  <conditionalFormatting sqref="AQ120">
    <cfRule type="cellIs" dxfId="27" priority="32" operator="between">
      <formula>80</formula>
      <formula>120</formula>
    </cfRule>
  </conditionalFormatting>
  <conditionalFormatting sqref="AO120:AP120">
    <cfRule type="cellIs" dxfId="26" priority="31" operator="greaterThan">
      <formula>20</formula>
    </cfRule>
  </conditionalFormatting>
  <conditionalFormatting sqref="AQ120">
    <cfRule type="cellIs" dxfId="25" priority="30" operator="between">
      <formula>80</formula>
      <formula>120</formula>
    </cfRule>
  </conditionalFormatting>
  <conditionalFormatting sqref="AK120">
    <cfRule type="cellIs" dxfId="24" priority="29" operator="greaterThan">
      <formula>20</formula>
    </cfRule>
  </conditionalFormatting>
  <conditionalFormatting sqref="AL120:AM120">
    <cfRule type="cellIs" dxfId="23" priority="28" operator="between">
      <formula>80</formula>
      <formula>120</formula>
    </cfRule>
  </conditionalFormatting>
  <conditionalFormatting sqref="AJ120">
    <cfRule type="cellIs" dxfId="22" priority="27" operator="greaterThan">
      <formula>20</formula>
    </cfRule>
  </conditionalFormatting>
  <conditionalFormatting sqref="AO120">
    <cfRule type="cellIs" dxfId="21" priority="26" operator="greaterThan">
      <formula>20</formula>
    </cfRule>
  </conditionalFormatting>
  <conditionalFormatting sqref="AT120">
    <cfRule type="cellIs" dxfId="20" priority="25" operator="greaterThan">
      <formula>20</formula>
    </cfRule>
  </conditionalFormatting>
  <conditionalFormatting sqref="AW123 AR123 AU123 AZ123">
    <cfRule type="cellIs" dxfId="19" priority="23" operator="greaterThan">
      <formula>20</formula>
    </cfRule>
  </conditionalFormatting>
  <conditionalFormatting sqref="AV123 BA123">
    <cfRule type="cellIs" dxfId="18" priority="22" operator="between">
      <formula>80</formula>
      <formula>120</formula>
    </cfRule>
  </conditionalFormatting>
  <conditionalFormatting sqref="AW123 AR123 AJ123:AK123 AT123:AU123 AY123:AZ123">
    <cfRule type="cellIs" dxfId="17" priority="21" operator="greaterThan">
      <formula>20</formula>
    </cfRule>
  </conditionalFormatting>
  <conditionalFormatting sqref="AV123 BA123 AL123:AM123">
    <cfRule type="cellIs" dxfId="16" priority="20" operator="between">
      <formula>80</formula>
      <formula>120</formula>
    </cfRule>
  </conditionalFormatting>
  <conditionalFormatting sqref="AP123">
    <cfRule type="cellIs" dxfId="15" priority="19" operator="greaterThan">
      <formula>20</formula>
    </cfRule>
  </conditionalFormatting>
  <conditionalFormatting sqref="AO123:AP123">
    <cfRule type="cellIs" dxfId="14" priority="17" operator="greaterThan">
      <formula>20</formula>
    </cfRule>
  </conditionalFormatting>
  <conditionalFormatting sqref="AQ123">
    <cfRule type="cellIs" dxfId="13" priority="16" operator="between">
      <formula>80</formula>
      <formula>120</formula>
    </cfRule>
  </conditionalFormatting>
  <conditionalFormatting sqref="AJ123">
    <cfRule type="cellIs" dxfId="12" priority="13" operator="greaterThan">
      <formula>20</formula>
    </cfRule>
  </conditionalFormatting>
  <conditionalFormatting sqref="AO123">
    <cfRule type="cellIs" dxfId="11" priority="12" operator="greaterThan">
      <formula>20</formula>
    </cfRule>
  </conditionalFormatting>
  <conditionalFormatting sqref="AT123">
    <cfRule type="cellIs" dxfId="10" priority="11" operator="greaterThan">
      <formula>20</formula>
    </cfRule>
  </conditionalFormatting>
  <conditionalFormatting sqref="AY123">
    <cfRule type="cellIs" dxfId="9" priority="10" operator="greaterThan">
      <formula>20</formula>
    </cfRule>
  </conditionalFormatting>
  <conditionalFormatting sqref="AI123">
    <cfRule type="cellIs" dxfId="8" priority="9" operator="lessThan">
      <formula>20</formula>
    </cfRule>
  </conditionalFormatting>
  <conditionalFormatting sqref="AN123">
    <cfRule type="cellIs" dxfId="7" priority="8" operator="lessThan">
      <formula>20</formula>
    </cfRule>
  </conditionalFormatting>
  <conditionalFormatting sqref="AS123">
    <cfRule type="cellIs" dxfId="6" priority="7" operator="lessThan">
      <formula>20</formula>
    </cfRule>
  </conditionalFormatting>
  <conditionalFormatting sqref="AJ30">
    <cfRule type="cellIs" dxfId="5" priority="5" operator="greaterThan">
      <formula>20</formula>
    </cfRule>
  </conditionalFormatting>
  <conditionalFormatting sqref="AO30">
    <cfRule type="cellIs" dxfId="4" priority="4" operator="greaterThan">
      <formula>20</formula>
    </cfRule>
  </conditionalFormatting>
  <conditionalFormatting sqref="AT30">
    <cfRule type="cellIs" dxfId="3" priority="3" operator="greaterThan">
      <formula>20</formula>
    </cfRule>
  </conditionalFormatting>
  <conditionalFormatting sqref="AY30">
    <cfRule type="cellIs" dxfId="2" priority="2" operator="greaterThan">
      <formula>20</formula>
    </cfRule>
  </conditionalFormatting>
  <conditionalFormatting sqref="AF13:AF124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658"/>
  <sheetViews>
    <sheetView topLeftCell="T172" workbookViewId="0">
      <selection activeCell="N587" sqref="N587"/>
    </sheetView>
  </sheetViews>
  <sheetFormatPr baseColWidth="10" defaultColWidth="8.83203125" defaultRowHeight="15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I1" t="s">
        <v>45</v>
      </c>
      <c r="AJ1" t="s">
        <v>46</v>
      </c>
      <c r="AK1" t="s">
        <v>47</v>
      </c>
      <c r="AL1" t="s">
        <v>48</v>
      </c>
      <c r="AN1" t="s">
        <v>49</v>
      </c>
      <c r="AO1" t="s">
        <v>50</v>
      </c>
      <c r="AP1" t="s">
        <v>51</v>
      </c>
      <c r="AQ1" t="s">
        <v>52</v>
      </c>
      <c r="AS1" t="s">
        <v>53</v>
      </c>
      <c r="AT1" t="s">
        <v>54</v>
      </c>
      <c r="AU1" t="s">
        <v>55</v>
      </c>
      <c r="AV1" t="s">
        <v>56</v>
      </c>
      <c r="AX1" t="s">
        <v>57</v>
      </c>
      <c r="AY1" t="s">
        <v>58</v>
      </c>
      <c r="AZ1" t="s">
        <v>59</v>
      </c>
      <c r="BA1" t="s">
        <v>60</v>
      </c>
      <c r="BC1" t="s">
        <v>61</v>
      </c>
      <c r="BD1" t="s">
        <v>62</v>
      </c>
      <c r="BE1" t="s">
        <v>63</v>
      </c>
      <c r="BF1" t="s">
        <v>64</v>
      </c>
    </row>
    <row r="2" spans="1:58" x14ac:dyDescent="0.2">
      <c r="A2">
        <v>1</v>
      </c>
      <c r="B2">
        <v>1</v>
      </c>
      <c r="C2" t="s">
        <v>26</v>
      </c>
      <c r="D2" t="s">
        <v>27</v>
      </c>
      <c r="G2">
        <v>0.5</v>
      </c>
      <c r="H2">
        <v>0.5</v>
      </c>
      <c r="I2">
        <v>3124</v>
      </c>
      <c r="J2">
        <v>12902</v>
      </c>
      <c r="L2">
        <v>9640</v>
      </c>
      <c r="M2">
        <v>2.8119999999999998</v>
      </c>
      <c r="N2">
        <v>11.209</v>
      </c>
      <c r="O2">
        <v>8.3970000000000002</v>
      </c>
      <c r="Q2">
        <v>0.89200000000000002</v>
      </c>
      <c r="R2">
        <v>1</v>
      </c>
      <c r="S2">
        <v>0</v>
      </c>
      <c r="T2">
        <v>0</v>
      </c>
      <c r="V2">
        <v>0</v>
      </c>
      <c r="Y2">
        <v>44231</v>
      </c>
      <c r="Z2">
        <v>0.46951388888888884</v>
      </c>
      <c r="AB2">
        <v>1</v>
      </c>
      <c r="AD2">
        <v>7.2791251199999998</v>
      </c>
      <c r="AE2">
        <v>10.99328310080441</v>
      </c>
      <c r="AF2">
        <v>3.7141579808044103</v>
      </c>
      <c r="AG2">
        <v>0.81496540871055156</v>
      </c>
    </row>
    <row r="3" spans="1:58" x14ac:dyDescent="0.2">
      <c r="A3">
        <v>2</v>
      </c>
      <c r="B3">
        <v>1</v>
      </c>
      <c r="C3" t="s">
        <v>26</v>
      </c>
      <c r="D3" t="s">
        <v>27</v>
      </c>
      <c r="G3">
        <v>0.5</v>
      </c>
      <c r="H3">
        <v>0.5</v>
      </c>
      <c r="I3">
        <v>4104</v>
      </c>
      <c r="J3">
        <v>12883</v>
      </c>
      <c r="L3">
        <v>9757</v>
      </c>
      <c r="M3">
        <v>3.5630000000000002</v>
      </c>
      <c r="N3">
        <v>11.193</v>
      </c>
      <c r="O3">
        <v>7.63</v>
      </c>
      <c r="Q3">
        <v>0.90400000000000003</v>
      </c>
      <c r="R3">
        <v>1</v>
      </c>
      <c r="S3">
        <v>0</v>
      </c>
      <c r="T3">
        <v>0</v>
      </c>
      <c r="V3">
        <v>0</v>
      </c>
      <c r="Y3">
        <v>44231</v>
      </c>
      <c r="Z3">
        <v>0.47509259259259262</v>
      </c>
      <c r="AB3">
        <v>1</v>
      </c>
      <c r="AD3">
        <v>10.089137919999999</v>
      </c>
      <c r="AE3">
        <v>10.976950748486846</v>
      </c>
      <c r="AF3">
        <v>0.88781282848684739</v>
      </c>
      <c r="AG3">
        <v>0.82471543704754946</v>
      </c>
    </row>
    <row r="4" spans="1:58" x14ac:dyDescent="0.2">
      <c r="A4">
        <v>3</v>
      </c>
      <c r="B4">
        <v>1</v>
      </c>
      <c r="C4" t="s">
        <v>26</v>
      </c>
      <c r="D4" t="s">
        <v>27</v>
      </c>
      <c r="G4">
        <v>0.5</v>
      </c>
      <c r="H4">
        <v>0.5</v>
      </c>
      <c r="I4">
        <v>4286</v>
      </c>
      <c r="J4">
        <v>12722</v>
      </c>
      <c r="L4">
        <v>9853</v>
      </c>
      <c r="M4">
        <v>3.7029999999999998</v>
      </c>
      <c r="N4">
        <v>11.055999999999999</v>
      </c>
      <c r="O4">
        <v>7.3540000000000001</v>
      </c>
      <c r="Q4">
        <v>0.91400000000000003</v>
      </c>
      <c r="R4">
        <v>1</v>
      </c>
      <c r="S4">
        <v>0</v>
      </c>
      <c r="T4">
        <v>0</v>
      </c>
      <c r="V4">
        <v>0</v>
      </c>
      <c r="Y4">
        <v>44231</v>
      </c>
      <c r="Z4">
        <v>0.48118055555555556</v>
      </c>
      <c r="AB4">
        <v>1</v>
      </c>
      <c r="AD4">
        <v>10.63637552</v>
      </c>
      <c r="AE4">
        <v>10.838555552532755</v>
      </c>
      <c r="AF4">
        <v>0.2021800325327554</v>
      </c>
      <c r="AG4">
        <v>0.83271546029841959</v>
      </c>
    </row>
    <row r="5" spans="1:58" x14ac:dyDescent="0.2">
      <c r="A5">
        <v>4</v>
      </c>
      <c r="B5">
        <v>2</v>
      </c>
      <c r="D5" t="s">
        <v>28</v>
      </c>
      <c r="Y5">
        <v>44231</v>
      </c>
      <c r="Z5">
        <v>0.48521990740740745</v>
      </c>
      <c r="AB5">
        <v>1</v>
      </c>
      <c r="AD5" t="e">
        <v>#DIV/0!</v>
      </c>
      <c r="AE5" t="e">
        <v>#DIV/0!</v>
      </c>
      <c r="AF5" t="e">
        <v>#DIV/0!</v>
      </c>
      <c r="AG5" t="e">
        <v>#DIV/0!</v>
      </c>
    </row>
    <row r="6" spans="1:58" x14ac:dyDescent="0.2">
      <c r="A6">
        <v>5</v>
      </c>
      <c r="B6">
        <v>3</v>
      </c>
      <c r="C6" t="s">
        <v>29</v>
      </c>
      <c r="D6" t="s">
        <v>27</v>
      </c>
      <c r="G6">
        <v>0.5</v>
      </c>
      <c r="H6">
        <v>0.5</v>
      </c>
      <c r="I6">
        <v>204</v>
      </c>
      <c r="J6">
        <v>180</v>
      </c>
      <c r="L6">
        <v>85</v>
      </c>
      <c r="M6">
        <v>0.57099999999999995</v>
      </c>
      <c r="N6">
        <v>0.43099999999999999</v>
      </c>
      <c r="O6">
        <v>0</v>
      </c>
      <c r="Q6">
        <v>0</v>
      </c>
      <c r="R6">
        <v>1</v>
      </c>
      <c r="S6">
        <v>0</v>
      </c>
      <c r="T6">
        <v>0</v>
      </c>
      <c r="V6">
        <v>0</v>
      </c>
      <c r="Y6">
        <v>44231</v>
      </c>
      <c r="Z6">
        <v>0.49464120370370374</v>
      </c>
      <c r="AB6">
        <v>1</v>
      </c>
      <c r="AD6">
        <v>0.27299392000000006</v>
      </c>
      <c r="AE6">
        <v>5.748382796007747E-2</v>
      </c>
      <c r="AF6">
        <v>-0.21551009203992258</v>
      </c>
      <c r="AG6">
        <v>1.8713094522387477E-2</v>
      </c>
    </row>
    <row r="7" spans="1:58" x14ac:dyDescent="0.2">
      <c r="A7">
        <v>6</v>
      </c>
      <c r="B7">
        <v>3</v>
      </c>
      <c r="C7" t="s">
        <v>29</v>
      </c>
      <c r="D7" t="s">
        <v>27</v>
      </c>
      <c r="G7">
        <v>0.5</v>
      </c>
      <c r="H7">
        <v>0.5</v>
      </c>
      <c r="I7">
        <v>22</v>
      </c>
      <c r="J7">
        <v>196</v>
      </c>
      <c r="L7">
        <v>63</v>
      </c>
      <c r="M7">
        <v>0.432</v>
      </c>
      <c r="N7">
        <v>0.44500000000000001</v>
      </c>
      <c r="O7">
        <v>1.2999999999999999E-2</v>
      </c>
      <c r="Q7">
        <v>0</v>
      </c>
      <c r="R7">
        <v>1</v>
      </c>
      <c r="S7">
        <v>0</v>
      </c>
      <c r="T7">
        <v>0</v>
      </c>
      <c r="V7">
        <v>0</v>
      </c>
      <c r="Y7">
        <v>44231</v>
      </c>
      <c r="Z7">
        <v>0.49962962962962965</v>
      </c>
      <c r="AB7">
        <v>1</v>
      </c>
      <c r="AD7">
        <v>-9.5941919999999986E-2</v>
      </c>
      <c r="AE7">
        <v>7.1237387806446686E-2</v>
      </c>
      <c r="AF7">
        <v>0.16717930780644669</v>
      </c>
      <c r="AG7">
        <v>1.6879755860729744E-2</v>
      </c>
    </row>
    <row r="8" spans="1:58" x14ac:dyDescent="0.2">
      <c r="A8">
        <v>7</v>
      </c>
      <c r="B8">
        <v>3</v>
      </c>
      <c r="C8" t="s">
        <v>29</v>
      </c>
      <c r="D8" t="s">
        <v>27</v>
      </c>
      <c r="G8">
        <v>0.5</v>
      </c>
      <c r="H8">
        <v>0.5</v>
      </c>
      <c r="I8">
        <v>29</v>
      </c>
      <c r="J8">
        <v>175</v>
      </c>
      <c r="L8">
        <v>64</v>
      </c>
      <c r="M8">
        <v>0.437</v>
      </c>
      <c r="N8">
        <v>0.42599999999999999</v>
      </c>
      <c r="O8">
        <v>0</v>
      </c>
      <c r="Q8">
        <v>0</v>
      </c>
      <c r="R8">
        <v>1</v>
      </c>
      <c r="S8">
        <v>0</v>
      </c>
      <c r="T8">
        <v>0</v>
      </c>
      <c r="V8">
        <v>0</v>
      </c>
      <c r="Y8">
        <v>44231</v>
      </c>
      <c r="Z8">
        <v>0.50502314814814808</v>
      </c>
      <c r="AB8">
        <v>1</v>
      </c>
      <c r="AD8">
        <v>-8.1899079999999985E-2</v>
      </c>
      <c r="AE8">
        <v>5.3185840508087064E-2</v>
      </c>
      <c r="AF8">
        <v>0.13508492050808704</v>
      </c>
      <c r="AG8">
        <v>1.6963089436259644E-2</v>
      </c>
    </row>
    <row r="9" spans="1:58" x14ac:dyDescent="0.2">
      <c r="A9">
        <v>8</v>
      </c>
      <c r="B9">
        <v>4</v>
      </c>
      <c r="C9" t="s">
        <v>65</v>
      </c>
      <c r="D9" t="s">
        <v>27</v>
      </c>
      <c r="G9">
        <v>0.2</v>
      </c>
      <c r="H9">
        <v>0.2</v>
      </c>
      <c r="I9">
        <v>182</v>
      </c>
      <c r="J9">
        <v>2742</v>
      </c>
      <c r="L9">
        <v>1323</v>
      </c>
      <c r="M9">
        <v>1.3859999999999999</v>
      </c>
      <c r="N9">
        <v>6.5039999999999996</v>
      </c>
      <c r="O9">
        <v>5.117</v>
      </c>
      <c r="Q9">
        <v>5.6000000000000001E-2</v>
      </c>
      <c r="R9">
        <v>1</v>
      </c>
      <c r="S9">
        <v>0</v>
      </c>
      <c r="T9">
        <v>0</v>
      </c>
      <c r="V9">
        <v>0</v>
      </c>
      <c r="Y9">
        <v>44231</v>
      </c>
      <c r="Z9">
        <v>0.51461805555555562</v>
      </c>
      <c r="AB9">
        <v>1</v>
      </c>
      <c r="AD9">
        <v>0.56993719999999992</v>
      </c>
      <c r="AE9">
        <v>5.6494314958998748</v>
      </c>
      <c r="AF9">
        <v>5.0794942958998748</v>
      </c>
      <c r="AG9">
        <v>0.30470015257099931</v>
      </c>
      <c r="AI9">
        <v>81.002093333333335</v>
      </c>
      <c r="AN9">
        <v>5.8428084016687523</v>
      </c>
      <c r="AS9">
        <v>69.316476529995825</v>
      </c>
      <c r="AX9">
        <v>1.5667175236664388</v>
      </c>
    </row>
    <row r="10" spans="1:58" x14ac:dyDescent="0.2">
      <c r="A10">
        <v>9</v>
      </c>
      <c r="B10">
        <v>4</v>
      </c>
      <c r="C10" t="s">
        <v>65</v>
      </c>
      <c r="D10" t="s">
        <v>27</v>
      </c>
      <c r="G10">
        <v>0.2</v>
      </c>
      <c r="H10">
        <v>0.2</v>
      </c>
      <c r="I10">
        <v>496</v>
      </c>
      <c r="J10">
        <v>2733</v>
      </c>
      <c r="L10">
        <v>1282</v>
      </c>
      <c r="M10">
        <v>1.988</v>
      </c>
      <c r="N10">
        <v>6.4850000000000003</v>
      </c>
      <c r="O10">
        <v>4.4969999999999999</v>
      </c>
      <c r="Q10">
        <v>4.4999999999999998E-2</v>
      </c>
      <c r="R10">
        <v>1</v>
      </c>
      <c r="S10">
        <v>0</v>
      </c>
      <c r="T10">
        <v>0</v>
      </c>
      <c r="V10">
        <v>0</v>
      </c>
      <c r="Y10">
        <v>44231</v>
      </c>
      <c r="Z10">
        <v>0.52006944444444447</v>
      </c>
      <c r="AB10">
        <v>1</v>
      </c>
      <c r="AD10">
        <v>2.2038048000000003</v>
      </c>
      <c r="AE10">
        <v>5.6300905523659184</v>
      </c>
      <c r="AF10">
        <v>3.426285752365918</v>
      </c>
      <c r="AG10">
        <v>0.29615846107918492</v>
      </c>
      <c r="AI10">
        <v>26.539839999999987</v>
      </c>
      <c r="AN10">
        <v>6.1651574605680279</v>
      </c>
      <c r="AS10">
        <v>14.209525078863933</v>
      </c>
      <c r="AX10">
        <v>1.2805129736050229</v>
      </c>
    </row>
    <row r="11" spans="1:58" x14ac:dyDescent="0.2">
      <c r="A11">
        <v>10</v>
      </c>
      <c r="B11">
        <v>5</v>
      </c>
      <c r="C11" t="s">
        <v>65</v>
      </c>
      <c r="D11" t="s">
        <v>27</v>
      </c>
      <c r="G11">
        <v>0.6</v>
      </c>
      <c r="H11">
        <v>0.6</v>
      </c>
      <c r="I11">
        <v>1569</v>
      </c>
      <c r="J11">
        <v>8595</v>
      </c>
      <c r="L11">
        <v>4049</v>
      </c>
      <c r="M11">
        <v>1.349</v>
      </c>
      <c r="N11">
        <v>6.3</v>
      </c>
      <c r="O11">
        <v>4.9509999999999996</v>
      </c>
      <c r="Q11">
        <v>0.25600000000000001</v>
      </c>
      <c r="R11">
        <v>1</v>
      </c>
      <c r="S11">
        <v>0</v>
      </c>
      <c r="T11">
        <v>0</v>
      </c>
      <c r="V11">
        <v>0</v>
      </c>
      <c r="Y11">
        <v>44231</v>
      </c>
      <c r="Z11">
        <v>0.53045138888888888</v>
      </c>
      <c r="AB11">
        <v>1</v>
      </c>
      <c r="AD11">
        <v>2.7445094333333331</v>
      </c>
      <c r="AE11">
        <v>6.0758305913832436</v>
      </c>
      <c r="AF11">
        <v>3.3313211580499105</v>
      </c>
      <c r="AG11">
        <v>0.29087282326908209</v>
      </c>
      <c r="AI11">
        <v>8.5163522222222312</v>
      </c>
      <c r="AN11">
        <v>1.2638431897207258</v>
      </c>
      <c r="AS11">
        <v>11.044038601663681</v>
      </c>
      <c r="AX11">
        <v>3.0423922436392989</v>
      </c>
    </row>
    <row r="12" spans="1:58" x14ac:dyDescent="0.2">
      <c r="A12">
        <v>11</v>
      </c>
      <c r="B12">
        <v>5</v>
      </c>
      <c r="C12" t="s">
        <v>65</v>
      </c>
      <c r="D12" t="s">
        <v>27</v>
      </c>
      <c r="G12">
        <v>0.6</v>
      </c>
      <c r="H12">
        <v>0.6</v>
      </c>
      <c r="I12">
        <v>1554</v>
      </c>
      <c r="J12">
        <v>8574</v>
      </c>
      <c r="L12">
        <v>4016</v>
      </c>
      <c r="M12">
        <v>1.339</v>
      </c>
      <c r="N12">
        <v>6.2850000000000001</v>
      </c>
      <c r="O12">
        <v>4.9459999999999997</v>
      </c>
      <c r="Q12">
        <v>0.253</v>
      </c>
      <c r="R12">
        <v>1</v>
      </c>
      <c r="S12">
        <v>0</v>
      </c>
      <c r="T12">
        <v>0</v>
      </c>
      <c r="V12">
        <v>0</v>
      </c>
      <c r="Y12">
        <v>44231</v>
      </c>
      <c r="Z12">
        <v>0.53657407407407409</v>
      </c>
      <c r="AB12">
        <v>1</v>
      </c>
      <c r="AD12">
        <v>2.7148249333333334</v>
      </c>
      <c r="AE12">
        <v>6.0607876353012777</v>
      </c>
      <c r="AF12">
        <v>3.3459627019679443</v>
      </c>
      <c r="AG12">
        <v>0.2885811499420099</v>
      </c>
      <c r="AI12">
        <v>9.5058355555555529</v>
      </c>
      <c r="AN12">
        <v>1.0131272550212955</v>
      </c>
      <c r="AS12">
        <v>11.532090065598146</v>
      </c>
      <c r="AX12">
        <v>3.8062833526633644</v>
      </c>
    </row>
    <row r="13" spans="1:58" x14ac:dyDescent="0.2">
      <c r="A13">
        <v>12</v>
      </c>
      <c r="B13">
        <v>6</v>
      </c>
      <c r="C13" t="s">
        <v>65</v>
      </c>
      <c r="D13" t="s">
        <v>27</v>
      </c>
      <c r="G13">
        <v>1</v>
      </c>
      <c r="H13">
        <v>1</v>
      </c>
      <c r="I13">
        <v>2663</v>
      </c>
      <c r="J13">
        <v>14387</v>
      </c>
      <c r="L13">
        <v>6811</v>
      </c>
      <c r="M13">
        <v>1.2290000000000001</v>
      </c>
      <c r="N13">
        <v>6.234</v>
      </c>
      <c r="O13">
        <v>5.0049999999999999</v>
      </c>
      <c r="Q13">
        <v>0.29799999999999999</v>
      </c>
      <c r="R13">
        <v>1</v>
      </c>
      <c r="S13">
        <v>0</v>
      </c>
      <c r="T13">
        <v>0</v>
      </c>
      <c r="V13">
        <v>0</v>
      </c>
      <c r="Y13">
        <v>44231</v>
      </c>
      <c r="Z13">
        <v>0.54781250000000004</v>
      </c>
      <c r="AB13">
        <v>1</v>
      </c>
      <c r="AD13">
        <v>3.01849414</v>
      </c>
      <c r="AE13">
        <v>6.1348926870227762</v>
      </c>
      <c r="AF13">
        <v>3.1163985470227762</v>
      </c>
      <c r="AG13">
        <v>0.2896073617682367</v>
      </c>
      <c r="AI13">
        <v>0.61647133333333493</v>
      </c>
      <c r="AN13">
        <v>2.2482114503796038</v>
      </c>
      <c r="AS13">
        <v>3.8799515674258731</v>
      </c>
      <c r="AX13">
        <v>3.4642127439210952</v>
      </c>
    </row>
    <row r="14" spans="1:58" x14ac:dyDescent="0.2">
      <c r="A14">
        <v>13</v>
      </c>
      <c r="B14">
        <v>6</v>
      </c>
      <c r="C14" t="s">
        <v>65</v>
      </c>
      <c r="D14" t="s">
        <v>27</v>
      </c>
      <c r="G14">
        <v>1</v>
      </c>
      <c r="H14">
        <v>1</v>
      </c>
      <c r="I14">
        <v>1928</v>
      </c>
      <c r="J14">
        <v>14282</v>
      </c>
      <c r="L14">
        <v>7052</v>
      </c>
      <c r="M14">
        <v>0.94699999999999995</v>
      </c>
      <c r="N14">
        <v>6.1890000000000001</v>
      </c>
      <c r="O14">
        <v>5.242</v>
      </c>
      <c r="Q14">
        <v>0.311</v>
      </c>
      <c r="R14">
        <v>1</v>
      </c>
      <c r="S14">
        <v>0</v>
      </c>
      <c r="T14">
        <v>0</v>
      </c>
      <c r="V14">
        <v>0</v>
      </c>
      <c r="Y14">
        <v>44231</v>
      </c>
      <c r="Z14">
        <v>0.55450231481481482</v>
      </c>
      <c r="AB14">
        <v>1</v>
      </c>
      <c r="AD14">
        <v>2.0810310399999996</v>
      </c>
      <c r="AE14">
        <v>6.0897638187768779</v>
      </c>
      <c r="AF14">
        <v>4.0087327787768778</v>
      </c>
      <c r="AG14">
        <v>0.29964905761958932</v>
      </c>
      <c r="AI14">
        <v>30.632298666666681</v>
      </c>
      <c r="AN14">
        <v>1.4960636462812982</v>
      </c>
      <c r="AS14">
        <v>33.624425959229264</v>
      </c>
      <c r="AX14">
        <v>0.11698079347022272</v>
      </c>
    </row>
    <row r="15" spans="1:58" x14ac:dyDescent="0.2">
      <c r="A15">
        <v>14</v>
      </c>
      <c r="B15">
        <v>7</v>
      </c>
      <c r="C15" t="s">
        <v>65</v>
      </c>
      <c r="D15" t="s">
        <v>27</v>
      </c>
      <c r="G15">
        <v>1.4</v>
      </c>
      <c r="H15">
        <v>1.4</v>
      </c>
      <c r="I15">
        <v>2681</v>
      </c>
      <c r="J15">
        <v>19107</v>
      </c>
      <c r="L15">
        <v>9108</v>
      </c>
      <c r="M15">
        <v>0.88300000000000001</v>
      </c>
      <c r="N15">
        <v>5.8810000000000002</v>
      </c>
      <c r="O15">
        <v>4.9980000000000002</v>
      </c>
      <c r="Q15">
        <v>0.29899999999999999</v>
      </c>
      <c r="R15">
        <v>1</v>
      </c>
      <c r="S15">
        <v>0</v>
      </c>
      <c r="T15">
        <v>0</v>
      </c>
      <c r="V15">
        <v>0</v>
      </c>
      <c r="Y15">
        <v>44231</v>
      </c>
      <c r="Z15">
        <v>0.56650462962962966</v>
      </c>
      <c r="AB15">
        <v>1</v>
      </c>
      <c r="AD15">
        <v>2.1730468999999997</v>
      </c>
      <c r="AE15">
        <v>5.8311019745444543</v>
      </c>
      <c r="AF15">
        <v>3.6580550745444547</v>
      </c>
      <c r="AG15">
        <v>0.2752256951888023</v>
      </c>
      <c r="AI15">
        <v>27.565103333333344</v>
      </c>
      <c r="AN15">
        <v>2.8149670909257609</v>
      </c>
      <c r="AS15">
        <v>21.935169151481819</v>
      </c>
      <c r="AX15">
        <v>8.2581016037325643</v>
      </c>
    </row>
    <row r="16" spans="1:58" x14ac:dyDescent="0.2">
      <c r="A16">
        <v>15</v>
      </c>
      <c r="B16">
        <v>8</v>
      </c>
      <c r="C16" t="s">
        <v>65</v>
      </c>
      <c r="D16" t="s">
        <v>27</v>
      </c>
      <c r="G16">
        <v>1.8</v>
      </c>
      <c r="H16">
        <v>1.8</v>
      </c>
      <c r="I16">
        <v>3563</v>
      </c>
      <c r="J16">
        <v>25525</v>
      </c>
      <c r="L16">
        <v>13438</v>
      </c>
      <c r="M16">
        <v>0.874</v>
      </c>
      <c r="N16">
        <v>6.0839999999999996</v>
      </c>
      <c r="O16">
        <v>5.21</v>
      </c>
      <c r="Q16">
        <v>0.35799999999999998</v>
      </c>
      <c r="R16">
        <v>1</v>
      </c>
      <c r="S16">
        <v>0</v>
      </c>
      <c r="T16">
        <v>0</v>
      </c>
      <c r="V16">
        <v>0</v>
      </c>
      <c r="Y16">
        <v>44231</v>
      </c>
      <c r="Z16">
        <v>0.57780092592592591</v>
      </c>
      <c r="AB16">
        <v>1</v>
      </c>
      <c r="AD16">
        <v>2.3637211888888885</v>
      </c>
      <c r="AE16">
        <v>6.0677728394720365</v>
      </c>
      <c r="AF16">
        <v>3.704051650583148</v>
      </c>
      <c r="AG16">
        <v>0.31429620238141653</v>
      </c>
      <c r="AI16">
        <v>21.209293703703718</v>
      </c>
      <c r="AN16">
        <v>1.1295473245339416</v>
      </c>
      <c r="AS16">
        <v>23.468388352771598</v>
      </c>
      <c r="AX16">
        <v>4.7654007938055152</v>
      </c>
    </row>
    <row r="17" spans="1:58" x14ac:dyDescent="0.2">
      <c r="A17">
        <v>16</v>
      </c>
      <c r="B17">
        <v>2</v>
      </c>
      <c r="D17" t="s">
        <v>28</v>
      </c>
      <c r="Y17">
        <v>44231</v>
      </c>
      <c r="Z17">
        <v>0.58219907407407401</v>
      </c>
      <c r="AB17">
        <v>1</v>
      </c>
      <c r="AD17" t="e">
        <v>#DIV/0!</v>
      </c>
      <c r="AE17" t="e">
        <v>#DIV/0!</v>
      </c>
      <c r="AF17" t="e">
        <v>#DIV/0!</v>
      </c>
      <c r="AG17" t="e">
        <v>#DIV/0!</v>
      </c>
    </row>
    <row r="18" spans="1:58" x14ac:dyDescent="0.2">
      <c r="A18">
        <v>17</v>
      </c>
      <c r="B18">
        <v>1</v>
      </c>
      <c r="C18" t="s">
        <v>30</v>
      </c>
      <c r="D18" t="s">
        <v>27</v>
      </c>
      <c r="G18">
        <v>0.5</v>
      </c>
      <c r="H18">
        <v>0.5</v>
      </c>
      <c r="I18">
        <v>2396</v>
      </c>
      <c r="J18">
        <v>13759</v>
      </c>
      <c r="L18">
        <v>10465</v>
      </c>
      <c r="M18">
        <v>2.2530000000000001</v>
      </c>
      <c r="N18">
        <v>11.935</v>
      </c>
      <c r="O18">
        <v>9.6829999999999998</v>
      </c>
      <c r="Q18">
        <v>0.97799999999999998</v>
      </c>
      <c r="R18">
        <v>1</v>
      </c>
      <c r="S18">
        <v>0</v>
      </c>
      <c r="T18">
        <v>0</v>
      </c>
      <c r="V18">
        <v>0</v>
      </c>
      <c r="Y18">
        <v>44231</v>
      </c>
      <c r="Z18">
        <v>0.59303240740740748</v>
      </c>
      <c r="AB18">
        <v>1</v>
      </c>
      <c r="AD18">
        <v>5.3408979199999989</v>
      </c>
      <c r="AE18">
        <v>11.729958150075561</v>
      </c>
      <c r="AF18">
        <v>6.3890602300755619</v>
      </c>
      <c r="AG18">
        <v>0.88371560852271647</v>
      </c>
    </row>
    <row r="19" spans="1:58" x14ac:dyDescent="0.2">
      <c r="A19">
        <v>18</v>
      </c>
      <c r="B19">
        <v>1</v>
      </c>
      <c r="C19" t="s">
        <v>30</v>
      </c>
      <c r="D19" t="s">
        <v>27</v>
      </c>
      <c r="G19">
        <v>0.5</v>
      </c>
      <c r="H19">
        <v>0.5</v>
      </c>
      <c r="I19">
        <v>3303</v>
      </c>
      <c r="J19">
        <v>13726</v>
      </c>
      <c r="L19">
        <v>10487</v>
      </c>
      <c r="M19">
        <v>2.9489999999999998</v>
      </c>
      <c r="N19">
        <v>11.907</v>
      </c>
      <c r="O19">
        <v>8.9580000000000002</v>
      </c>
      <c r="Q19">
        <v>0.98099999999999998</v>
      </c>
      <c r="R19">
        <v>1</v>
      </c>
      <c r="S19">
        <v>0</v>
      </c>
      <c r="T19">
        <v>0</v>
      </c>
      <c r="V19">
        <v>0</v>
      </c>
      <c r="Y19">
        <v>44231</v>
      </c>
      <c r="Z19">
        <v>0.59908564814814813</v>
      </c>
      <c r="AB19">
        <v>1</v>
      </c>
      <c r="AD19">
        <v>7.7751770799999997</v>
      </c>
      <c r="AE19">
        <v>11.701591432892425</v>
      </c>
      <c r="AF19">
        <v>3.9264143528924249</v>
      </c>
      <c r="AG19">
        <v>0.88554894718437416</v>
      </c>
      <c r="AJ19">
        <v>2.137567961525435</v>
      </c>
      <c r="AO19">
        <v>0.87059986731936967</v>
      </c>
      <c r="AT19">
        <v>7.1057221897888168</v>
      </c>
      <c r="AY19">
        <v>0.24496972381509496</v>
      </c>
      <c r="BC19">
        <v>7.8591746799999989</v>
      </c>
      <c r="BD19">
        <v>11.650875180958938</v>
      </c>
      <c r="BE19">
        <v>3.7917005009589384</v>
      </c>
      <c r="BF19">
        <v>0.88446561070248553</v>
      </c>
    </row>
    <row r="20" spans="1:58" x14ac:dyDescent="0.2">
      <c r="A20">
        <v>19</v>
      </c>
      <c r="B20">
        <v>1</v>
      </c>
      <c r="C20" t="s">
        <v>30</v>
      </c>
      <c r="D20" t="s">
        <v>27</v>
      </c>
      <c r="G20">
        <v>0.5</v>
      </c>
      <c r="H20">
        <v>0.5</v>
      </c>
      <c r="I20">
        <v>3363</v>
      </c>
      <c r="J20">
        <v>13608</v>
      </c>
      <c r="L20">
        <v>10461</v>
      </c>
      <c r="M20">
        <v>2.9950000000000001</v>
      </c>
      <c r="N20">
        <v>11.807</v>
      </c>
      <c r="O20">
        <v>8.8119999999999994</v>
      </c>
      <c r="Q20">
        <v>0.97799999999999998</v>
      </c>
      <c r="R20">
        <v>1</v>
      </c>
      <c r="S20">
        <v>0</v>
      </c>
      <c r="T20">
        <v>0</v>
      </c>
      <c r="V20">
        <v>0</v>
      </c>
      <c r="Y20">
        <v>44231</v>
      </c>
      <c r="Z20">
        <v>0.60553240740740744</v>
      </c>
      <c r="AB20">
        <v>1</v>
      </c>
      <c r="AD20">
        <v>7.9431722799999989</v>
      </c>
      <c r="AE20">
        <v>11.600158929025451</v>
      </c>
      <c r="AF20">
        <v>3.6569866490254519</v>
      </c>
      <c r="AG20">
        <v>0.88338227422059679</v>
      </c>
    </row>
    <row r="21" spans="1:58" x14ac:dyDescent="0.2">
      <c r="A21">
        <v>20</v>
      </c>
      <c r="B21">
        <v>9</v>
      </c>
      <c r="C21" t="s">
        <v>176</v>
      </c>
      <c r="D21" t="s">
        <v>27</v>
      </c>
      <c r="G21">
        <v>0.5</v>
      </c>
      <c r="H21">
        <v>0.5</v>
      </c>
      <c r="I21">
        <v>1799</v>
      </c>
      <c r="J21">
        <v>7992</v>
      </c>
      <c r="L21">
        <v>2963</v>
      </c>
      <c r="M21">
        <v>1.7949999999999999</v>
      </c>
      <c r="N21">
        <v>7.0490000000000004</v>
      </c>
      <c r="O21">
        <v>5.2549999999999999</v>
      </c>
      <c r="Q21">
        <v>0.19400000000000001</v>
      </c>
      <c r="R21">
        <v>1</v>
      </c>
      <c r="S21">
        <v>0</v>
      </c>
      <c r="T21">
        <v>0</v>
      </c>
      <c r="V21">
        <v>0</v>
      </c>
      <c r="Y21">
        <v>44231</v>
      </c>
      <c r="Z21">
        <v>0.61598379629629629</v>
      </c>
      <c r="AB21">
        <v>1</v>
      </c>
      <c r="AD21">
        <v>3.8463681200000002</v>
      </c>
      <c r="AE21">
        <v>6.7726594229498529</v>
      </c>
      <c r="AF21">
        <v>2.9262913029498527</v>
      </c>
      <c r="AG21">
        <v>0.25854712489743054</v>
      </c>
    </row>
    <row r="22" spans="1:58" x14ac:dyDescent="0.2">
      <c r="A22">
        <v>21</v>
      </c>
      <c r="B22">
        <v>9</v>
      </c>
      <c r="C22" t="s">
        <v>176</v>
      </c>
      <c r="D22" t="s">
        <v>27</v>
      </c>
      <c r="G22">
        <v>0.5</v>
      </c>
      <c r="H22">
        <v>0.5</v>
      </c>
      <c r="I22">
        <v>1270</v>
      </c>
      <c r="J22">
        <v>7919</v>
      </c>
      <c r="L22">
        <v>2934</v>
      </c>
      <c r="M22">
        <v>1.389</v>
      </c>
      <c r="N22">
        <v>6.9880000000000004</v>
      </c>
      <c r="O22">
        <v>5.5979999999999999</v>
      </c>
      <c r="Q22">
        <v>0.191</v>
      </c>
      <c r="R22">
        <v>1</v>
      </c>
      <c r="S22">
        <v>0</v>
      </c>
      <c r="T22">
        <v>0</v>
      </c>
      <c r="V22">
        <v>0</v>
      </c>
      <c r="Y22">
        <v>44231</v>
      </c>
      <c r="Z22">
        <v>0.62162037037037032</v>
      </c>
      <c r="AB22">
        <v>1</v>
      </c>
      <c r="AD22">
        <v>2.5935479999999997</v>
      </c>
      <c r="AE22">
        <v>6.7099088061507928</v>
      </c>
      <c r="AF22">
        <v>4.1163608061507926</v>
      </c>
      <c r="AG22">
        <v>0.25613045120706351</v>
      </c>
      <c r="AJ22">
        <v>2.5158950366931245</v>
      </c>
      <c r="AO22">
        <v>0.24311059880354272</v>
      </c>
      <c r="AT22">
        <v>1.94317021344445</v>
      </c>
      <c r="AY22">
        <v>0.9808548634041161</v>
      </c>
      <c r="BC22">
        <v>2.5613278400000001</v>
      </c>
      <c r="BD22">
        <v>6.7180749823095747</v>
      </c>
      <c r="BE22">
        <v>4.1567471423095741</v>
      </c>
      <c r="BF22">
        <v>0.2548804475741151</v>
      </c>
    </row>
    <row r="23" spans="1:58" x14ac:dyDescent="0.2">
      <c r="A23">
        <v>22</v>
      </c>
      <c r="B23">
        <v>9</v>
      </c>
      <c r="C23" t="s">
        <v>176</v>
      </c>
      <c r="D23" t="s">
        <v>27</v>
      </c>
      <c r="G23">
        <v>0.5</v>
      </c>
      <c r="H23">
        <v>0.5</v>
      </c>
      <c r="I23">
        <v>1242</v>
      </c>
      <c r="J23">
        <v>7938</v>
      </c>
      <c r="L23">
        <v>2904</v>
      </c>
      <c r="M23">
        <v>1.3680000000000001</v>
      </c>
      <c r="N23">
        <v>7.0039999999999996</v>
      </c>
      <c r="O23">
        <v>5.6360000000000001</v>
      </c>
      <c r="Q23">
        <v>0.188</v>
      </c>
      <c r="R23">
        <v>1</v>
      </c>
      <c r="S23">
        <v>0</v>
      </c>
      <c r="T23">
        <v>0</v>
      </c>
      <c r="V23">
        <v>0</v>
      </c>
      <c r="Y23">
        <v>44231</v>
      </c>
      <c r="Z23">
        <v>0.62771990740740746</v>
      </c>
      <c r="AB23">
        <v>1</v>
      </c>
      <c r="AD23">
        <v>2.5291076800000005</v>
      </c>
      <c r="AE23">
        <v>6.7262411584683566</v>
      </c>
      <c r="AF23">
        <v>4.1971334784683556</v>
      </c>
      <c r="AG23">
        <v>0.25363044394116663</v>
      </c>
    </row>
    <row r="24" spans="1:58" x14ac:dyDescent="0.2">
      <c r="A24">
        <v>23</v>
      </c>
      <c r="B24">
        <v>10</v>
      </c>
      <c r="C24" t="s">
        <v>177</v>
      </c>
      <c r="D24" t="s">
        <v>27</v>
      </c>
      <c r="G24">
        <v>0.5</v>
      </c>
      <c r="H24">
        <v>0.5</v>
      </c>
      <c r="I24">
        <v>1256</v>
      </c>
      <c r="J24">
        <v>10574</v>
      </c>
      <c r="L24">
        <v>3975</v>
      </c>
      <c r="M24">
        <v>1.3779999999999999</v>
      </c>
      <c r="N24">
        <v>9.2360000000000007</v>
      </c>
      <c r="O24">
        <v>7.8579999999999997</v>
      </c>
      <c r="Q24">
        <v>0.3</v>
      </c>
      <c r="R24">
        <v>1</v>
      </c>
      <c r="S24">
        <v>0</v>
      </c>
      <c r="T24">
        <v>0</v>
      </c>
      <c r="V24">
        <v>0</v>
      </c>
      <c r="Y24">
        <v>44231</v>
      </c>
      <c r="Z24">
        <v>0.63822916666666674</v>
      </c>
      <c r="AB24">
        <v>1</v>
      </c>
      <c r="AD24">
        <v>2.5613043200000001</v>
      </c>
      <c r="AE24">
        <v>8.9921401431576857</v>
      </c>
      <c r="AF24">
        <v>6.4308358231576861</v>
      </c>
      <c r="AG24">
        <v>0.34288070333368609</v>
      </c>
    </row>
    <row r="25" spans="1:58" x14ac:dyDescent="0.2">
      <c r="A25">
        <v>24</v>
      </c>
      <c r="B25">
        <v>10</v>
      </c>
      <c r="C25" t="s">
        <v>177</v>
      </c>
      <c r="D25" t="s">
        <v>27</v>
      </c>
      <c r="G25">
        <v>0.5</v>
      </c>
      <c r="H25">
        <v>0.5</v>
      </c>
      <c r="I25">
        <v>1256</v>
      </c>
      <c r="J25">
        <v>10534</v>
      </c>
      <c r="L25">
        <v>3979</v>
      </c>
      <c r="M25">
        <v>1.3779999999999999</v>
      </c>
      <c r="N25">
        <v>9.2029999999999994</v>
      </c>
      <c r="O25">
        <v>7.8250000000000002</v>
      </c>
      <c r="Q25">
        <v>0.3</v>
      </c>
      <c r="R25">
        <v>1</v>
      </c>
      <c r="S25">
        <v>0</v>
      </c>
      <c r="T25">
        <v>0</v>
      </c>
      <c r="V25">
        <v>0</v>
      </c>
      <c r="Y25">
        <v>44231</v>
      </c>
      <c r="Z25">
        <v>0.64394675925925926</v>
      </c>
      <c r="AB25">
        <v>1</v>
      </c>
      <c r="AD25">
        <v>2.5613043200000001</v>
      </c>
      <c r="AE25">
        <v>8.9577562435417644</v>
      </c>
      <c r="AF25">
        <v>6.3964519235417647</v>
      </c>
      <c r="AG25">
        <v>0.34321403763580566</v>
      </c>
      <c r="AJ25">
        <v>0.26988418840538392</v>
      </c>
      <c r="AO25">
        <v>0.44239817297452033</v>
      </c>
      <c r="AT25">
        <v>0.51156058306269958</v>
      </c>
      <c r="AY25">
        <v>1.7636008301177832</v>
      </c>
      <c r="BC25">
        <v>2.5578526999999998</v>
      </c>
      <c r="BD25">
        <v>8.9379855012626077</v>
      </c>
      <c r="BE25">
        <v>6.380132801262608</v>
      </c>
      <c r="BF25">
        <v>0.34021402891672936</v>
      </c>
    </row>
    <row r="26" spans="1:58" x14ac:dyDescent="0.2">
      <c r="A26">
        <v>25</v>
      </c>
      <c r="B26">
        <v>10</v>
      </c>
      <c r="C26" t="s">
        <v>177</v>
      </c>
      <c r="D26" t="s">
        <v>27</v>
      </c>
      <c r="G26">
        <v>0.5</v>
      </c>
      <c r="H26">
        <v>0.5</v>
      </c>
      <c r="I26">
        <v>1253</v>
      </c>
      <c r="J26">
        <v>10488</v>
      </c>
      <c r="L26">
        <v>3907</v>
      </c>
      <c r="M26">
        <v>1.3759999999999999</v>
      </c>
      <c r="N26">
        <v>9.1639999999999997</v>
      </c>
      <c r="O26">
        <v>7.7880000000000003</v>
      </c>
      <c r="Q26">
        <v>0.29299999999999998</v>
      </c>
      <c r="R26">
        <v>1</v>
      </c>
      <c r="S26">
        <v>0</v>
      </c>
      <c r="T26">
        <v>0</v>
      </c>
      <c r="V26">
        <v>0</v>
      </c>
      <c r="Y26">
        <v>44231</v>
      </c>
      <c r="Z26">
        <v>0.65013888888888893</v>
      </c>
      <c r="AB26">
        <v>1</v>
      </c>
      <c r="AD26">
        <v>2.5544010799999999</v>
      </c>
      <c r="AE26">
        <v>8.9182147589834511</v>
      </c>
      <c r="AF26">
        <v>6.3638136789834512</v>
      </c>
      <c r="AG26">
        <v>0.33721402019765306</v>
      </c>
    </row>
    <row r="27" spans="1:58" x14ac:dyDescent="0.2">
      <c r="A27">
        <v>26</v>
      </c>
      <c r="B27">
        <v>11</v>
      </c>
      <c r="C27" t="s">
        <v>178</v>
      </c>
      <c r="D27" t="s">
        <v>27</v>
      </c>
      <c r="G27">
        <v>0.5</v>
      </c>
      <c r="H27">
        <v>0.5</v>
      </c>
      <c r="I27">
        <v>1375</v>
      </c>
      <c r="J27">
        <v>10301</v>
      </c>
      <c r="L27">
        <v>4298</v>
      </c>
      <c r="M27">
        <v>1.47</v>
      </c>
      <c r="N27">
        <v>9.0060000000000002</v>
      </c>
      <c r="O27">
        <v>7.5359999999999996</v>
      </c>
      <c r="Q27">
        <v>0.33400000000000002</v>
      </c>
      <c r="R27">
        <v>1</v>
      </c>
      <c r="S27">
        <v>0</v>
      </c>
      <c r="T27">
        <v>0</v>
      </c>
      <c r="V27">
        <v>0</v>
      </c>
      <c r="Y27">
        <v>44231</v>
      </c>
      <c r="Z27">
        <v>0.66069444444444447</v>
      </c>
      <c r="AB27">
        <v>1</v>
      </c>
      <c r="AD27">
        <v>2.836875</v>
      </c>
      <c r="AE27">
        <v>8.7574700282790108</v>
      </c>
      <c r="AF27">
        <v>5.9205950282790107</v>
      </c>
      <c r="AG27">
        <v>0.36979744822984278</v>
      </c>
    </row>
    <row r="28" spans="1:58" x14ac:dyDescent="0.2">
      <c r="A28">
        <v>27</v>
      </c>
      <c r="B28">
        <v>11</v>
      </c>
      <c r="C28" t="s">
        <v>178</v>
      </c>
      <c r="D28" t="s">
        <v>27</v>
      </c>
      <c r="G28">
        <v>0.5</v>
      </c>
      <c r="H28">
        <v>0.5</v>
      </c>
      <c r="I28">
        <v>1441</v>
      </c>
      <c r="J28">
        <v>10235</v>
      </c>
      <c r="L28">
        <v>4287</v>
      </c>
      <c r="M28">
        <v>1.52</v>
      </c>
      <c r="N28">
        <v>8.9499999999999993</v>
      </c>
      <c r="O28">
        <v>7.43</v>
      </c>
      <c r="Q28">
        <v>0.33200000000000002</v>
      </c>
      <c r="R28">
        <v>1</v>
      </c>
      <c r="S28">
        <v>0</v>
      </c>
      <c r="T28">
        <v>0</v>
      </c>
      <c r="V28">
        <v>0</v>
      </c>
      <c r="Y28">
        <v>44231</v>
      </c>
      <c r="Z28">
        <v>0.66650462962962964</v>
      </c>
      <c r="AB28">
        <v>1</v>
      </c>
      <c r="AD28">
        <v>2.99117772</v>
      </c>
      <c r="AE28">
        <v>8.7007365939127386</v>
      </c>
      <c r="AF28">
        <v>5.709558873912739</v>
      </c>
      <c r="AG28">
        <v>0.36888077889901388</v>
      </c>
      <c r="AJ28">
        <v>0.23551679835000641</v>
      </c>
      <c r="AO28">
        <v>0.27701179182642838</v>
      </c>
      <c r="AT28">
        <v>0.29875744737653764</v>
      </c>
      <c r="AY28">
        <v>0.95334153982947967</v>
      </c>
      <c r="BC28">
        <v>2.9876595000000004</v>
      </c>
      <c r="BD28">
        <v>8.6887022290471663</v>
      </c>
      <c r="BE28">
        <v>5.701042729047165</v>
      </c>
      <c r="BF28">
        <v>0.36713077381288606</v>
      </c>
    </row>
    <row r="29" spans="1:58" x14ac:dyDescent="0.2">
      <c r="A29">
        <v>28</v>
      </c>
      <c r="B29">
        <v>11</v>
      </c>
      <c r="C29" t="s">
        <v>178</v>
      </c>
      <c r="D29" t="s">
        <v>27</v>
      </c>
      <c r="G29">
        <v>0.5</v>
      </c>
      <c r="H29">
        <v>0.5</v>
      </c>
      <c r="I29">
        <v>1438</v>
      </c>
      <c r="J29">
        <v>10207</v>
      </c>
      <c r="L29">
        <v>4245</v>
      </c>
      <c r="M29">
        <v>1.518</v>
      </c>
      <c r="N29">
        <v>8.9250000000000007</v>
      </c>
      <c r="O29">
        <v>7.4080000000000004</v>
      </c>
      <c r="Q29">
        <v>0.32800000000000001</v>
      </c>
      <c r="R29">
        <v>1</v>
      </c>
      <c r="S29">
        <v>0</v>
      </c>
      <c r="T29">
        <v>0</v>
      </c>
      <c r="V29">
        <v>0</v>
      </c>
      <c r="Y29">
        <v>44231</v>
      </c>
      <c r="Z29">
        <v>0.67275462962962962</v>
      </c>
      <c r="AB29">
        <v>1</v>
      </c>
      <c r="AD29">
        <v>2.9841412800000002</v>
      </c>
      <c r="AE29">
        <v>8.6766678641815922</v>
      </c>
      <c r="AF29">
        <v>5.692526584181592</v>
      </c>
      <c r="AG29">
        <v>0.36538076872675823</v>
      </c>
    </row>
    <row r="30" spans="1:58" x14ac:dyDescent="0.2">
      <c r="A30">
        <v>29</v>
      </c>
      <c r="B30">
        <v>12</v>
      </c>
      <c r="C30" t="s">
        <v>179</v>
      </c>
      <c r="D30" t="s">
        <v>27</v>
      </c>
      <c r="G30">
        <v>0.5</v>
      </c>
      <c r="H30">
        <v>0.5</v>
      </c>
      <c r="I30">
        <v>1375</v>
      </c>
      <c r="J30">
        <v>20114</v>
      </c>
      <c r="L30">
        <v>2864</v>
      </c>
      <c r="M30">
        <v>1.47</v>
      </c>
      <c r="N30">
        <v>17.318999999999999</v>
      </c>
      <c r="O30">
        <v>15.849</v>
      </c>
      <c r="Q30">
        <v>0.184</v>
      </c>
      <c r="R30">
        <v>1</v>
      </c>
      <c r="S30">
        <v>0</v>
      </c>
      <c r="T30">
        <v>0</v>
      </c>
      <c r="V30">
        <v>0</v>
      </c>
      <c r="Y30">
        <v>44231</v>
      </c>
      <c r="Z30">
        <v>0.68383101851851846</v>
      </c>
      <c r="AB30">
        <v>1</v>
      </c>
      <c r="AD30">
        <v>2.836875</v>
      </c>
      <c r="AE30">
        <v>17.19270020155534</v>
      </c>
      <c r="AF30">
        <v>14.355825201555341</v>
      </c>
      <c r="AG30">
        <v>0.25029710091997076</v>
      </c>
    </row>
    <row r="31" spans="1:58" x14ac:dyDescent="0.2">
      <c r="A31">
        <v>30</v>
      </c>
      <c r="B31">
        <v>12</v>
      </c>
      <c r="C31" t="s">
        <v>179</v>
      </c>
      <c r="D31" t="s">
        <v>27</v>
      </c>
      <c r="G31">
        <v>0.5</v>
      </c>
      <c r="H31">
        <v>0.5</v>
      </c>
      <c r="I31">
        <v>1354</v>
      </c>
      <c r="J31">
        <v>20051</v>
      </c>
      <c r="L31">
        <v>2865</v>
      </c>
      <c r="M31">
        <v>1.454</v>
      </c>
      <c r="N31">
        <v>17.265999999999998</v>
      </c>
      <c r="O31">
        <v>15.811999999999999</v>
      </c>
      <c r="Q31">
        <v>0.184</v>
      </c>
      <c r="R31">
        <v>1</v>
      </c>
      <c r="S31">
        <v>0</v>
      </c>
      <c r="T31">
        <v>0</v>
      </c>
      <c r="V31">
        <v>0</v>
      </c>
      <c r="Y31">
        <v>44231</v>
      </c>
      <c r="Z31">
        <v>0.68982638888888881</v>
      </c>
      <c r="AB31">
        <v>1</v>
      </c>
      <c r="AD31">
        <v>2.7879979199999996</v>
      </c>
      <c r="AE31">
        <v>17.138545559660262</v>
      </c>
      <c r="AF31">
        <v>14.350547639660263</v>
      </c>
      <c r="AG31">
        <v>0.25038043449550057</v>
      </c>
      <c r="AJ31">
        <v>1.2440577150901715</v>
      </c>
      <c r="AO31">
        <v>0.24045839835745325</v>
      </c>
      <c r="AT31">
        <v>4.4304029297100797E-2</v>
      </c>
      <c r="AY31">
        <v>0.60089002195088692</v>
      </c>
      <c r="BC31">
        <v>2.8054486199999999</v>
      </c>
      <c r="BD31">
        <v>17.159175899429815</v>
      </c>
      <c r="BE31">
        <v>14.353727279429815</v>
      </c>
      <c r="BF31">
        <v>0.24963043231573151</v>
      </c>
    </row>
    <row r="32" spans="1:58" x14ac:dyDescent="0.2">
      <c r="A32">
        <v>31</v>
      </c>
      <c r="B32">
        <v>12</v>
      </c>
      <c r="C32" t="s">
        <v>179</v>
      </c>
      <c r="D32" t="s">
        <v>27</v>
      </c>
      <c r="G32">
        <v>0.5</v>
      </c>
      <c r="H32">
        <v>0.5</v>
      </c>
      <c r="I32">
        <v>1369</v>
      </c>
      <c r="J32">
        <v>20099</v>
      </c>
      <c r="L32">
        <v>2847</v>
      </c>
      <c r="M32">
        <v>1.4650000000000001</v>
      </c>
      <c r="N32">
        <v>17.306000000000001</v>
      </c>
      <c r="O32">
        <v>15.840999999999999</v>
      </c>
      <c r="Q32">
        <v>0.182</v>
      </c>
      <c r="R32">
        <v>1</v>
      </c>
      <c r="S32">
        <v>0</v>
      </c>
      <c r="T32">
        <v>0</v>
      </c>
      <c r="V32">
        <v>0</v>
      </c>
      <c r="Y32">
        <v>44231</v>
      </c>
      <c r="Z32">
        <v>0.69625000000000004</v>
      </c>
      <c r="AB32">
        <v>1</v>
      </c>
      <c r="AD32">
        <v>2.8228993200000003</v>
      </c>
      <c r="AE32">
        <v>17.179806239199369</v>
      </c>
      <c r="AF32">
        <v>14.356906919199368</v>
      </c>
      <c r="AG32">
        <v>0.24888043013596248</v>
      </c>
    </row>
    <row r="33" spans="1:58" x14ac:dyDescent="0.2">
      <c r="A33">
        <v>32</v>
      </c>
      <c r="B33">
        <v>13</v>
      </c>
      <c r="C33" t="s">
        <v>180</v>
      </c>
      <c r="D33" t="s">
        <v>27</v>
      </c>
      <c r="G33">
        <v>0.5</v>
      </c>
      <c r="H33">
        <v>0.5</v>
      </c>
      <c r="I33">
        <v>1140</v>
      </c>
      <c r="J33">
        <v>6869</v>
      </c>
      <c r="L33">
        <v>2414</v>
      </c>
      <c r="M33">
        <v>1.29</v>
      </c>
      <c r="N33">
        <v>6.0979999999999999</v>
      </c>
      <c r="O33">
        <v>4.8079999999999998</v>
      </c>
      <c r="Q33">
        <v>0.13600000000000001</v>
      </c>
      <c r="R33">
        <v>1</v>
      </c>
      <c r="S33">
        <v>0</v>
      </c>
      <c r="T33">
        <v>0</v>
      </c>
      <c r="V33">
        <v>0</v>
      </c>
      <c r="Y33">
        <v>44231</v>
      </c>
      <c r="Z33">
        <v>0.70650462962962957</v>
      </c>
      <c r="AB33">
        <v>1</v>
      </c>
      <c r="AD33">
        <v>2.2959519999999998</v>
      </c>
      <c r="AE33">
        <v>5.8073314412328125</v>
      </c>
      <c r="AF33">
        <v>3.5113794412328128</v>
      </c>
      <c r="AG33">
        <v>0.21279699193151716</v>
      </c>
    </row>
    <row r="34" spans="1:58" x14ac:dyDescent="0.2">
      <c r="A34">
        <v>33</v>
      </c>
      <c r="B34">
        <v>13</v>
      </c>
      <c r="C34" t="s">
        <v>180</v>
      </c>
      <c r="D34" t="s">
        <v>27</v>
      </c>
      <c r="G34">
        <v>0.5</v>
      </c>
      <c r="H34">
        <v>0.5</v>
      </c>
      <c r="I34">
        <v>989</v>
      </c>
      <c r="J34">
        <v>6837</v>
      </c>
      <c r="L34">
        <v>2415</v>
      </c>
      <c r="M34">
        <v>1.1739999999999999</v>
      </c>
      <c r="N34">
        <v>6.0709999999999997</v>
      </c>
      <c r="O34">
        <v>4.8970000000000002</v>
      </c>
      <c r="Q34">
        <v>0.13700000000000001</v>
      </c>
      <c r="R34">
        <v>1</v>
      </c>
      <c r="S34">
        <v>0</v>
      </c>
      <c r="T34">
        <v>0</v>
      </c>
      <c r="V34">
        <v>0</v>
      </c>
      <c r="Y34">
        <v>44231</v>
      </c>
      <c r="Z34">
        <v>0.71203703703703702</v>
      </c>
      <c r="AB34">
        <v>1</v>
      </c>
      <c r="AD34">
        <v>1.9553745199999999</v>
      </c>
      <c r="AE34">
        <v>5.7798243215400742</v>
      </c>
      <c r="AF34">
        <v>3.8244498015400743</v>
      </c>
      <c r="AG34">
        <v>0.21288032550704705</v>
      </c>
      <c r="AJ34">
        <v>5.1407322981242549</v>
      </c>
      <c r="AO34">
        <v>0.26806166116908631</v>
      </c>
      <c r="AT34">
        <v>3.1511614090319688</v>
      </c>
      <c r="AY34">
        <v>0.19592042872077076</v>
      </c>
      <c r="BC34">
        <v>2.0069607600000001</v>
      </c>
      <c r="BD34">
        <v>5.7720879441264916</v>
      </c>
      <c r="BE34">
        <v>3.7651271841264915</v>
      </c>
      <c r="BF34">
        <v>0.21267199156822231</v>
      </c>
    </row>
    <row r="35" spans="1:58" x14ac:dyDescent="0.2">
      <c r="A35">
        <v>34</v>
      </c>
      <c r="B35">
        <v>13</v>
      </c>
      <c r="C35" t="s">
        <v>180</v>
      </c>
      <c r="D35" t="s">
        <v>27</v>
      </c>
      <c r="G35">
        <v>0.5</v>
      </c>
      <c r="H35">
        <v>0.5</v>
      </c>
      <c r="I35">
        <v>1035</v>
      </c>
      <c r="J35">
        <v>6819</v>
      </c>
      <c r="L35">
        <v>2410</v>
      </c>
      <c r="M35">
        <v>1.2090000000000001</v>
      </c>
      <c r="N35">
        <v>6.056</v>
      </c>
      <c r="O35">
        <v>4.8470000000000004</v>
      </c>
      <c r="Q35">
        <v>0.13600000000000001</v>
      </c>
      <c r="R35">
        <v>1</v>
      </c>
      <c r="S35">
        <v>0</v>
      </c>
      <c r="T35">
        <v>0</v>
      </c>
      <c r="V35">
        <v>0</v>
      </c>
      <c r="Y35">
        <v>44231</v>
      </c>
      <c r="Z35">
        <v>0.71804398148148152</v>
      </c>
      <c r="AB35">
        <v>1</v>
      </c>
      <c r="AD35">
        <v>2.0585469999999999</v>
      </c>
      <c r="AE35">
        <v>5.7643515667129082</v>
      </c>
      <c r="AF35">
        <v>3.7058045667129083</v>
      </c>
      <c r="AG35">
        <v>0.21246365762939759</v>
      </c>
    </row>
    <row r="36" spans="1:58" x14ac:dyDescent="0.2">
      <c r="A36">
        <v>35</v>
      </c>
      <c r="B36">
        <v>14</v>
      </c>
      <c r="C36" t="s">
        <v>181</v>
      </c>
      <c r="D36" t="s">
        <v>27</v>
      </c>
      <c r="G36">
        <v>0.5</v>
      </c>
      <c r="H36">
        <v>0.5</v>
      </c>
      <c r="I36">
        <v>1020</v>
      </c>
      <c r="J36">
        <v>8339</v>
      </c>
      <c r="L36">
        <v>2545</v>
      </c>
      <c r="M36">
        <v>1.198</v>
      </c>
      <c r="N36">
        <v>7.343</v>
      </c>
      <c r="O36">
        <v>6.1449999999999996</v>
      </c>
      <c r="Q36">
        <v>0.15</v>
      </c>
      <c r="R36">
        <v>1</v>
      </c>
      <c r="S36">
        <v>0</v>
      </c>
      <c r="T36">
        <v>0</v>
      </c>
      <c r="V36">
        <v>0</v>
      </c>
      <c r="Y36">
        <v>44231</v>
      </c>
      <c r="Z36">
        <v>0.72872685185185182</v>
      </c>
      <c r="AB36">
        <v>1</v>
      </c>
      <c r="AD36">
        <v>2.0248479999999995</v>
      </c>
      <c r="AE36">
        <v>7.0709397521179849</v>
      </c>
      <c r="AF36">
        <v>5.0460917521179853</v>
      </c>
      <c r="AG36">
        <v>0.22371369032593363</v>
      </c>
    </row>
    <row r="37" spans="1:58" x14ac:dyDescent="0.2">
      <c r="A37">
        <v>36</v>
      </c>
      <c r="B37">
        <v>14</v>
      </c>
      <c r="C37" t="s">
        <v>181</v>
      </c>
      <c r="D37" t="s">
        <v>27</v>
      </c>
      <c r="G37">
        <v>0.5</v>
      </c>
      <c r="H37">
        <v>0.5</v>
      </c>
      <c r="I37">
        <v>1007</v>
      </c>
      <c r="J37">
        <v>8337</v>
      </c>
      <c r="L37">
        <v>2494</v>
      </c>
      <c r="M37">
        <v>1.1870000000000001</v>
      </c>
      <c r="N37">
        <v>7.3419999999999996</v>
      </c>
      <c r="O37">
        <v>6.1539999999999999</v>
      </c>
      <c r="Q37">
        <v>0.14499999999999999</v>
      </c>
      <c r="R37">
        <v>1</v>
      </c>
      <c r="S37">
        <v>0</v>
      </c>
      <c r="T37">
        <v>0</v>
      </c>
      <c r="V37">
        <v>0</v>
      </c>
      <c r="Y37">
        <v>44231</v>
      </c>
      <c r="Z37">
        <v>0.73445601851851849</v>
      </c>
      <c r="AB37">
        <v>1</v>
      </c>
      <c r="AD37">
        <v>1.9956858799999997</v>
      </c>
      <c r="AE37">
        <v>7.0692205571371893</v>
      </c>
      <c r="AF37">
        <v>5.0735346771371894</v>
      </c>
      <c r="AG37">
        <v>0.21946367797390889</v>
      </c>
      <c r="AJ37">
        <v>0</v>
      </c>
      <c r="AO37">
        <v>0.43871017963240577</v>
      </c>
      <c r="AT37">
        <v>0.61180567042560685</v>
      </c>
      <c r="AY37">
        <v>0.60570349758887876</v>
      </c>
      <c r="BC37">
        <v>1.9956858799999997</v>
      </c>
      <c r="BD37">
        <v>7.0537478023100242</v>
      </c>
      <c r="BE37">
        <v>5.0580619223100243</v>
      </c>
      <c r="BF37">
        <v>0.22013034657814806</v>
      </c>
    </row>
    <row r="38" spans="1:58" x14ac:dyDescent="0.2">
      <c r="A38">
        <v>37</v>
      </c>
      <c r="B38">
        <v>14</v>
      </c>
      <c r="C38" t="s">
        <v>181</v>
      </c>
      <c r="D38" t="s">
        <v>27</v>
      </c>
      <c r="G38">
        <v>0.5</v>
      </c>
      <c r="H38">
        <v>0.5</v>
      </c>
      <c r="I38">
        <v>1007</v>
      </c>
      <c r="J38">
        <v>8301</v>
      </c>
      <c r="L38">
        <v>2510</v>
      </c>
      <c r="M38">
        <v>1.1879999999999999</v>
      </c>
      <c r="N38">
        <v>7.3109999999999999</v>
      </c>
      <c r="O38">
        <v>6.1239999999999997</v>
      </c>
      <c r="Q38">
        <v>0.14699999999999999</v>
      </c>
      <c r="R38">
        <v>1</v>
      </c>
      <c r="S38">
        <v>0</v>
      </c>
      <c r="T38">
        <v>0</v>
      </c>
      <c r="V38">
        <v>0</v>
      </c>
      <c r="Y38">
        <v>44231</v>
      </c>
      <c r="Z38">
        <v>0.74071759259259251</v>
      </c>
      <c r="AB38">
        <v>1</v>
      </c>
      <c r="AD38">
        <v>1.9956858799999997</v>
      </c>
      <c r="AE38">
        <v>7.0382750474828581</v>
      </c>
      <c r="AF38">
        <v>5.0425891674828582</v>
      </c>
      <c r="AG38">
        <v>0.22079701518238726</v>
      </c>
    </row>
    <row r="39" spans="1:58" x14ac:dyDescent="0.2">
      <c r="A39">
        <v>38</v>
      </c>
      <c r="B39">
        <v>15</v>
      </c>
      <c r="C39" t="s">
        <v>182</v>
      </c>
      <c r="D39" t="s">
        <v>27</v>
      </c>
      <c r="G39">
        <v>0.5</v>
      </c>
      <c r="H39">
        <v>0.5</v>
      </c>
      <c r="I39">
        <v>1104</v>
      </c>
      <c r="J39">
        <v>9372</v>
      </c>
      <c r="L39">
        <v>10502</v>
      </c>
      <c r="M39">
        <v>1.262</v>
      </c>
      <c r="N39">
        <v>8.2189999999999994</v>
      </c>
      <c r="O39">
        <v>6.9569999999999999</v>
      </c>
      <c r="Q39">
        <v>0.98199999999999998</v>
      </c>
      <c r="R39">
        <v>1</v>
      </c>
      <c r="S39">
        <v>0</v>
      </c>
      <c r="T39">
        <v>0</v>
      </c>
      <c r="V39">
        <v>0</v>
      </c>
      <c r="Y39">
        <v>44231</v>
      </c>
      <c r="Z39">
        <v>0.75100694444444438</v>
      </c>
      <c r="AB39">
        <v>1</v>
      </c>
      <c r="AD39">
        <v>2.2142579200000001</v>
      </c>
      <c r="AE39">
        <v>7.9589039596991986</v>
      </c>
      <c r="AF39">
        <v>5.7446460396991981</v>
      </c>
      <c r="AG39">
        <v>0.88679895081732263</v>
      </c>
    </row>
    <row r="40" spans="1:58" x14ac:dyDescent="0.2">
      <c r="A40">
        <v>39</v>
      </c>
      <c r="B40">
        <v>15</v>
      </c>
      <c r="C40" t="s">
        <v>182</v>
      </c>
      <c r="D40" t="s">
        <v>27</v>
      </c>
      <c r="G40">
        <v>0.5</v>
      </c>
      <c r="H40">
        <v>0.5</v>
      </c>
      <c r="I40">
        <v>2242</v>
      </c>
      <c r="J40">
        <v>9633</v>
      </c>
      <c r="L40">
        <v>10895</v>
      </c>
      <c r="M40">
        <v>2.1349999999999998</v>
      </c>
      <c r="N40">
        <v>8.4390000000000001</v>
      </c>
      <c r="O40">
        <v>6.3040000000000003</v>
      </c>
      <c r="Q40">
        <v>1.024</v>
      </c>
      <c r="R40">
        <v>1</v>
      </c>
      <c r="S40">
        <v>0</v>
      </c>
      <c r="T40">
        <v>0</v>
      </c>
      <c r="V40">
        <v>0</v>
      </c>
      <c r="Y40">
        <v>44231</v>
      </c>
      <c r="Z40">
        <v>0.75673611111111105</v>
      </c>
      <c r="AB40">
        <v>1</v>
      </c>
      <c r="AD40">
        <v>4.9471876799999999</v>
      </c>
      <c r="AE40">
        <v>8.1832589046930977</v>
      </c>
      <c r="AF40">
        <v>3.2360712246930978</v>
      </c>
      <c r="AG40">
        <v>0.91954904600057208</v>
      </c>
      <c r="AJ40">
        <v>3.0900475331826356</v>
      </c>
      <c r="AO40">
        <v>0.16821082523413033</v>
      </c>
      <c r="AT40">
        <v>5.3631526461418968</v>
      </c>
      <c r="AY40">
        <v>0.2904191674595355</v>
      </c>
      <c r="BC40">
        <v>5.0248223799999998</v>
      </c>
      <c r="BD40">
        <v>8.176382124769912</v>
      </c>
      <c r="BE40">
        <v>3.1515597447699126</v>
      </c>
      <c r="BF40">
        <v>0.91821570879209369</v>
      </c>
    </row>
    <row r="41" spans="1:58" x14ac:dyDescent="0.2">
      <c r="A41">
        <v>40</v>
      </c>
      <c r="B41">
        <v>15</v>
      </c>
      <c r="C41" t="s">
        <v>182</v>
      </c>
      <c r="D41" t="s">
        <v>27</v>
      </c>
      <c r="G41">
        <v>0.5</v>
      </c>
      <c r="H41">
        <v>0.5</v>
      </c>
      <c r="I41">
        <v>2303</v>
      </c>
      <c r="J41">
        <v>9617</v>
      </c>
      <c r="L41">
        <v>10863</v>
      </c>
      <c r="M41">
        <v>2.1819999999999999</v>
      </c>
      <c r="N41">
        <v>8.4260000000000002</v>
      </c>
      <c r="O41">
        <v>6.2439999999999998</v>
      </c>
      <c r="Q41">
        <v>1.02</v>
      </c>
      <c r="R41">
        <v>1</v>
      </c>
      <c r="S41">
        <v>0</v>
      </c>
      <c r="T41">
        <v>0</v>
      </c>
      <c r="V41">
        <v>0</v>
      </c>
      <c r="Y41">
        <v>44231</v>
      </c>
      <c r="Z41">
        <v>0.76291666666666658</v>
      </c>
      <c r="AB41">
        <v>1</v>
      </c>
      <c r="AD41">
        <v>5.1024570799999989</v>
      </c>
      <c r="AE41">
        <v>8.1695053448467263</v>
      </c>
      <c r="AF41">
        <v>3.0670482648467274</v>
      </c>
      <c r="AG41">
        <v>0.91688237158361541</v>
      </c>
    </row>
    <row r="42" spans="1:58" x14ac:dyDescent="0.2">
      <c r="A42">
        <v>41</v>
      </c>
      <c r="B42">
        <v>16</v>
      </c>
      <c r="C42" t="s">
        <v>183</v>
      </c>
      <c r="D42" t="s">
        <v>27</v>
      </c>
      <c r="G42">
        <v>0.5</v>
      </c>
      <c r="H42">
        <v>0.5</v>
      </c>
      <c r="I42">
        <v>2273</v>
      </c>
      <c r="J42">
        <v>7381</v>
      </c>
      <c r="L42">
        <v>2414</v>
      </c>
      <c r="M42">
        <v>2.1589999999999998</v>
      </c>
      <c r="N42">
        <v>6.5309999999999997</v>
      </c>
      <c r="O42">
        <v>4.3730000000000002</v>
      </c>
      <c r="Q42">
        <v>0.13600000000000001</v>
      </c>
      <c r="R42">
        <v>1</v>
      </c>
      <c r="S42">
        <v>0</v>
      </c>
      <c r="T42">
        <v>0</v>
      </c>
      <c r="V42">
        <v>0</v>
      </c>
      <c r="Y42">
        <v>44231</v>
      </c>
      <c r="Z42">
        <v>0.77320601851851845</v>
      </c>
      <c r="AB42">
        <v>1</v>
      </c>
      <c r="AD42">
        <v>5.0259834799999989</v>
      </c>
      <c r="AE42">
        <v>6.2474453563166277</v>
      </c>
      <c r="AF42">
        <v>1.2214618763166287</v>
      </c>
      <c r="AG42">
        <v>0.21279699193151716</v>
      </c>
    </row>
    <row r="43" spans="1:58" x14ac:dyDescent="0.2">
      <c r="A43">
        <v>42</v>
      </c>
      <c r="B43">
        <v>16</v>
      </c>
      <c r="C43" t="s">
        <v>183</v>
      </c>
      <c r="D43" t="s">
        <v>27</v>
      </c>
      <c r="G43">
        <v>0.5</v>
      </c>
      <c r="H43">
        <v>0.5</v>
      </c>
      <c r="I43">
        <v>2224</v>
      </c>
      <c r="J43">
        <v>7355</v>
      </c>
      <c r="L43">
        <v>2383</v>
      </c>
      <c r="M43">
        <v>2.121</v>
      </c>
      <c r="N43">
        <v>6.51</v>
      </c>
      <c r="O43">
        <v>4.3890000000000002</v>
      </c>
      <c r="Q43">
        <v>0.13300000000000001</v>
      </c>
      <c r="R43">
        <v>1</v>
      </c>
      <c r="S43">
        <v>0</v>
      </c>
      <c r="T43">
        <v>0</v>
      </c>
      <c r="V43">
        <v>0</v>
      </c>
      <c r="Y43">
        <v>44231</v>
      </c>
      <c r="Z43">
        <v>0.7788194444444444</v>
      </c>
      <c r="AB43">
        <v>1</v>
      </c>
      <c r="AD43">
        <v>4.9015411199999992</v>
      </c>
      <c r="AE43">
        <v>6.2250958215662777</v>
      </c>
      <c r="AF43">
        <v>1.3235547015662785</v>
      </c>
      <c r="AG43">
        <v>0.21021365109009035</v>
      </c>
      <c r="AJ43">
        <v>1.5410311882809526</v>
      </c>
      <c r="AO43">
        <v>6.9066755202892544E-2</v>
      </c>
      <c r="AT43">
        <v>6.2663405523588827</v>
      </c>
      <c r="AY43">
        <v>2.4884043551569279</v>
      </c>
      <c r="BC43">
        <v>4.9396015199999992</v>
      </c>
      <c r="BD43">
        <v>6.222946827840282</v>
      </c>
      <c r="BE43">
        <v>1.2833453078402832</v>
      </c>
      <c r="BF43">
        <v>0.20763031024866357</v>
      </c>
    </row>
    <row r="44" spans="1:58" x14ac:dyDescent="0.2">
      <c r="A44">
        <v>43</v>
      </c>
      <c r="B44">
        <v>16</v>
      </c>
      <c r="C44" t="s">
        <v>183</v>
      </c>
      <c r="D44" t="s">
        <v>27</v>
      </c>
      <c r="G44">
        <v>0.5</v>
      </c>
      <c r="H44">
        <v>0.5</v>
      </c>
      <c r="I44">
        <v>2254</v>
      </c>
      <c r="J44">
        <v>7350</v>
      </c>
      <c r="L44">
        <v>2321</v>
      </c>
      <c r="M44">
        <v>2.1440000000000001</v>
      </c>
      <c r="N44">
        <v>6.5060000000000002</v>
      </c>
      <c r="O44">
        <v>4.3609999999999998</v>
      </c>
      <c r="Q44">
        <v>0.127</v>
      </c>
      <c r="R44">
        <v>1</v>
      </c>
      <c r="S44">
        <v>0</v>
      </c>
      <c r="T44">
        <v>0</v>
      </c>
      <c r="V44">
        <v>0</v>
      </c>
      <c r="Y44">
        <v>44231</v>
      </c>
      <c r="Z44">
        <v>0.78484953703703697</v>
      </c>
      <c r="AB44">
        <v>1</v>
      </c>
      <c r="AD44">
        <v>4.9776619199999992</v>
      </c>
      <c r="AE44">
        <v>6.2207978341142871</v>
      </c>
      <c r="AF44">
        <v>1.2431359141142879</v>
      </c>
      <c r="AG44">
        <v>0.20504696940723677</v>
      </c>
    </row>
    <row r="45" spans="1:58" x14ac:dyDescent="0.2">
      <c r="A45">
        <v>44</v>
      </c>
      <c r="B45">
        <v>17</v>
      </c>
      <c r="C45" t="s">
        <v>184</v>
      </c>
      <c r="D45" t="s">
        <v>27</v>
      </c>
      <c r="G45">
        <v>0.5</v>
      </c>
      <c r="H45">
        <v>0.5</v>
      </c>
      <c r="I45">
        <v>603</v>
      </c>
      <c r="J45">
        <v>4189</v>
      </c>
      <c r="L45">
        <v>8323</v>
      </c>
      <c r="M45">
        <v>0.877</v>
      </c>
      <c r="N45">
        <v>3.827</v>
      </c>
      <c r="O45">
        <v>2.95</v>
      </c>
      <c r="Q45">
        <v>0.755</v>
      </c>
      <c r="R45">
        <v>1</v>
      </c>
      <c r="S45">
        <v>0</v>
      </c>
      <c r="T45">
        <v>0</v>
      </c>
      <c r="V45">
        <v>0</v>
      </c>
      <c r="Y45">
        <v>44231</v>
      </c>
      <c r="Z45">
        <v>0.79490740740740751</v>
      </c>
      <c r="AB45">
        <v>1</v>
      </c>
      <c r="AD45">
        <v>1.1096330800000003</v>
      </c>
      <c r="AE45">
        <v>3.5036101669659669</v>
      </c>
      <c r="AF45">
        <v>2.3939770869659664</v>
      </c>
      <c r="AG45">
        <v>0.70521508973767744</v>
      </c>
    </row>
    <row r="46" spans="1:58" x14ac:dyDescent="0.2">
      <c r="A46">
        <v>45</v>
      </c>
      <c r="B46">
        <v>17</v>
      </c>
      <c r="C46" t="s">
        <v>184</v>
      </c>
      <c r="D46" t="s">
        <v>27</v>
      </c>
      <c r="G46">
        <v>0.5</v>
      </c>
      <c r="H46">
        <v>0.5</v>
      </c>
      <c r="I46">
        <v>741</v>
      </c>
      <c r="J46">
        <v>4293</v>
      </c>
      <c r="L46">
        <v>8531</v>
      </c>
      <c r="M46">
        <v>0.98299999999999998</v>
      </c>
      <c r="N46">
        <v>3.915</v>
      </c>
      <c r="O46">
        <v>2.9319999999999999</v>
      </c>
      <c r="Q46">
        <v>0.77600000000000002</v>
      </c>
      <c r="R46">
        <v>1</v>
      </c>
      <c r="S46">
        <v>0</v>
      </c>
      <c r="T46">
        <v>0</v>
      </c>
      <c r="V46">
        <v>0</v>
      </c>
      <c r="Y46">
        <v>44231</v>
      </c>
      <c r="Z46">
        <v>0.80034722222222221</v>
      </c>
      <c r="AB46">
        <v>1</v>
      </c>
      <c r="AD46">
        <v>1.40788972</v>
      </c>
      <c r="AE46">
        <v>3.5930083059673668</v>
      </c>
      <c r="AF46">
        <v>2.1851185859673667</v>
      </c>
      <c r="AG46">
        <v>0.72254847344789597</v>
      </c>
      <c r="AJ46">
        <v>8.8977032075368214</v>
      </c>
      <c r="AO46">
        <v>0.14344208056114516</v>
      </c>
      <c r="AT46">
        <v>5.9347850933756012</v>
      </c>
      <c r="AY46">
        <v>1.226493664103907</v>
      </c>
      <c r="BC46">
        <v>1.47344092</v>
      </c>
      <c r="BD46">
        <v>3.5955870984385609</v>
      </c>
      <c r="BE46">
        <v>2.1221461784385607</v>
      </c>
      <c r="BF46">
        <v>0.72700681973874548</v>
      </c>
    </row>
    <row r="47" spans="1:58" x14ac:dyDescent="0.2">
      <c r="A47">
        <v>46</v>
      </c>
      <c r="B47">
        <v>17</v>
      </c>
      <c r="C47" t="s">
        <v>184</v>
      </c>
      <c r="D47" t="s">
        <v>27</v>
      </c>
      <c r="G47">
        <v>0.5</v>
      </c>
      <c r="H47">
        <v>0.5</v>
      </c>
      <c r="I47">
        <v>801</v>
      </c>
      <c r="J47">
        <v>4299</v>
      </c>
      <c r="L47">
        <v>8638</v>
      </c>
      <c r="M47">
        <v>1.03</v>
      </c>
      <c r="N47">
        <v>3.9209999999999998</v>
      </c>
      <c r="O47">
        <v>2.891</v>
      </c>
      <c r="Q47">
        <v>0.78700000000000003</v>
      </c>
      <c r="R47">
        <v>1</v>
      </c>
      <c r="S47">
        <v>0</v>
      </c>
      <c r="T47">
        <v>0</v>
      </c>
      <c r="V47">
        <v>0</v>
      </c>
      <c r="Y47">
        <v>44231</v>
      </c>
      <c r="Z47">
        <v>0.80626157407407406</v>
      </c>
      <c r="AB47">
        <v>1</v>
      </c>
      <c r="AD47">
        <v>1.5389921200000001</v>
      </c>
      <c r="AE47">
        <v>3.5981658909097551</v>
      </c>
      <c r="AF47">
        <v>2.0591737709097551</v>
      </c>
      <c r="AG47">
        <v>0.73146516602959499</v>
      </c>
    </row>
    <row r="48" spans="1:58" x14ac:dyDescent="0.2">
      <c r="A48">
        <v>47</v>
      </c>
      <c r="B48">
        <v>18</v>
      </c>
      <c r="C48" t="s">
        <v>185</v>
      </c>
      <c r="D48" t="s">
        <v>27</v>
      </c>
      <c r="G48">
        <v>0.5</v>
      </c>
      <c r="H48">
        <v>0.5</v>
      </c>
      <c r="I48">
        <v>1064</v>
      </c>
      <c r="J48">
        <v>8902</v>
      </c>
      <c r="L48">
        <v>8149</v>
      </c>
      <c r="M48">
        <v>1.2310000000000001</v>
      </c>
      <c r="N48">
        <v>7.82</v>
      </c>
      <c r="O48">
        <v>6.5890000000000004</v>
      </c>
      <c r="Q48">
        <v>0.73599999999999999</v>
      </c>
      <c r="R48">
        <v>1</v>
      </c>
      <c r="S48">
        <v>0</v>
      </c>
      <c r="T48">
        <v>0</v>
      </c>
      <c r="V48">
        <v>0</v>
      </c>
      <c r="Y48">
        <v>44231</v>
      </c>
      <c r="Z48">
        <v>0.81646990740740744</v>
      </c>
      <c r="AB48">
        <v>1</v>
      </c>
      <c r="AD48">
        <v>2.1238515200000001</v>
      </c>
      <c r="AE48">
        <v>7.5548931392121021</v>
      </c>
      <c r="AF48">
        <v>5.4310416192121025</v>
      </c>
      <c r="AG48">
        <v>0.69071504759547531</v>
      </c>
    </row>
    <row r="49" spans="1:58" x14ac:dyDescent="0.2">
      <c r="A49">
        <v>48</v>
      </c>
      <c r="B49">
        <v>18</v>
      </c>
      <c r="C49" t="s">
        <v>185</v>
      </c>
      <c r="D49" t="s">
        <v>27</v>
      </c>
      <c r="G49">
        <v>0.5</v>
      </c>
      <c r="H49">
        <v>0.5</v>
      </c>
      <c r="I49">
        <v>2209</v>
      </c>
      <c r="J49">
        <v>9117</v>
      </c>
      <c r="L49">
        <v>8390</v>
      </c>
      <c r="M49">
        <v>2.11</v>
      </c>
      <c r="N49">
        <v>8.0020000000000007</v>
      </c>
      <c r="O49">
        <v>5.8920000000000003</v>
      </c>
      <c r="Q49">
        <v>0.76100000000000001</v>
      </c>
      <c r="R49">
        <v>1</v>
      </c>
      <c r="S49">
        <v>0</v>
      </c>
      <c r="T49">
        <v>0</v>
      </c>
      <c r="V49">
        <v>0</v>
      </c>
      <c r="Y49">
        <v>44231</v>
      </c>
      <c r="Z49">
        <v>0.8221180555555555</v>
      </c>
      <c r="AB49">
        <v>1</v>
      </c>
      <c r="AD49">
        <v>4.8635617199999999</v>
      </c>
      <c r="AE49">
        <v>7.7397065996476879</v>
      </c>
      <c r="AF49">
        <v>2.8761448796476881</v>
      </c>
      <c r="AG49">
        <v>0.71079843929818054</v>
      </c>
      <c r="AJ49">
        <v>2.4718457416276869</v>
      </c>
      <c r="AO49">
        <v>0.69097155706386948</v>
      </c>
      <c r="AT49">
        <v>6.2761597337682185</v>
      </c>
      <c r="AY49">
        <v>0.14078630235943704</v>
      </c>
      <c r="BC49">
        <v>4.9244237999999996</v>
      </c>
      <c r="BD49">
        <v>7.7130590774453474</v>
      </c>
      <c r="BE49">
        <v>2.7886352774453478</v>
      </c>
      <c r="BF49">
        <v>0.71029843784500113</v>
      </c>
    </row>
    <row r="50" spans="1:58" x14ac:dyDescent="0.2">
      <c r="A50">
        <v>49</v>
      </c>
      <c r="B50">
        <v>18</v>
      </c>
      <c r="C50" t="s">
        <v>185</v>
      </c>
      <c r="D50" t="s">
        <v>27</v>
      </c>
      <c r="G50">
        <v>0.5</v>
      </c>
      <c r="H50">
        <v>0.5</v>
      </c>
      <c r="I50">
        <v>2257</v>
      </c>
      <c r="J50">
        <v>9055</v>
      </c>
      <c r="L50">
        <v>8378</v>
      </c>
      <c r="M50">
        <v>2.1469999999999998</v>
      </c>
      <c r="N50">
        <v>7.95</v>
      </c>
      <c r="O50">
        <v>5.8029999999999999</v>
      </c>
      <c r="Q50">
        <v>0.76</v>
      </c>
      <c r="R50">
        <v>1</v>
      </c>
      <c r="S50">
        <v>0</v>
      </c>
      <c r="T50">
        <v>0</v>
      </c>
      <c r="V50">
        <v>0</v>
      </c>
      <c r="Y50">
        <v>44231</v>
      </c>
      <c r="Z50">
        <v>0.82820601851851849</v>
      </c>
      <c r="AB50">
        <v>1</v>
      </c>
      <c r="AD50">
        <v>4.9852858800000002</v>
      </c>
      <c r="AE50">
        <v>7.6864115552430077</v>
      </c>
      <c r="AF50">
        <v>2.7011256752430075</v>
      </c>
      <c r="AG50">
        <v>0.70979843639182172</v>
      </c>
    </row>
    <row r="51" spans="1:58" x14ac:dyDescent="0.2">
      <c r="A51">
        <v>50</v>
      </c>
      <c r="B51">
        <v>19</v>
      </c>
      <c r="C51" t="s">
        <v>186</v>
      </c>
      <c r="D51" t="s">
        <v>27</v>
      </c>
      <c r="G51">
        <v>0.5</v>
      </c>
      <c r="H51">
        <v>0.5</v>
      </c>
      <c r="I51">
        <v>1461</v>
      </c>
      <c r="J51">
        <v>7362</v>
      </c>
      <c r="L51">
        <v>3488</v>
      </c>
      <c r="M51">
        <v>1.536</v>
      </c>
      <c r="N51">
        <v>6.5149999999999997</v>
      </c>
      <c r="O51">
        <v>4.9790000000000001</v>
      </c>
      <c r="Q51">
        <v>0.249</v>
      </c>
      <c r="R51">
        <v>1</v>
      </c>
      <c r="S51">
        <v>0</v>
      </c>
      <c r="T51">
        <v>0</v>
      </c>
      <c r="V51">
        <v>0</v>
      </c>
      <c r="Y51">
        <v>44231</v>
      </c>
      <c r="Z51">
        <v>0.83858796296296301</v>
      </c>
      <c r="AB51">
        <v>1</v>
      </c>
      <c r="AD51">
        <v>3.0381425199999996</v>
      </c>
      <c r="AE51">
        <v>6.2311130039990639</v>
      </c>
      <c r="AF51">
        <v>3.1929704839990642</v>
      </c>
      <c r="AG51">
        <v>0.30229725205062635</v>
      </c>
    </row>
    <row r="52" spans="1:58" x14ac:dyDescent="0.2">
      <c r="A52">
        <v>51</v>
      </c>
      <c r="B52">
        <v>19</v>
      </c>
      <c r="C52" t="s">
        <v>186</v>
      </c>
      <c r="D52" t="s">
        <v>27</v>
      </c>
      <c r="G52">
        <v>0.5</v>
      </c>
      <c r="H52">
        <v>0.5</v>
      </c>
      <c r="I52">
        <v>1115</v>
      </c>
      <c r="J52">
        <v>7302</v>
      </c>
      <c r="L52">
        <v>3465</v>
      </c>
      <c r="M52">
        <v>1.27</v>
      </c>
      <c r="N52">
        <v>6.4649999999999999</v>
      </c>
      <c r="O52">
        <v>5.1950000000000003</v>
      </c>
      <c r="Q52">
        <v>0.246</v>
      </c>
      <c r="R52">
        <v>1</v>
      </c>
      <c r="S52">
        <v>0</v>
      </c>
      <c r="T52">
        <v>0</v>
      </c>
      <c r="V52">
        <v>0</v>
      </c>
      <c r="Y52">
        <v>44231</v>
      </c>
      <c r="Z52">
        <v>0.84414351851851854</v>
      </c>
      <c r="AB52">
        <v>1</v>
      </c>
      <c r="AD52">
        <v>2.2391869999999998</v>
      </c>
      <c r="AE52">
        <v>6.17953715457518</v>
      </c>
      <c r="AF52">
        <v>3.9403501545751802</v>
      </c>
      <c r="AG52">
        <v>0.30038057981343869</v>
      </c>
      <c r="AJ52">
        <v>1.6086309181276612</v>
      </c>
      <c r="AL52">
        <v>8.3460799999999828</v>
      </c>
      <c r="AO52">
        <v>0.43029421401805001</v>
      </c>
      <c r="AQ52">
        <v>7.0128828591643169</v>
      </c>
      <c r="AT52">
        <v>0.24557881319985078</v>
      </c>
      <c r="AV52">
        <v>5.679685718328642</v>
      </c>
      <c r="AY52">
        <v>0.1665946384738988</v>
      </c>
      <c r="BA52">
        <v>29.152862506208912</v>
      </c>
      <c r="BC52">
        <v>2.2573431599999996</v>
      </c>
      <c r="BD52">
        <v>6.1928609156763503</v>
      </c>
      <c r="BE52">
        <v>3.9355177556763508</v>
      </c>
      <c r="BF52">
        <v>0.30013057908684904</v>
      </c>
    </row>
    <row r="53" spans="1:58" x14ac:dyDescent="0.2">
      <c r="A53">
        <v>52</v>
      </c>
      <c r="B53">
        <v>19</v>
      </c>
      <c r="C53" t="s">
        <v>186</v>
      </c>
      <c r="D53" t="s">
        <v>27</v>
      </c>
      <c r="G53">
        <v>0.5</v>
      </c>
      <c r="H53">
        <v>0.5</v>
      </c>
      <c r="I53">
        <v>1131</v>
      </c>
      <c r="J53">
        <v>7333</v>
      </c>
      <c r="L53">
        <v>3459</v>
      </c>
      <c r="M53">
        <v>1.2829999999999999</v>
      </c>
      <c r="N53">
        <v>6.4909999999999997</v>
      </c>
      <c r="O53">
        <v>5.2080000000000002</v>
      </c>
      <c r="Q53">
        <v>0.246</v>
      </c>
      <c r="R53">
        <v>1</v>
      </c>
      <c r="S53">
        <v>0</v>
      </c>
      <c r="T53">
        <v>0</v>
      </c>
      <c r="V53">
        <v>0</v>
      </c>
      <c r="Y53">
        <v>44231</v>
      </c>
      <c r="Z53">
        <v>0.85023148148148142</v>
      </c>
      <c r="AB53">
        <v>1</v>
      </c>
      <c r="AD53">
        <v>2.2754993199999998</v>
      </c>
      <c r="AE53">
        <v>6.2061846767775206</v>
      </c>
      <c r="AF53">
        <v>3.9306853567775208</v>
      </c>
      <c r="AG53">
        <v>0.29988057836025933</v>
      </c>
    </row>
    <row r="54" spans="1:58" x14ac:dyDescent="0.2">
      <c r="A54">
        <v>53</v>
      </c>
      <c r="B54">
        <v>20</v>
      </c>
      <c r="C54" t="s">
        <v>67</v>
      </c>
      <c r="D54" t="s">
        <v>27</v>
      </c>
      <c r="G54">
        <v>0.5</v>
      </c>
      <c r="H54">
        <v>0.5</v>
      </c>
      <c r="I54">
        <v>1608</v>
      </c>
      <c r="J54">
        <v>8634</v>
      </c>
      <c r="L54">
        <v>7791</v>
      </c>
      <c r="M54">
        <v>1.649</v>
      </c>
      <c r="N54">
        <v>7.593</v>
      </c>
      <c r="O54">
        <v>5.944</v>
      </c>
      <c r="Q54">
        <v>0.69899999999999995</v>
      </c>
      <c r="R54">
        <v>1</v>
      </c>
      <c r="S54">
        <v>0</v>
      </c>
      <c r="T54">
        <v>0</v>
      </c>
      <c r="V54">
        <v>0</v>
      </c>
      <c r="Y54">
        <v>44231</v>
      </c>
      <c r="Z54">
        <v>0.86047453703703702</v>
      </c>
      <c r="AB54">
        <v>1</v>
      </c>
      <c r="AD54">
        <v>3.3862796799999999</v>
      </c>
      <c r="AE54">
        <v>7.3245210117854178</v>
      </c>
      <c r="AF54">
        <v>3.9382413317854179</v>
      </c>
      <c r="AG54">
        <v>0.66088162755577229</v>
      </c>
    </row>
    <row r="55" spans="1:58" x14ac:dyDescent="0.2">
      <c r="A55">
        <v>54</v>
      </c>
      <c r="B55">
        <v>20</v>
      </c>
      <c r="C55" t="s">
        <v>67</v>
      </c>
      <c r="D55" t="s">
        <v>27</v>
      </c>
      <c r="G55">
        <v>0.5</v>
      </c>
      <c r="H55">
        <v>0.5</v>
      </c>
      <c r="I55">
        <v>2243</v>
      </c>
      <c r="J55">
        <v>8846</v>
      </c>
      <c r="L55">
        <v>8029</v>
      </c>
      <c r="M55">
        <v>2.1349999999999998</v>
      </c>
      <c r="N55">
        <v>7.7729999999999997</v>
      </c>
      <c r="O55">
        <v>5.6369999999999996</v>
      </c>
      <c r="Q55">
        <v>0.72399999999999998</v>
      </c>
      <c r="R55">
        <v>1</v>
      </c>
      <c r="S55">
        <v>0</v>
      </c>
      <c r="T55">
        <v>0</v>
      </c>
      <c r="V55">
        <v>0</v>
      </c>
      <c r="Y55">
        <v>44231</v>
      </c>
      <c r="Z55">
        <v>0.86614583333333339</v>
      </c>
      <c r="AB55">
        <v>1</v>
      </c>
      <c r="AD55">
        <v>4.949725879999999</v>
      </c>
      <c r="AE55">
        <v>7.5067556797498094</v>
      </c>
      <c r="AF55">
        <v>2.5570297997498104</v>
      </c>
      <c r="AG55">
        <v>0.68071501853188776</v>
      </c>
      <c r="AJ55">
        <v>1.8323523358073126</v>
      </c>
      <c r="AK55">
        <v>1.4328667985252845</v>
      </c>
      <c r="AO55">
        <v>0.81633845452564857</v>
      </c>
      <c r="AP55">
        <v>3.1182361724924257</v>
      </c>
      <c r="AT55">
        <v>6.1500220834553625</v>
      </c>
      <c r="AU55">
        <v>11.685951695517206</v>
      </c>
      <c r="AY55">
        <v>0.23287006338031055</v>
      </c>
      <c r="AZ55">
        <v>4.3698190541597883</v>
      </c>
      <c r="BC55">
        <v>4.9954933999999991</v>
      </c>
      <c r="BD55">
        <v>7.4762399688406784</v>
      </c>
      <c r="BE55">
        <v>2.4807465688406789</v>
      </c>
      <c r="BF55">
        <v>0.67992334956435374</v>
      </c>
    </row>
    <row r="56" spans="1:58" x14ac:dyDescent="0.2">
      <c r="A56">
        <v>55</v>
      </c>
      <c r="B56">
        <v>20</v>
      </c>
      <c r="C56" t="s">
        <v>67</v>
      </c>
      <c r="D56" t="s">
        <v>27</v>
      </c>
      <c r="G56">
        <v>0.5</v>
      </c>
      <c r="H56">
        <v>0.5</v>
      </c>
      <c r="I56">
        <v>2279</v>
      </c>
      <c r="J56">
        <v>8775</v>
      </c>
      <c r="L56">
        <v>8010</v>
      </c>
      <c r="M56">
        <v>2.1629999999999998</v>
      </c>
      <c r="N56">
        <v>7.7130000000000001</v>
      </c>
      <c r="O56">
        <v>5.5490000000000004</v>
      </c>
      <c r="Q56">
        <v>0.72199999999999998</v>
      </c>
      <c r="R56">
        <v>1</v>
      </c>
      <c r="S56">
        <v>0</v>
      </c>
      <c r="T56">
        <v>0</v>
      </c>
      <c r="V56">
        <v>0</v>
      </c>
      <c r="Y56">
        <v>44231</v>
      </c>
      <c r="Z56">
        <v>0.87223379629629638</v>
      </c>
      <c r="AB56">
        <v>1</v>
      </c>
      <c r="AD56">
        <v>5.0412609199999991</v>
      </c>
      <c r="AE56">
        <v>7.4457242579315466</v>
      </c>
      <c r="AF56">
        <v>2.4044633379315474</v>
      </c>
      <c r="AG56">
        <v>0.67913168059681972</v>
      </c>
    </row>
    <row r="57" spans="1:58" x14ac:dyDescent="0.2">
      <c r="A57">
        <v>56</v>
      </c>
      <c r="B57">
        <v>2</v>
      </c>
      <c r="D57" t="s">
        <v>28</v>
      </c>
      <c r="Y57">
        <v>44231</v>
      </c>
      <c r="Z57">
        <v>0.87629629629629635</v>
      </c>
      <c r="AB57">
        <v>1</v>
      </c>
      <c r="AD57" t="e">
        <v>#DIV/0!</v>
      </c>
      <c r="AE57" t="e">
        <v>#DIV/0!</v>
      </c>
      <c r="AF57" t="e">
        <v>#DIV/0!</v>
      </c>
      <c r="AG57" t="e">
        <v>#DIV/0!</v>
      </c>
    </row>
    <row r="58" spans="1:58" x14ac:dyDescent="0.2">
      <c r="A58">
        <v>57</v>
      </c>
      <c r="B58">
        <v>3</v>
      </c>
      <c r="C58" t="s">
        <v>29</v>
      </c>
      <c r="D58" t="s">
        <v>27</v>
      </c>
      <c r="G58">
        <v>0.5</v>
      </c>
      <c r="H58">
        <v>0.5</v>
      </c>
      <c r="I58">
        <v>133</v>
      </c>
      <c r="J58">
        <v>203</v>
      </c>
      <c r="L58">
        <v>7</v>
      </c>
      <c r="M58">
        <v>0.51700000000000002</v>
      </c>
      <c r="N58">
        <v>0.45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>
        <v>44231</v>
      </c>
      <c r="Z58">
        <v>0.8858449074074074</v>
      </c>
      <c r="AB58">
        <v>1</v>
      </c>
      <c r="AD58">
        <v>0.12812268000000004</v>
      </c>
      <c r="AE58">
        <v>7.7254570239233239E-2</v>
      </c>
      <c r="AF58">
        <v>-5.0868109760766805E-2</v>
      </c>
      <c r="AG58">
        <v>1.2213075631055526E-2</v>
      </c>
    </row>
    <row r="59" spans="1:58" x14ac:dyDescent="0.2">
      <c r="A59">
        <v>58</v>
      </c>
      <c r="B59">
        <v>3</v>
      </c>
      <c r="C59" t="s">
        <v>29</v>
      </c>
      <c r="D59" t="s">
        <v>27</v>
      </c>
      <c r="G59">
        <v>0.5</v>
      </c>
      <c r="H59">
        <v>0.5</v>
      </c>
      <c r="I59">
        <v>25</v>
      </c>
      <c r="J59">
        <v>196</v>
      </c>
      <c r="L59">
        <v>0</v>
      </c>
      <c r="M59">
        <v>0.434</v>
      </c>
      <c r="N59">
        <v>0.44500000000000001</v>
      </c>
      <c r="O59">
        <v>0.01</v>
      </c>
      <c r="Q59">
        <v>0</v>
      </c>
      <c r="R59">
        <v>1</v>
      </c>
      <c r="S59">
        <v>0</v>
      </c>
      <c r="T59">
        <v>0</v>
      </c>
      <c r="V59">
        <v>0</v>
      </c>
      <c r="Y59">
        <v>44231</v>
      </c>
      <c r="Z59">
        <v>0.89078703703703699</v>
      </c>
      <c r="AB59">
        <v>1</v>
      </c>
      <c r="AD59">
        <v>-8.9924999999999991E-2</v>
      </c>
      <c r="AE59">
        <v>7.1237387806446686E-2</v>
      </c>
      <c r="AF59">
        <v>0.16116238780644668</v>
      </c>
      <c r="AG59">
        <v>1.1629740602346249E-2</v>
      </c>
      <c r="AJ59">
        <v>106.00088405926809</v>
      </c>
      <c r="AO59">
        <v>18.451896611833231</v>
      </c>
      <c r="AT59">
        <v>59.950770125863961</v>
      </c>
      <c r="AY59">
        <v>0</v>
      </c>
      <c r="BC59">
        <v>-5.8774339999999987E-2</v>
      </c>
      <c r="BD59">
        <v>6.5220205373660148E-2</v>
      </c>
      <c r="BE59">
        <v>0.12399454537366014</v>
      </c>
      <c r="BF59">
        <v>1.1629740602346249E-2</v>
      </c>
    </row>
    <row r="60" spans="1:58" x14ac:dyDescent="0.2">
      <c r="A60">
        <v>59</v>
      </c>
      <c r="B60">
        <v>3</v>
      </c>
      <c r="C60" t="s">
        <v>29</v>
      </c>
      <c r="D60" t="s">
        <v>27</v>
      </c>
      <c r="G60">
        <v>0.5</v>
      </c>
      <c r="H60">
        <v>0.5</v>
      </c>
      <c r="I60">
        <v>56</v>
      </c>
      <c r="J60">
        <v>182</v>
      </c>
      <c r="L60">
        <v>0</v>
      </c>
      <c r="M60">
        <v>0.45800000000000002</v>
      </c>
      <c r="N60">
        <v>0.433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>
        <v>44231</v>
      </c>
      <c r="Z60">
        <v>0.89618055555555554</v>
      </c>
      <c r="AB60">
        <v>1</v>
      </c>
      <c r="AD60">
        <v>-2.7623679999999984E-2</v>
      </c>
      <c r="AE60">
        <v>5.9203022940873616E-2</v>
      </c>
      <c r="AF60">
        <v>8.6826702940873607E-2</v>
      </c>
      <c r="AG60">
        <v>1.1629740602346249E-2</v>
      </c>
    </row>
    <row r="61" spans="1:58" x14ac:dyDescent="0.2">
      <c r="A61">
        <v>60</v>
      </c>
      <c r="B61">
        <v>1</v>
      </c>
      <c r="C61" t="s">
        <v>30</v>
      </c>
      <c r="D61" t="s">
        <v>27</v>
      </c>
      <c r="G61">
        <v>0.5</v>
      </c>
      <c r="H61">
        <v>0.5</v>
      </c>
      <c r="I61">
        <v>2836</v>
      </c>
      <c r="J61">
        <v>12079</v>
      </c>
      <c r="L61">
        <v>9880</v>
      </c>
      <c r="M61">
        <v>2.59</v>
      </c>
      <c r="N61">
        <v>10.510999999999999</v>
      </c>
      <c r="O61">
        <v>7.9210000000000003</v>
      </c>
      <c r="Q61">
        <v>0.91700000000000004</v>
      </c>
      <c r="R61">
        <v>1</v>
      </c>
      <c r="S61">
        <v>0</v>
      </c>
      <c r="T61">
        <v>0</v>
      </c>
      <c r="V61">
        <v>0</v>
      </c>
      <c r="Y61">
        <v>44231</v>
      </c>
      <c r="Z61">
        <v>0.90665509259259258</v>
      </c>
      <c r="AB61">
        <v>1</v>
      </c>
      <c r="AD61">
        <v>6.4971475199999995</v>
      </c>
      <c r="AE61">
        <v>10.285834366206791</v>
      </c>
      <c r="AF61">
        <v>3.7886868462067911</v>
      </c>
      <c r="AG61">
        <v>0.83496546683772677</v>
      </c>
    </row>
    <row r="62" spans="1:58" x14ac:dyDescent="0.2">
      <c r="A62">
        <v>61</v>
      </c>
      <c r="B62">
        <v>1</v>
      </c>
      <c r="C62" t="s">
        <v>30</v>
      </c>
      <c r="D62" t="s">
        <v>27</v>
      </c>
      <c r="G62">
        <v>0.5</v>
      </c>
      <c r="H62">
        <v>0.5</v>
      </c>
      <c r="I62">
        <v>4036</v>
      </c>
      <c r="J62">
        <v>11983</v>
      </c>
      <c r="L62">
        <v>9930</v>
      </c>
      <c r="M62">
        <v>3.5110000000000001</v>
      </c>
      <c r="N62">
        <v>10.430999999999999</v>
      </c>
      <c r="O62">
        <v>6.9189999999999996</v>
      </c>
      <c r="Q62">
        <v>0.92300000000000004</v>
      </c>
      <c r="R62">
        <v>1</v>
      </c>
      <c r="S62">
        <v>0</v>
      </c>
      <c r="T62">
        <v>0</v>
      </c>
      <c r="V62">
        <v>0</v>
      </c>
      <c r="Y62">
        <v>44231</v>
      </c>
      <c r="Z62">
        <v>0.91236111111111118</v>
      </c>
      <c r="AB62">
        <v>1</v>
      </c>
      <c r="AD62">
        <v>9.886715520000001</v>
      </c>
      <c r="AE62">
        <v>10.203313007128576</v>
      </c>
      <c r="AF62">
        <v>0.31659748712857549</v>
      </c>
      <c r="AG62">
        <v>0.83913214561422167</v>
      </c>
      <c r="AJ62">
        <v>4.9818874403899072</v>
      </c>
      <c r="AO62">
        <v>0.67625409229217537</v>
      </c>
      <c r="AT62">
        <v>1935.5758203711434</v>
      </c>
      <c r="AY62">
        <v>0.21824191987909819</v>
      </c>
      <c r="BC62">
        <v>10.13927926</v>
      </c>
      <c r="BD62">
        <v>10.168929107512653</v>
      </c>
      <c r="BE62">
        <v>2.9649847512653871E-2</v>
      </c>
      <c r="BF62">
        <v>0.84004881494505046</v>
      </c>
    </row>
    <row r="63" spans="1:58" x14ac:dyDescent="0.2">
      <c r="A63">
        <v>62</v>
      </c>
      <c r="B63">
        <v>1</v>
      </c>
      <c r="C63" t="s">
        <v>30</v>
      </c>
      <c r="D63" t="s">
        <v>27</v>
      </c>
      <c r="G63">
        <v>0.5</v>
      </c>
      <c r="H63">
        <v>0.5</v>
      </c>
      <c r="I63">
        <v>4205</v>
      </c>
      <c r="J63">
        <v>11903</v>
      </c>
      <c r="L63">
        <v>9952</v>
      </c>
      <c r="M63">
        <v>3.641</v>
      </c>
      <c r="N63">
        <v>10.363</v>
      </c>
      <c r="O63">
        <v>6.7220000000000004</v>
      </c>
      <c r="Q63">
        <v>0.92500000000000004</v>
      </c>
      <c r="R63">
        <v>1</v>
      </c>
      <c r="S63">
        <v>0</v>
      </c>
      <c r="T63">
        <v>0</v>
      </c>
      <c r="V63">
        <v>0</v>
      </c>
      <c r="Y63">
        <v>44231</v>
      </c>
      <c r="Z63">
        <v>0.91848379629629628</v>
      </c>
      <c r="AB63">
        <v>1</v>
      </c>
      <c r="AD63">
        <v>10.391843</v>
      </c>
      <c r="AE63">
        <v>10.134545207896732</v>
      </c>
      <c r="AF63">
        <v>-0.25729779210326775</v>
      </c>
      <c r="AG63">
        <v>0.84096548427587936</v>
      </c>
    </row>
    <row r="64" spans="1:58" x14ac:dyDescent="0.2">
      <c r="A64">
        <v>63</v>
      </c>
      <c r="B64">
        <v>4</v>
      </c>
      <c r="C64" t="s">
        <v>65</v>
      </c>
      <c r="D64" t="s">
        <v>27</v>
      </c>
      <c r="G64">
        <v>0.5</v>
      </c>
      <c r="H64">
        <v>0.5</v>
      </c>
      <c r="I64">
        <v>2093</v>
      </c>
      <c r="J64">
        <v>7290</v>
      </c>
      <c r="L64">
        <v>3823</v>
      </c>
      <c r="M64">
        <v>2.02</v>
      </c>
      <c r="N64">
        <v>6.4550000000000001</v>
      </c>
      <c r="O64">
        <v>4.4340000000000002</v>
      </c>
      <c r="Q64">
        <v>0.28399999999999997</v>
      </c>
      <c r="R64">
        <v>1</v>
      </c>
      <c r="S64">
        <v>0</v>
      </c>
      <c r="T64">
        <v>0</v>
      </c>
      <c r="V64">
        <v>0</v>
      </c>
      <c r="Y64">
        <v>44231</v>
      </c>
      <c r="Z64">
        <v>0.92899305555555556</v>
      </c>
      <c r="AB64">
        <v>1</v>
      </c>
      <c r="AD64">
        <v>4.5716778799999984</v>
      </c>
      <c r="AE64">
        <v>6.1692219846904033</v>
      </c>
      <c r="AF64">
        <v>1.5975441046904049</v>
      </c>
      <c r="AG64">
        <v>0.33021399985314176</v>
      </c>
    </row>
    <row r="65" spans="1:58" x14ac:dyDescent="0.2">
      <c r="A65">
        <v>64</v>
      </c>
      <c r="B65">
        <v>4</v>
      </c>
      <c r="C65" t="s">
        <v>65</v>
      </c>
      <c r="D65" t="s">
        <v>27</v>
      </c>
      <c r="G65">
        <v>0.5</v>
      </c>
      <c r="H65">
        <v>0.5</v>
      </c>
      <c r="I65">
        <v>1353</v>
      </c>
      <c r="J65">
        <v>7249</v>
      </c>
      <c r="L65">
        <v>3693</v>
      </c>
      <c r="M65">
        <v>1.4530000000000001</v>
      </c>
      <c r="N65">
        <v>6.42</v>
      </c>
      <c r="O65">
        <v>4.9669999999999996</v>
      </c>
      <c r="Q65">
        <v>0.27</v>
      </c>
      <c r="R65">
        <v>1</v>
      </c>
      <c r="S65">
        <v>0</v>
      </c>
      <c r="T65">
        <v>0</v>
      </c>
      <c r="V65">
        <v>0</v>
      </c>
      <c r="Y65">
        <v>44231</v>
      </c>
      <c r="Z65">
        <v>0.93449074074074068</v>
      </c>
      <c r="AB65">
        <v>1</v>
      </c>
      <c r="AD65">
        <v>2.78567308</v>
      </c>
      <c r="AE65">
        <v>6.1339784875840815</v>
      </c>
      <c r="AF65">
        <v>3.3483054075840815</v>
      </c>
      <c r="AG65">
        <v>0.31938063503425518</v>
      </c>
      <c r="AI65">
        <v>7.9570006666666693</v>
      </c>
      <c r="AJ65">
        <v>1.7660658733133203</v>
      </c>
      <c r="AN65">
        <v>2.1756682937081586</v>
      </c>
      <c r="AO65">
        <v>0.11217249726253044</v>
      </c>
      <c r="AS65">
        <v>12.308337254082986</v>
      </c>
      <c r="AT65">
        <v>1.2432861501649377</v>
      </c>
      <c r="AX65">
        <v>6.3022138843222555</v>
      </c>
      <c r="AY65">
        <v>0.88321862952977637</v>
      </c>
      <c r="BC65">
        <v>2.7612899799999999</v>
      </c>
      <c r="BD65">
        <v>6.1305400976224895</v>
      </c>
      <c r="BE65">
        <v>3.3692501176224896</v>
      </c>
      <c r="BF65">
        <v>0.32079730581826343</v>
      </c>
    </row>
    <row r="66" spans="1:58" x14ac:dyDescent="0.2">
      <c r="A66">
        <v>65</v>
      </c>
      <c r="B66">
        <v>4</v>
      </c>
      <c r="C66" t="s">
        <v>65</v>
      </c>
      <c r="D66" t="s">
        <v>27</v>
      </c>
      <c r="G66">
        <v>0.5</v>
      </c>
      <c r="H66">
        <v>0.5</v>
      </c>
      <c r="I66">
        <v>1332</v>
      </c>
      <c r="J66">
        <v>7241</v>
      </c>
      <c r="L66">
        <v>3727</v>
      </c>
      <c r="M66">
        <v>1.4370000000000001</v>
      </c>
      <c r="N66">
        <v>6.4130000000000003</v>
      </c>
      <c r="O66">
        <v>4.976</v>
      </c>
      <c r="Q66">
        <v>0.27400000000000002</v>
      </c>
      <c r="R66">
        <v>1</v>
      </c>
      <c r="S66">
        <v>0</v>
      </c>
      <c r="T66">
        <v>0</v>
      </c>
      <c r="V66">
        <v>0</v>
      </c>
      <c r="Y66">
        <v>44231</v>
      </c>
      <c r="Z66">
        <v>0.94047453703703709</v>
      </c>
      <c r="AB66">
        <v>1</v>
      </c>
      <c r="AD66">
        <v>2.7369068799999998</v>
      </c>
      <c r="AE66">
        <v>6.1271017076608976</v>
      </c>
      <c r="AF66">
        <v>3.3901948276608977</v>
      </c>
      <c r="AG66">
        <v>0.32221397660227169</v>
      </c>
    </row>
    <row r="67" spans="1:58" x14ac:dyDescent="0.2">
      <c r="A67">
        <v>1</v>
      </c>
      <c r="B67">
        <v>1</v>
      </c>
      <c r="C67" t="s">
        <v>26</v>
      </c>
      <c r="D67" t="s">
        <v>27</v>
      </c>
      <c r="G67">
        <v>0.5</v>
      </c>
      <c r="H67">
        <v>0.5</v>
      </c>
      <c r="I67">
        <v>3506</v>
      </c>
      <c r="J67">
        <v>21694</v>
      </c>
      <c r="L67">
        <v>17163</v>
      </c>
      <c r="M67">
        <v>3.1040000000000001</v>
      </c>
      <c r="N67">
        <v>18.657</v>
      </c>
      <c r="O67">
        <v>15.553000000000001</v>
      </c>
      <c r="Q67">
        <v>1.679</v>
      </c>
      <c r="R67">
        <v>1</v>
      </c>
      <c r="S67">
        <v>0</v>
      </c>
      <c r="T67">
        <v>0</v>
      </c>
      <c r="V67">
        <v>0</v>
      </c>
      <c r="Y67">
        <v>44221</v>
      </c>
      <c r="Z67">
        <v>0.50300925925925932</v>
      </c>
      <c r="AB67">
        <v>3</v>
      </c>
      <c r="AC67" t="s">
        <v>187</v>
      </c>
      <c r="AD67">
        <v>9.2045664800000004</v>
      </c>
      <c r="AE67">
        <v>11.127314828962117</v>
      </c>
      <c r="AF67">
        <v>1.9227483489621164</v>
      </c>
      <c r="AG67">
        <v>0.83254021667610545</v>
      </c>
    </row>
    <row r="68" spans="1:58" x14ac:dyDescent="0.2">
      <c r="A68">
        <v>2</v>
      </c>
      <c r="B68">
        <v>1</v>
      </c>
      <c r="C68" t="s">
        <v>26</v>
      </c>
      <c r="D68" t="s">
        <v>27</v>
      </c>
      <c r="G68">
        <v>0.5</v>
      </c>
      <c r="H68">
        <v>0.5</v>
      </c>
      <c r="I68">
        <v>3921</v>
      </c>
      <c r="J68">
        <v>21489</v>
      </c>
      <c r="L68">
        <v>17063</v>
      </c>
      <c r="M68">
        <v>3.423</v>
      </c>
      <c r="N68">
        <v>18.484000000000002</v>
      </c>
      <c r="O68">
        <v>15.061</v>
      </c>
      <c r="Q68">
        <v>1.669</v>
      </c>
      <c r="R68">
        <v>1</v>
      </c>
      <c r="S68">
        <v>0</v>
      </c>
      <c r="T68">
        <v>0</v>
      </c>
      <c r="V68">
        <v>0</v>
      </c>
      <c r="Y68">
        <v>44221</v>
      </c>
      <c r="Z68">
        <v>0.50915509259259262</v>
      </c>
      <c r="AB68">
        <v>3</v>
      </c>
      <c r="AC68" t="s">
        <v>187</v>
      </c>
      <c r="AD68">
        <v>10.589363380000002</v>
      </c>
      <c r="AE68">
        <v>11.019836535055578</v>
      </c>
      <c r="AF68">
        <v>0.43047315505557648</v>
      </c>
      <c r="AG68">
        <v>0.82781930060616649</v>
      </c>
    </row>
    <row r="69" spans="1:58" x14ac:dyDescent="0.2">
      <c r="A69">
        <v>3</v>
      </c>
      <c r="B69">
        <v>1</v>
      </c>
      <c r="C69" t="s">
        <v>26</v>
      </c>
      <c r="D69" t="s">
        <v>27</v>
      </c>
      <c r="G69">
        <v>0.5</v>
      </c>
      <c r="H69">
        <v>0.5</v>
      </c>
      <c r="I69">
        <v>4102</v>
      </c>
      <c r="J69">
        <v>21198</v>
      </c>
      <c r="L69">
        <v>17050</v>
      </c>
      <c r="M69">
        <v>3.5619999999999998</v>
      </c>
      <c r="N69">
        <v>18.236999999999998</v>
      </c>
      <c r="O69">
        <v>14.675000000000001</v>
      </c>
      <c r="Q69">
        <v>1.667</v>
      </c>
      <c r="R69">
        <v>1</v>
      </c>
      <c r="S69">
        <v>0</v>
      </c>
      <c r="T69">
        <v>0</v>
      </c>
      <c r="V69">
        <v>0</v>
      </c>
      <c r="Y69">
        <v>44221</v>
      </c>
      <c r="Z69">
        <v>0.51576388888888891</v>
      </c>
      <c r="AB69">
        <v>3</v>
      </c>
      <c r="AC69" t="s">
        <v>187</v>
      </c>
      <c r="AD69">
        <v>11.212752719999999</v>
      </c>
      <c r="AE69">
        <v>10.867269786144345</v>
      </c>
      <c r="AF69">
        <v>-0.34548293385565465</v>
      </c>
      <c r="AG69">
        <v>0.82720558151707446</v>
      </c>
    </row>
    <row r="70" spans="1:58" x14ac:dyDescent="0.2">
      <c r="A70">
        <v>4</v>
      </c>
      <c r="B70">
        <v>2</v>
      </c>
      <c r="D70" t="s">
        <v>28</v>
      </c>
      <c r="Y70">
        <v>44221</v>
      </c>
      <c r="Z70">
        <v>0.52052083333333332</v>
      </c>
      <c r="AB70">
        <v>3</v>
      </c>
      <c r="AC70" t="s">
        <v>187</v>
      </c>
      <c r="AD70" t="e">
        <v>#DIV/0!</v>
      </c>
      <c r="AE70" t="e">
        <v>#DIV/0!</v>
      </c>
      <c r="AF70" t="e">
        <v>#DIV/0!</v>
      </c>
      <c r="AG70" t="e">
        <v>#DIV/0!</v>
      </c>
    </row>
    <row r="71" spans="1:58" x14ac:dyDescent="0.2">
      <c r="A71">
        <v>5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186</v>
      </c>
      <c r="J71">
        <v>552</v>
      </c>
      <c r="L71">
        <v>32</v>
      </c>
      <c r="M71">
        <v>0.55800000000000005</v>
      </c>
      <c r="N71">
        <v>0.746</v>
      </c>
      <c r="O71">
        <v>0.188</v>
      </c>
      <c r="Q71">
        <v>0</v>
      </c>
      <c r="R71">
        <v>1</v>
      </c>
      <c r="S71">
        <v>0</v>
      </c>
      <c r="T71">
        <v>0</v>
      </c>
      <c r="V71">
        <v>0</v>
      </c>
      <c r="Y71">
        <v>44221</v>
      </c>
      <c r="Z71">
        <v>0.5316319444444445</v>
      </c>
      <c r="AB71">
        <v>3</v>
      </c>
      <c r="AC71" t="s">
        <v>187</v>
      </c>
      <c r="AD71">
        <v>0.35822727999999998</v>
      </c>
      <c r="AE71">
        <v>4.2894878854590909E-2</v>
      </c>
      <c r="AF71">
        <v>-0.31533240114540906</v>
      </c>
      <c r="AG71">
        <v>2.3800084734862097E-2</v>
      </c>
    </row>
    <row r="72" spans="1:58" x14ac:dyDescent="0.2">
      <c r="A72">
        <v>6</v>
      </c>
      <c r="B72">
        <v>3</v>
      </c>
      <c r="C72" t="s">
        <v>29</v>
      </c>
      <c r="D72" t="s">
        <v>27</v>
      </c>
      <c r="G72">
        <v>0.5</v>
      </c>
      <c r="H72">
        <v>0.5</v>
      </c>
      <c r="I72">
        <v>0</v>
      </c>
      <c r="J72">
        <v>504</v>
      </c>
      <c r="L72">
        <v>72</v>
      </c>
      <c r="M72">
        <v>0</v>
      </c>
      <c r="N72">
        <v>0.70599999999999996</v>
      </c>
      <c r="O72">
        <v>0.70599999999999996</v>
      </c>
      <c r="Q72">
        <v>0</v>
      </c>
      <c r="R72">
        <v>1</v>
      </c>
      <c r="S72">
        <v>0</v>
      </c>
      <c r="T72">
        <v>0</v>
      </c>
      <c r="V72">
        <v>0</v>
      </c>
      <c r="Y72">
        <v>44221</v>
      </c>
      <c r="Z72">
        <v>0.53721064814814812</v>
      </c>
      <c r="AB72">
        <v>3</v>
      </c>
      <c r="AC72" t="s">
        <v>187</v>
      </c>
      <c r="AD72">
        <v>-0.02</v>
      </c>
      <c r="AE72">
        <v>1.7729229549645262E-2</v>
      </c>
      <c r="AF72">
        <v>3.7729229549645263E-2</v>
      </c>
      <c r="AG72">
        <v>2.5688451162837682E-2</v>
      </c>
    </row>
    <row r="73" spans="1:58" x14ac:dyDescent="0.2">
      <c r="A73">
        <v>7</v>
      </c>
      <c r="B73">
        <v>3</v>
      </c>
      <c r="C73" t="s">
        <v>29</v>
      </c>
      <c r="D73" t="s">
        <v>27</v>
      </c>
      <c r="G73">
        <v>0.5</v>
      </c>
      <c r="H73">
        <v>0.5</v>
      </c>
      <c r="I73">
        <v>13</v>
      </c>
      <c r="J73">
        <v>541</v>
      </c>
      <c r="L73">
        <v>23</v>
      </c>
      <c r="M73">
        <v>0.42499999999999999</v>
      </c>
      <c r="N73">
        <v>0.73699999999999999</v>
      </c>
      <c r="O73">
        <v>0.312</v>
      </c>
      <c r="Q73">
        <v>0</v>
      </c>
      <c r="R73">
        <v>1</v>
      </c>
      <c r="S73">
        <v>0</v>
      </c>
      <c r="T73">
        <v>0</v>
      </c>
      <c r="V73">
        <v>0</v>
      </c>
      <c r="Y73">
        <v>44221</v>
      </c>
      <c r="Z73">
        <v>0.5432407407407408</v>
      </c>
      <c r="AB73">
        <v>3</v>
      </c>
      <c r="AC73" t="s">
        <v>187</v>
      </c>
      <c r="AD73">
        <v>6.0304199999999973E-3</v>
      </c>
      <c r="AE73">
        <v>3.7127750888874218E-2</v>
      </c>
      <c r="AF73">
        <v>3.109733088887422E-2</v>
      </c>
      <c r="AG73">
        <v>2.3375202288567588E-2</v>
      </c>
    </row>
    <row r="74" spans="1:58" x14ac:dyDescent="0.2">
      <c r="A74">
        <v>8</v>
      </c>
      <c r="B74">
        <v>4</v>
      </c>
      <c r="C74" t="s">
        <v>65</v>
      </c>
      <c r="D74" t="s">
        <v>27</v>
      </c>
      <c r="G74">
        <v>0.2</v>
      </c>
      <c r="H74">
        <v>0.2</v>
      </c>
      <c r="I74">
        <v>140</v>
      </c>
      <c r="J74">
        <v>4715</v>
      </c>
      <c r="L74">
        <v>1979</v>
      </c>
      <c r="M74">
        <v>1.3049999999999999</v>
      </c>
      <c r="N74">
        <v>10.682</v>
      </c>
      <c r="O74">
        <v>9.3770000000000007</v>
      </c>
      <c r="Q74">
        <v>0.22800000000000001</v>
      </c>
      <c r="R74">
        <v>1</v>
      </c>
      <c r="S74">
        <v>0</v>
      </c>
      <c r="T74">
        <v>0</v>
      </c>
      <c r="V74">
        <v>0</v>
      </c>
      <c r="Y74">
        <v>44221</v>
      </c>
      <c r="Z74">
        <v>0.5544675925925926</v>
      </c>
      <c r="AB74">
        <v>3</v>
      </c>
      <c r="AC74" t="s">
        <v>187</v>
      </c>
      <c r="AD74">
        <v>0.65881999999999996</v>
      </c>
      <c r="AE74">
        <v>5.5637266792452689</v>
      </c>
      <c r="AF74">
        <v>4.9049066792452685</v>
      </c>
      <c r="AG74">
        <v>0.28929080154143411</v>
      </c>
      <c r="AI74">
        <v>78.039333333333332</v>
      </c>
      <c r="AN74">
        <v>7.2712220125788525</v>
      </c>
      <c r="AS74">
        <v>63.496889308175618</v>
      </c>
      <c r="AX74">
        <v>3.5697328195219611</v>
      </c>
    </row>
    <row r="75" spans="1:58" x14ac:dyDescent="0.2">
      <c r="A75">
        <v>9</v>
      </c>
      <c r="B75">
        <v>4</v>
      </c>
      <c r="C75" t="s">
        <v>65</v>
      </c>
      <c r="D75" t="s">
        <v>27</v>
      </c>
      <c r="G75">
        <v>0.2</v>
      </c>
      <c r="H75">
        <v>0.2</v>
      </c>
      <c r="I75">
        <v>479</v>
      </c>
      <c r="J75">
        <v>4768</v>
      </c>
      <c r="L75">
        <v>1888</v>
      </c>
      <c r="M75">
        <v>1.956</v>
      </c>
      <c r="N75">
        <v>10.795</v>
      </c>
      <c r="O75">
        <v>8.8379999999999992</v>
      </c>
      <c r="Q75">
        <v>0.20399999999999999</v>
      </c>
      <c r="R75">
        <v>1</v>
      </c>
      <c r="S75">
        <v>0</v>
      </c>
      <c r="T75">
        <v>0</v>
      </c>
      <c r="V75">
        <v>0</v>
      </c>
      <c r="Y75">
        <v>44221</v>
      </c>
      <c r="Z75">
        <v>0.56106481481481485</v>
      </c>
      <c r="AB75">
        <v>3</v>
      </c>
      <c r="AC75" t="s">
        <v>187</v>
      </c>
      <c r="AD75">
        <v>2.4482484499999995</v>
      </c>
      <c r="AE75">
        <v>5.633194357014129</v>
      </c>
      <c r="AF75">
        <v>3.1849459070141295</v>
      </c>
      <c r="AG75">
        <v>0.27855071748232302</v>
      </c>
      <c r="AI75">
        <v>18.391718333333351</v>
      </c>
      <c r="AN75">
        <v>6.1134273830978501</v>
      </c>
      <c r="AS75">
        <v>6.1648635671376502</v>
      </c>
      <c r="AX75">
        <v>7.1497608392256575</v>
      </c>
    </row>
    <row r="76" spans="1:58" x14ac:dyDescent="0.2">
      <c r="A76">
        <v>10</v>
      </c>
      <c r="B76">
        <v>5</v>
      </c>
      <c r="C76" t="s">
        <v>65</v>
      </c>
      <c r="D76" t="s">
        <v>27</v>
      </c>
      <c r="G76">
        <v>0.6</v>
      </c>
      <c r="H76">
        <v>0.6</v>
      </c>
      <c r="I76">
        <v>1713</v>
      </c>
      <c r="J76">
        <v>14604</v>
      </c>
      <c r="L76">
        <v>7327</v>
      </c>
      <c r="M76">
        <v>1.4410000000000001</v>
      </c>
      <c r="N76">
        <v>10.542999999999999</v>
      </c>
      <c r="O76">
        <v>9.1020000000000003</v>
      </c>
      <c r="Q76">
        <v>0.54200000000000004</v>
      </c>
      <c r="R76">
        <v>1</v>
      </c>
      <c r="S76">
        <v>0</v>
      </c>
      <c r="T76">
        <v>0</v>
      </c>
      <c r="V76">
        <v>0</v>
      </c>
      <c r="Y76">
        <v>44221</v>
      </c>
      <c r="Z76">
        <v>0.57377314814814817</v>
      </c>
      <c r="AB76">
        <v>3</v>
      </c>
      <c r="AC76" t="s">
        <v>187</v>
      </c>
      <c r="AD76">
        <v>3.2784886833333333</v>
      </c>
      <c r="AE76">
        <v>6.1751155940645281</v>
      </c>
      <c r="AF76">
        <v>2.8966269107311948</v>
      </c>
      <c r="AG76">
        <v>0.30682576003075773</v>
      </c>
      <c r="AI76">
        <v>9.2829561111111101</v>
      </c>
      <c r="AN76">
        <v>2.9185932344088026</v>
      </c>
      <c r="AS76">
        <v>3.4457696422935058</v>
      </c>
      <c r="AX76">
        <v>2.2752533435859146</v>
      </c>
    </row>
    <row r="77" spans="1:58" x14ac:dyDescent="0.2">
      <c r="A77">
        <v>11</v>
      </c>
      <c r="B77">
        <v>5</v>
      </c>
      <c r="C77" t="s">
        <v>65</v>
      </c>
      <c r="D77" t="s">
        <v>27</v>
      </c>
      <c r="G77">
        <v>0.6</v>
      </c>
      <c r="H77">
        <v>0.6</v>
      </c>
      <c r="I77">
        <v>1643</v>
      </c>
      <c r="J77">
        <v>14293</v>
      </c>
      <c r="L77">
        <v>7205</v>
      </c>
      <c r="M77">
        <v>1.3959999999999999</v>
      </c>
      <c r="N77">
        <v>10.323</v>
      </c>
      <c r="O77">
        <v>8.9269999999999996</v>
      </c>
      <c r="Q77">
        <v>0.53100000000000003</v>
      </c>
      <c r="R77">
        <v>1</v>
      </c>
      <c r="S77">
        <v>0</v>
      </c>
      <c r="T77">
        <v>0</v>
      </c>
      <c r="V77">
        <v>0</v>
      </c>
      <c r="Y77">
        <v>44221</v>
      </c>
      <c r="Z77">
        <v>0.58135416666666673</v>
      </c>
      <c r="AB77">
        <v>3</v>
      </c>
      <c r="AC77" t="s">
        <v>187</v>
      </c>
      <c r="AD77">
        <v>3.1265840166666665</v>
      </c>
      <c r="AE77">
        <v>6.0392385639631723</v>
      </c>
      <c r="AF77">
        <v>2.9126545472965057</v>
      </c>
      <c r="AG77">
        <v>0.30202616202631977</v>
      </c>
      <c r="AI77">
        <v>4.2194672222222174</v>
      </c>
      <c r="AN77">
        <v>0.65397606605287117</v>
      </c>
      <c r="AS77">
        <v>2.9115150901164752</v>
      </c>
      <c r="AX77">
        <v>0.67538734210659257</v>
      </c>
    </row>
    <row r="78" spans="1:58" x14ac:dyDescent="0.2">
      <c r="A78">
        <v>12</v>
      </c>
      <c r="B78">
        <v>6</v>
      </c>
      <c r="C78" t="s">
        <v>65</v>
      </c>
      <c r="D78" t="s">
        <v>27</v>
      </c>
      <c r="G78">
        <v>1</v>
      </c>
      <c r="H78">
        <v>1</v>
      </c>
      <c r="I78">
        <v>2627</v>
      </c>
      <c r="J78">
        <v>23428</v>
      </c>
      <c r="L78">
        <v>10710</v>
      </c>
      <c r="M78">
        <v>1.2150000000000001</v>
      </c>
      <c r="N78">
        <v>10.063000000000001</v>
      </c>
      <c r="O78">
        <v>8.8480000000000008</v>
      </c>
      <c r="Q78">
        <v>0.502</v>
      </c>
      <c r="R78">
        <v>1</v>
      </c>
      <c r="S78">
        <v>0</v>
      </c>
      <c r="T78">
        <v>0</v>
      </c>
      <c r="V78">
        <v>0</v>
      </c>
      <c r="Y78">
        <v>44221</v>
      </c>
      <c r="Z78">
        <v>0.59677083333333336</v>
      </c>
      <c r="AB78">
        <v>3</v>
      </c>
      <c r="AC78" t="s">
        <v>187</v>
      </c>
      <c r="AD78">
        <v>3.2381016099999997</v>
      </c>
      <c r="AE78">
        <v>6.0182119550516395</v>
      </c>
      <c r="AF78">
        <v>2.7801103450516398</v>
      </c>
      <c r="AG78">
        <v>0.26394975134147214</v>
      </c>
      <c r="AI78">
        <v>7.9367203333333238</v>
      </c>
      <c r="AN78">
        <v>0.30353258419399215</v>
      </c>
      <c r="AS78">
        <v>7.3296551649453408</v>
      </c>
      <c r="AX78">
        <v>12.016749552842619</v>
      </c>
    </row>
    <row r="79" spans="1:58" x14ac:dyDescent="0.2">
      <c r="A79">
        <v>13</v>
      </c>
      <c r="B79">
        <v>6</v>
      </c>
      <c r="C79" t="s">
        <v>65</v>
      </c>
      <c r="D79" t="s">
        <v>27</v>
      </c>
      <c r="G79">
        <v>1</v>
      </c>
      <c r="H79">
        <v>1</v>
      </c>
      <c r="I79">
        <v>2151</v>
      </c>
      <c r="J79">
        <v>23259</v>
      </c>
      <c r="L79">
        <v>10940</v>
      </c>
      <c r="M79">
        <v>1.032</v>
      </c>
      <c r="N79">
        <v>9.9920000000000009</v>
      </c>
      <c r="O79">
        <v>8.9589999999999996</v>
      </c>
      <c r="Q79">
        <v>0.51400000000000001</v>
      </c>
      <c r="R79">
        <v>1</v>
      </c>
      <c r="S79">
        <v>0</v>
      </c>
      <c r="T79">
        <v>0</v>
      </c>
      <c r="V79">
        <v>0</v>
      </c>
      <c r="X79" t="s">
        <v>188</v>
      </c>
      <c r="Y79">
        <v>44221</v>
      </c>
      <c r="Z79">
        <v>0.60717592592592595</v>
      </c>
      <c r="AB79">
        <v>3</v>
      </c>
      <c r="AC79" t="s">
        <v>187</v>
      </c>
      <c r="AD79">
        <v>2.5574120899999992</v>
      </c>
      <c r="AE79">
        <v>5.9739099265877247</v>
      </c>
      <c r="AF79">
        <v>3.4164978365877254</v>
      </c>
      <c r="AG79">
        <v>0.26937880482190196</v>
      </c>
      <c r="AI79">
        <v>14.752930333333358</v>
      </c>
      <c r="AN79">
        <v>0.43483455687125527</v>
      </c>
      <c r="AS79">
        <v>13.883261219590848</v>
      </c>
      <c r="AX79">
        <v>10.207065059366009</v>
      </c>
    </row>
    <row r="80" spans="1:58" x14ac:dyDescent="0.2">
      <c r="A80">
        <v>14</v>
      </c>
      <c r="B80">
        <v>7</v>
      </c>
      <c r="C80" t="s">
        <v>65</v>
      </c>
      <c r="D80" t="s">
        <v>27</v>
      </c>
      <c r="G80">
        <v>1.4</v>
      </c>
      <c r="H80">
        <v>1.4</v>
      </c>
      <c r="I80">
        <v>3011</v>
      </c>
      <c r="J80">
        <v>33176</v>
      </c>
      <c r="L80">
        <v>16600</v>
      </c>
      <c r="M80">
        <v>0.97299999999999998</v>
      </c>
      <c r="N80">
        <v>10.137</v>
      </c>
      <c r="O80">
        <v>9.1639999999999997</v>
      </c>
      <c r="Q80">
        <v>0.57899999999999996</v>
      </c>
      <c r="R80">
        <v>1</v>
      </c>
      <c r="S80">
        <v>0</v>
      </c>
      <c r="T80">
        <v>0</v>
      </c>
      <c r="V80">
        <v>0</v>
      </c>
      <c r="X80" t="s">
        <v>188</v>
      </c>
      <c r="Y80">
        <v>44221</v>
      </c>
      <c r="Z80">
        <v>0.62334490740740744</v>
      </c>
      <c r="AB80">
        <v>3</v>
      </c>
      <c r="AC80" t="s">
        <v>187</v>
      </c>
      <c r="AD80">
        <v>2.7263934928571429</v>
      </c>
      <c r="AE80">
        <v>6.1239813773033323</v>
      </c>
      <c r="AF80">
        <v>3.3975878844461893</v>
      </c>
      <c r="AG80">
        <v>0.28784337828655326</v>
      </c>
      <c r="AI80">
        <v>9.1202169047619019</v>
      </c>
      <c r="AN80">
        <v>2.0663562883888709</v>
      </c>
      <c r="AS80">
        <v>13.252929481539644</v>
      </c>
      <c r="AX80">
        <v>4.0522072378155753</v>
      </c>
    </row>
    <row r="81" spans="1:58" x14ac:dyDescent="0.2">
      <c r="A81">
        <v>15</v>
      </c>
      <c r="B81">
        <v>8</v>
      </c>
      <c r="C81" t="s">
        <v>65</v>
      </c>
      <c r="D81" t="s">
        <v>27</v>
      </c>
      <c r="G81">
        <v>1.8</v>
      </c>
      <c r="H81">
        <v>1.8</v>
      </c>
      <c r="I81">
        <v>3783</v>
      </c>
      <c r="J81">
        <v>41192</v>
      </c>
      <c r="L81">
        <v>23514</v>
      </c>
      <c r="M81">
        <v>0.92100000000000004</v>
      </c>
      <c r="N81">
        <v>9.7710000000000008</v>
      </c>
      <c r="O81">
        <v>8.85</v>
      </c>
      <c r="Q81">
        <v>0.65100000000000002</v>
      </c>
      <c r="R81">
        <v>1</v>
      </c>
      <c r="S81">
        <v>0</v>
      </c>
      <c r="T81">
        <v>0</v>
      </c>
      <c r="V81">
        <v>0</v>
      </c>
      <c r="Y81">
        <v>44221</v>
      </c>
      <c r="Z81">
        <v>0.63695601851851846</v>
      </c>
      <c r="AB81">
        <v>3</v>
      </c>
      <c r="AC81" t="s">
        <v>187</v>
      </c>
      <c r="AD81">
        <v>2.8116655611111114</v>
      </c>
      <c r="AE81">
        <v>5.9305031362153482</v>
      </c>
      <c r="AF81">
        <v>3.1188375751042368</v>
      </c>
      <c r="AG81">
        <v>0.31454599896609131</v>
      </c>
      <c r="AI81">
        <v>6.2778146296296198</v>
      </c>
      <c r="AN81">
        <v>1.1582810630775302</v>
      </c>
      <c r="AS81">
        <v>3.9612525034745585</v>
      </c>
      <c r="AX81">
        <v>4.8486663220304411</v>
      </c>
    </row>
    <row r="82" spans="1:58" x14ac:dyDescent="0.2">
      <c r="A82">
        <v>16</v>
      </c>
      <c r="B82">
        <v>2</v>
      </c>
      <c r="D82" t="s">
        <v>28</v>
      </c>
      <c r="Y82">
        <v>44221</v>
      </c>
      <c r="Z82">
        <v>0.64196759259259262</v>
      </c>
      <c r="AB82">
        <v>3</v>
      </c>
      <c r="AC82" t="s">
        <v>187</v>
      </c>
      <c r="AD82" t="e">
        <v>#DIV/0!</v>
      </c>
      <c r="AE82" t="e">
        <v>#DIV/0!</v>
      </c>
      <c r="AF82" t="e">
        <v>#DIV/0!</v>
      </c>
      <c r="AG82" t="e">
        <v>#DIV/0!</v>
      </c>
    </row>
    <row r="83" spans="1:58" x14ac:dyDescent="0.2">
      <c r="A83">
        <v>17</v>
      </c>
      <c r="B83">
        <v>1</v>
      </c>
      <c r="C83" t="s">
        <v>30</v>
      </c>
      <c r="D83" t="s">
        <v>27</v>
      </c>
      <c r="G83">
        <v>0.5</v>
      </c>
      <c r="H83">
        <v>0.5</v>
      </c>
      <c r="I83">
        <v>2722</v>
      </c>
      <c r="J83">
        <v>21803</v>
      </c>
      <c r="L83">
        <v>17086</v>
      </c>
      <c r="M83">
        <v>2.5030000000000001</v>
      </c>
      <c r="N83">
        <v>18.75</v>
      </c>
      <c r="O83">
        <v>16.247</v>
      </c>
      <c r="Q83">
        <v>1.671</v>
      </c>
      <c r="R83">
        <v>1</v>
      </c>
      <c r="S83">
        <v>0</v>
      </c>
      <c r="T83">
        <v>0</v>
      </c>
      <c r="V83">
        <v>0</v>
      </c>
      <c r="Y83">
        <v>44221</v>
      </c>
      <c r="Z83">
        <v>0.65589120370370368</v>
      </c>
      <c r="AB83">
        <v>3</v>
      </c>
      <c r="AC83" t="s">
        <v>187</v>
      </c>
      <c r="AD83">
        <v>6.7576711200000004</v>
      </c>
      <c r="AE83">
        <v>11.184461824258763</v>
      </c>
      <c r="AF83">
        <v>4.4267907042587629</v>
      </c>
      <c r="AG83">
        <v>0.82890511130225242</v>
      </c>
    </row>
    <row r="84" spans="1:58" x14ac:dyDescent="0.2">
      <c r="A84">
        <v>18</v>
      </c>
      <c r="B84">
        <v>1</v>
      </c>
      <c r="C84" t="s">
        <v>30</v>
      </c>
      <c r="D84" t="s">
        <v>27</v>
      </c>
      <c r="G84">
        <v>0.5</v>
      </c>
      <c r="H84">
        <v>0.5</v>
      </c>
      <c r="I84">
        <v>3814</v>
      </c>
      <c r="J84">
        <v>21204</v>
      </c>
      <c r="L84">
        <v>16767</v>
      </c>
      <c r="M84">
        <v>3.3410000000000002</v>
      </c>
      <c r="N84">
        <v>18.242999999999999</v>
      </c>
      <c r="O84">
        <v>14.901999999999999</v>
      </c>
      <c r="Q84">
        <v>1.6379999999999999</v>
      </c>
      <c r="R84">
        <v>1</v>
      </c>
      <c r="S84">
        <v>0</v>
      </c>
      <c r="T84">
        <v>0</v>
      </c>
      <c r="V84">
        <v>0</v>
      </c>
      <c r="Y84">
        <v>44221</v>
      </c>
      <c r="Z84">
        <v>0.66351851851851851</v>
      </c>
      <c r="AB84">
        <v>3</v>
      </c>
      <c r="AC84" t="s">
        <v>187</v>
      </c>
      <c r="AD84">
        <v>10.226387280000001</v>
      </c>
      <c r="AE84">
        <v>10.870415492307462</v>
      </c>
      <c r="AF84">
        <v>0.64402821230746099</v>
      </c>
      <c r="AG84">
        <v>0.81384538903914716</v>
      </c>
      <c r="AJ84">
        <v>10.311009531983791</v>
      </c>
      <c r="AO84">
        <v>1.0326113170357436</v>
      </c>
      <c r="AT84">
        <v>3786.35817851712</v>
      </c>
      <c r="AY84">
        <v>0.77448773403154325</v>
      </c>
      <c r="BC84">
        <v>10.782267600000001</v>
      </c>
      <c r="BD84">
        <v>10.814579207912114</v>
      </c>
      <c r="BE84">
        <v>3.2311607912113516E-2</v>
      </c>
      <c r="BF84">
        <v>0.8107059798526377</v>
      </c>
    </row>
    <row r="85" spans="1:58" x14ac:dyDescent="0.2">
      <c r="A85">
        <v>19</v>
      </c>
      <c r="B85">
        <v>1</v>
      </c>
      <c r="C85" t="s">
        <v>30</v>
      </c>
      <c r="D85" t="s">
        <v>27</v>
      </c>
      <c r="G85">
        <v>0.5</v>
      </c>
      <c r="H85">
        <v>0.5</v>
      </c>
      <c r="I85">
        <v>4138</v>
      </c>
      <c r="J85">
        <v>20991</v>
      </c>
      <c r="L85">
        <v>16634</v>
      </c>
      <c r="M85">
        <v>3.589</v>
      </c>
      <c r="N85">
        <v>18.062000000000001</v>
      </c>
      <c r="O85">
        <v>14.473000000000001</v>
      </c>
      <c r="Q85">
        <v>1.6240000000000001</v>
      </c>
      <c r="R85">
        <v>1</v>
      </c>
      <c r="S85">
        <v>0</v>
      </c>
      <c r="T85">
        <v>0</v>
      </c>
      <c r="V85">
        <v>0</v>
      </c>
      <c r="Y85">
        <v>44221</v>
      </c>
      <c r="Z85">
        <v>0.67144675925925934</v>
      </c>
      <c r="AB85">
        <v>3</v>
      </c>
      <c r="AC85" t="s">
        <v>187</v>
      </c>
      <c r="AD85">
        <v>11.338147920000001</v>
      </c>
      <c r="AE85">
        <v>10.758742923516767</v>
      </c>
      <c r="AF85">
        <v>-0.57940499648323396</v>
      </c>
      <c r="AG85">
        <v>0.80756657066612825</v>
      </c>
    </row>
    <row r="86" spans="1:58" x14ac:dyDescent="0.2">
      <c r="A86">
        <v>20</v>
      </c>
      <c r="B86">
        <v>9</v>
      </c>
      <c r="C86" t="s">
        <v>176</v>
      </c>
      <c r="D86" t="s">
        <v>27</v>
      </c>
      <c r="G86">
        <v>0.5</v>
      </c>
      <c r="H86">
        <v>0.5</v>
      </c>
      <c r="I86">
        <v>2415</v>
      </c>
      <c r="J86">
        <v>11832</v>
      </c>
      <c r="L86">
        <v>4676</v>
      </c>
      <c r="M86">
        <v>2.2679999999999998</v>
      </c>
      <c r="N86">
        <v>10.303000000000001</v>
      </c>
      <c r="O86">
        <v>8.0350000000000001</v>
      </c>
      <c r="Q86">
        <v>0.373</v>
      </c>
      <c r="R86">
        <v>1</v>
      </c>
      <c r="S86">
        <v>0</v>
      </c>
      <c r="T86">
        <v>0</v>
      </c>
      <c r="V86">
        <v>0</v>
      </c>
      <c r="Y86">
        <v>44221</v>
      </c>
      <c r="Z86">
        <v>0.6844675925925926</v>
      </c>
      <c r="AB86">
        <v>3</v>
      </c>
      <c r="AC86" t="s">
        <v>187</v>
      </c>
      <c r="AD86">
        <v>5.8598004999999995</v>
      </c>
      <c r="AE86">
        <v>5.9568224655168214</v>
      </c>
      <c r="AF86">
        <v>9.7021965516821851E-2</v>
      </c>
      <c r="AG86">
        <v>0.24303942702282744</v>
      </c>
    </row>
    <row r="87" spans="1:58" x14ac:dyDescent="0.2">
      <c r="A87">
        <v>21</v>
      </c>
      <c r="B87">
        <v>9</v>
      </c>
      <c r="C87" t="s">
        <v>176</v>
      </c>
      <c r="D87" t="s">
        <v>27</v>
      </c>
      <c r="G87">
        <v>0.5</v>
      </c>
      <c r="H87">
        <v>0.5</v>
      </c>
      <c r="I87">
        <v>1704</v>
      </c>
      <c r="J87">
        <v>11674</v>
      </c>
      <c r="L87">
        <v>4701</v>
      </c>
      <c r="M87">
        <v>1.722</v>
      </c>
      <c r="N87">
        <v>10.167999999999999</v>
      </c>
      <c r="O87">
        <v>8.4459999999999997</v>
      </c>
      <c r="Q87">
        <v>0.376</v>
      </c>
      <c r="R87">
        <v>1</v>
      </c>
      <c r="S87">
        <v>0</v>
      </c>
      <c r="T87">
        <v>0</v>
      </c>
      <c r="V87">
        <v>0</v>
      </c>
      <c r="Y87">
        <v>44221</v>
      </c>
      <c r="Z87">
        <v>0.69174768518518526</v>
      </c>
      <c r="AB87">
        <v>3</v>
      </c>
      <c r="AC87" t="s">
        <v>187</v>
      </c>
      <c r="AD87">
        <v>3.9106508799999999</v>
      </c>
      <c r="AE87">
        <v>5.8739855365547085</v>
      </c>
      <c r="AF87">
        <v>1.9633346565547085</v>
      </c>
      <c r="AG87">
        <v>0.24421965604031218</v>
      </c>
      <c r="AJ87">
        <v>5.5550029104341965</v>
      </c>
      <c r="AO87">
        <v>0.6896356503520088</v>
      </c>
      <c r="AT87">
        <v>14.404757298597239</v>
      </c>
      <c r="AY87">
        <v>0.48443592269856378</v>
      </c>
      <c r="BC87">
        <v>4.0223723299999996</v>
      </c>
      <c r="BD87">
        <v>5.8538005886746998</v>
      </c>
      <c r="BE87">
        <v>1.8314282586747004</v>
      </c>
      <c r="BF87">
        <v>0.24362954153156979</v>
      </c>
    </row>
    <row r="88" spans="1:58" x14ac:dyDescent="0.2">
      <c r="A88">
        <v>22</v>
      </c>
      <c r="B88">
        <v>9</v>
      </c>
      <c r="C88" t="s">
        <v>176</v>
      </c>
      <c r="D88" t="s">
        <v>27</v>
      </c>
      <c r="G88">
        <v>0.5</v>
      </c>
      <c r="H88">
        <v>0.5</v>
      </c>
      <c r="I88">
        <v>1789</v>
      </c>
      <c r="J88">
        <v>11597</v>
      </c>
      <c r="L88">
        <v>4676</v>
      </c>
      <c r="M88">
        <v>1.7869999999999999</v>
      </c>
      <c r="N88">
        <v>10.103</v>
      </c>
      <c r="O88">
        <v>8.3160000000000007</v>
      </c>
      <c r="Q88">
        <v>0.373</v>
      </c>
      <c r="R88">
        <v>1</v>
      </c>
      <c r="S88">
        <v>0</v>
      </c>
      <c r="T88">
        <v>0</v>
      </c>
      <c r="V88">
        <v>0</v>
      </c>
      <c r="Y88">
        <v>44221</v>
      </c>
      <c r="Z88">
        <v>0.69907407407407407</v>
      </c>
      <c r="AB88">
        <v>3</v>
      </c>
      <c r="AC88" t="s">
        <v>187</v>
      </c>
      <c r="AD88">
        <v>4.1340937799999997</v>
      </c>
      <c r="AE88">
        <v>5.833615640794692</v>
      </c>
      <c r="AF88">
        <v>1.6995218607946923</v>
      </c>
      <c r="AG88">
        <v>0.24303942702282744</v>
      </c>
    </row>
    <row r="89" spans="1:58" x14ac:dyDescent="0.2">
      <c r="A89">
        <v>23</v>
      </c>
      <c r="B89">
        <v>10</v>
      </c>
      <c r="C89" t="s">
        <v>177</v>
      </c>
      <c r="D89" t="s">
        <v>27</v>
      </c>
      <c r="G89">
        <v>0.5</v>
      </c>
      <c r="H89">
        <v>0.5</v>
      </c>
      <c r="I89">
        <v>1825</v>
      </c>
      <c r="J89">
        <v>15229</v>
      </c>
      <c r="L89">
        <v>5699</v>
      </c>
      <c r="M89">
        <v>1.8149999999999999</v>
      </c>
      <c r="N89">
        <v>13.18</v>
      </c>
      <c r="O89">
        <v>11.365</v>
      </c>
      <c r="Q89">
        <v>0.48</v>
      </c>
      <c r="R89">
        <v>1</v>
      </c>
      <c r="S89">
        <v>0</v>
      </c>
      <c r="T89">
        <v>0</v>
      </c>
      <c r="V89">
        <v>0</v>
      </c>
      <c r="Y89">
        <v>44221</v>
      </c>
      <c r="Z89">
        <v>0.71189814814814811</v>
      </c>
      <c r="AB89">
        <v>3</v>
      </c>
      <c r="AC89" t="s">
        <v>187</v>
      </c>
      <c r="AD89">
        <v>4.2295125000000002</v>
      </c>
      <c r="AE89">
        <v>7.7378164382022465</v>
      </c>
      <c r="AF89">
        <v>3.5083039382022463</v>
      </c>
      <c r="AG89">
        <v>0.291334398418303</v>
      </c>
    </row>
    <row r="90" spans="1:58" x14ac:dyDescent="0.2">
      <c r="A90">
        <v>24</v>
      </c>
      <c r="B90">
        <v>10</v>
      </c>
      <c r="C90" t="s">
        <v>177</v>
      </c>
      <c r="D90" t="s">
        <v>27</v>
      </c>
      <c r="G90">
        <v>0.5</v>
      </c>
      <c r="H90">
        <v>0.5</v>
      </c>
      <c r="I90">
        <v>1879</v>
      </c>
      <c r="J90">
        <v>15073</v>
      </c>
      <c r="L90">
        <v>5664</v>
      </c>
      <c r="M90">
        <v>1.8560000000000001</v>
      </c>
      <c r="N90">
        <v>13.048</v>
      </c>
      <c r="O90">
        <v>11.192</v>
      </c>
      <c r="Q90">
        <v>0.47599999999999998</v>
      </c>
      <c r="R90">
        <v>1</v>
      </c>
      <c r="S90">
        <v>0</v>
      </c>
      <c r="T90">
        <v>0</v>
      </c>
      <c r="V90">
        <v>0</v>
      </c>
      <c r="Y90">
        <v>44221</v>
      </c>
      <c r="Z90">
        <v>0.71879629629629627</v>
      </c>
      <c r="AB90">
        <v>3</v>
      </c>
      <c r="AC90" t="s">
        <v>187</v>
      </c>
      <c r="AD90">
        <v>4.3735153799999997</v>
      </c>
      <c r="AE90">
        <v>7.6560280779611745</v>
      </c>
      <c r="AF90">
        <v>3.2825126979611747</v>
      </c>
      <c r="AG90">
        <v>0.28968207779382438</v>
      </c>
      <c r="AJ90">
        <v>1.7624909276969445</v>
      </c>
      <c r="AO90">
        <v>0.15076944442583062</v>
      </c>
      <c r="AT90">
        <v>2.7580671974869704</v>
      </c>
      <c r="AY90">
        <v>0.47149555430645479</v>
      </c>
      <c r="BC90">
        <v>4.4123994499999997</v>
      </c>
      <c r="BD90">
        <v>7.6502609499954577</v>
      </c>
      <c r="BE90">
        <v>3.2378614999954576</v>
      </c>
      <c r="BF90">
        <v>0.29036661062396552</v>
      </c>
    </row>
    <row r="91" spans="1:58" x14ac:dyDescent="0.2">
      <c r="A91">
        <v>25</v>
      </c>
      <c r="B91">
        <v>10</v>
      </c>
      <c r="C91" t="s">
        <v>177</v>
      </c>
      <c r="D91" t="s">
        <v>27</v>
      </c>
      <c r="G91">
        <v>0.5</v>
      </c>
      <c r="H91">
        <v>0.5</v>
      </c>
      <c r="I91">
        <v>1908</v>
      </c>
      <c r="J91">
        <v>15051</v>
      </c>
      <c r="L91">
        <v>5693</v>
      </c>
      <c r="M91">
        <v>1.879</v>
      </c>
      <c r="N91">
        <v>13.03</v>
      </c>
      <c r="O91">
        <v>11.151</v>
      </c>
      <c r="Q91">
        <v>0.47899999999999998</v>
      </c>
      <c r="R91">
        <v>1</v>
      </c>
      <c r="S91">
        <v>0</v>
      </c>
      <c r="T91">
        <v>0</v>
      </c>
      <c r="V91">
        <v>0</v>
      </c>
      <c r="Y91">
        <v>44221</v>
      </c>
      <c r="Z91">
        <v>0.72631944444444441</v>
      </c>
      <c r="AB91">
        <v>3</v>
      </c>
      <c r="AC91" t="s">
        <v>187</v>
      </c>
      <c r="AD91">
        <v>4.4512835199999996</v>
      </c>
      <c r="AE91">
        <v>7.64449382202974</v>
      </c>
      <c r="AF91">
        <v>3.1932103020297404</v>
      </c>
      <c r="AG91">
        <v>0.29105114345410671</v>
      </c>
    </row>
    <row r="92" spans="1:58" x14ac:dyDescent="0.2">
      <c r="A92">
        <v>26</v>
      </c>
      <c r="B92">
        <v>11</v>
      </c>
      <c r="C92" t="s">
        <v>178</v>
      </c>
      <c r="D92" t="s">
        <v>27</v>
      </c>
      <c r="G92">
        <v>0.5</v>
      </c>
      <c r="H92">
        <v>0.5</v>
      </c>
      <c r="I92">
        <v>2085</v>
      </c>
      <c r="J92">
        <v>15066</v>
      </c>
      <c r="L92">
        <v>6620</v>
      </c>
      <c r="M92">
        <v>2.0139999999999998</v>
      </c>
      <c r="N92">
        <v>13.042</v>
      </c>
      <c r="O92">
        <v>11.028</v>
      </c>
      <c r="Q92">
        <v>0.57599999999999996</v>
      </c>
      <c r="R92">
        <v>1</v>
      </c>
      <c r="S92">
        <v>0</v>
      </c>
      <c r="T92">
        <v>0</v>
      </c>
      <c r="V92">
        <v>0</v>
      </c>
      <c r="Y92">
        <v>44221</v>
      </c>
      <c r="Z92">
        <v>0.73895833333333327</v>
      </c>
      <c r="AB92">
        <v>3</v>
      </c>
      <c r="AC92" t="s">
        <v>187</v>
      </c>
      <c r="AD92">
        <v>4.9325004999999997</v>
      </c>
      <c r="AE92">
        <v>7.6523580874375359</v>
      </c>
      <c r="AF92">
        <v>2.7198575874375361</v>
      </c>
      <c r="AG92">
        <v>0.33481403542244081</v>
      </c>
    </row>
    <row r="93" spans="1:58" x14ac:dyDescent="0.2">
      <c r="A93">
        <v>27</v>
      </c>
      <c r="B93">
        <v>11</v>
      </c>
      <c r="C93" t="s">
        <v>178</v>
      </c>
      <c r="D93" t="s">
        <v>27</v>
      </c>
      <c r="G93">
        <v>0.5</v>
      </c>
      <c r="H93">
        <v>0.5</v>
      </c>
      <c r="I93">
        <v>2119</v>
      </c>
      <c r="J93">
        <v>14986</v>
      </c>
      <c r="L93">
        <v>6572</v>
      </c>
      <c r="M93">
        <v>2.04</v>
      </c>
      <c r="N93">
        <v>12.975</v>
      </c>
      <c r="O93">
        <v>10.933999999999999</v>
      </c>
      <c r="Q93">
        <v>0.57099999999999995</v>
      </c>
      <c r="R93">
        <v>1</v>
      </c>
      <c r="S93">
        <v>0</v>
      </c>
      <c r="T93">
        <v>0</v>
      </c>
      <c r="V93">
        <v>0</v>
      </c>
      <c r="Y93">
        <v>44221</v>
      </c>
      <c r="Z93">
        <v>0.74589120370370365</v>
      </c>
      <c r="AB93">
        <v>3</v>
      </c>
      <c r="AC93" t="s">
        <v>187</v>
      </c>
      <c r="AD93">
        <v>5.0262289799999991</v>
      </c>
      <c r="AE93">
        <v>7.610415338595959</v>
      </c>
      <c r="AF93">
        <v>2.5841863585959599</v>
      </c>
      <c r="AG93">
        <v>0.33254799570887011</v>
      </c>
      <c r="AJ93">
        <v>1.0947757667179108</v>
      </c>
      <c r="AO93">
        <v>0.42803443107749711</v>
      </c>
      <c r="AT93">
        <v>3.4576820562396735</v>
      </c>
      <c r="AY93">
        <v>1.030980070067206</v>
      </c>
      <c r="BC93">
        <v>5.0538933799999999</v>
      </c>
      <c r="BD93">
        <v>7.5941625234198487</v>
      </c>
      <c r="BE93">
        <v>2.5402691434198492</v>
      </c>
      <c r="BF93">
        <v>0.33427113007439785</v>
      </c>
    </row>
    <row r="94" spans="1:58" x14ac:dyDescent="0.2">
      <c r="A94">
        <v>28</v>
      </c>
      <c r="B94">
        <v>11</v>
      </c>
      <c r="C94" t="s">
        <v>178</v>
      </c>
      <c r="D94" t="s">
        <v>27</v>
      </c>
      <c r="G94">
        <v>0.5</v>
      </c>
      <c r="H94">
        <v>0.5</v>
      </c>
      <c r="I94">
        <v>2139</v>
      </c>
      <c r="J94">
        <v>14924</v>
      </c>
      <c r="L94">
        <v>6645</v>
      </c>
      <c r="M94">
        <v>2.056</v>
      </c>
      <c r="N94">
        <v>12.922000000000001</v>
      </c>
      <c r="O94">
        <v>10.866</v>
      </c>
      <c r="Q94">
        <v>0.57899999999999996</v>
      </c>
      <c r="R94">
        <v>1</v>
      </c>
      <c r="S94">
        <v>0</v>
      </c>
      <c r="T94">
        <v>0</v>
      </c>
      <c r="V94">
        <v>0</v>
      </c>
      <c r="Y94">
        <v>44221</v>
      </c>
      <c r="Z94">
        <v>0.75321759259259258</v>
      </c>
      <c r="AB94">
        <v>3</v>
      </c>
      <c r="AC94" t="s">
        <v>187</v>
      </c>
      <c r="AD94">
        <v>5.0815577799999998</v>
      </c>
      <c r="AE94">
        <v>7.5779097082437383</v>
      </c>
      <c r="AF94">
        <v>2.4963519282437385</v>
      </c>
      <c r="AG94">
        <v>0.33599426443992558</v>
      </c>
    </row>
    <row r="95" spans="1:58" x14ac:dyDescent="0.2">
      <c r="A95">
        <v>29</v>
      </c>
      <c r="B95">
        <v>12</v>
      </c>
      <c r="C95" t="s">
        <v>179</v>
      </c>
      <c r="D95" t="s">
        <v>27</v>
      </c>
      <c r="G95">
        <v>0.5</v>
      </c>
      <c r="H95">
        <v>0.5</v>
      </c>
      <c r="I95">
        <v>2115</v>
      </c>
      <c r="J95">
        <v>29154</v>
      </c>
      <c r="L95">
        <v>4023</v>
      </c>
      <c r="M95">
        <v>2.0379999999999998</v>
      </c>
      <c r="N95">
        <v>24.977</v>
      </c>
      <c r="O95">
        <v>22.94</v>
      </c>
      <c r="Q95">
        <v>0.30499999999999999</v>
      </c>
      <c r="R95">
        <v>1</v>
      </c>
      <c r="S95">
        <v>0</v>
      </c>
      <c r="T95">
        <v>0</v>
      </c>
      <c r="V95">
        <v>0</v>
      </c>
      <c r="Y95">
        <v>44221</v>
      </c>
      <c r="Z95">
        <v>0.76652777777777781</v>
      </c>
      <c r="AB95">
        <v>3</v>
      </c>
      <c r="AC95" t="s">
        <v>187</v>
      </c>
      <c r="AD95">
        <v>5.0151804999999987</v>
      </c>
      <c r="AE95">
        <v>15.038476158439089</v>
      </c>
      <c r="AF95">
        <v>10.023295658439089</v>
      </c>
      <c r="AG95">
        <v>0.21221184508612601</v>
      </c>
    </row>
    <row r="96" spans="1:58" x14ac:dyDescent="0.2">
      <c r="A96">
        <v>30</v>
      </c>
      <c r="B96">
        <v>12</v>
      </c>
      <c r="C96" t="s">
        <v>179</v>
      </c>
      <c r="D96" t="s">
        <v>27</v>
      </c>
      <c r="G96">
        <v>0.5</v>
      </c>
      <c r="H96">
        <v>0.5</v>
      </c>
      <c r="I96">
        <v>2099</v>
      </c>
      <c r="J96">
        <v>29127</v>
      </c>
      <c r="L96">
        <v>3960</v>
      </c>
      <c r="M96">
        <v>2.0249999999999999</v>
      </c>
      <c r="N96">
        <v>24.954999999999998</v>
      </c>
      <c r="O96">
        <v>22.93</v>
      </c>
      <c r="Q96">
        <v>0.29799999999999999</v>
      </c>
      <c r="R96">
        <v>1</v>
      </c>
      <c r="S96">
        <v>0</v>
      </c>
      <c r="T96">
        <v>0</v>
      </c>
      <c r="V96">
        <v>0</v>
      </c>
      <c r="Y96">
        <v>44221</v>
      </c>
      <c r="Z96">
        <v>0.77385416666666673</v>
      </c>
      <c r="AB96">
        <v>3</v>
      </c>
      <c r="AC96" t="s">
        <v>187</v>
      </c>
      <c r="AD96">
        <v>4.9710441799999989</v>
      </c>
      <c r="AE96">
        <v>15.024320480705056</v>
      </c>
      <c r="AF96">
        <v>10.053276300705058</v>
      </c>
      <c r="AG96">
        <v>0.20923766796206447</v>
      </c>
      <c r="AJ96">
        <v>1.7072297330310182</v>
      </c>
      <c r="AO96">
        <v>0.10823524987071337</v>
      </c>
      <c r="AT96">
        <v>1.0182669589182132</v>
      </c>
      <c r="AY96">
        <v>1.0888943299451541</v>
      </c>
      <c r="BC96">
        <v>5.0138430899999999</v>
      </c>
      <c r="BD96">
        <v>15.016194073117001</v>
      </c>
      <c r="BE96">
        <v>10.002350983117001</v>
      </c>
      <c r="BF96">
        <v>0.20810464810527912</v>
      </c>
    </row>
    <row r="97" spans="1:58" x14ac:dyDescent="0.2">
      <c r="A97">
        <v>31</v>
      </c>
      <c r="B97">
        <v>12</v>
      </c>
      <c r="C97" t="s">
        <v>179</v>
      </c>
      <c r="D97" t="s">
        <v>27</v>
      </c>
      <c r="G97">
        <v>0.5</v>
      </c>
      <c r="H97">
        <v>0.5</v>
      </c>
      <c r="I97">
        <v>2130</v>
      </c>
      <c r="J97">
        <v>29096</v>
      </c>
      <c r="L97">
        <v>3912</v>
      </c>
      <c r="M97">
        <v>2.0489999999999999</v>
      </c>
      <c r="N97">
        <v>24.928000000000001</v>
      </c>
      <c r="O97">
        <v>22.879000000000001</v>
      </c>
      <c r="Q97">
        <v>0.29299999999999998</v>
      </c>
      <c r="R97">
        <v>1</v>
      </c>
      <c r="S97">
        <v>0</v>
      </c>
      <c r="T97">
        <v>0</v>
      </c>
      <c r="V97">
        <v>0</v>
      </c>
      <c r="Y97">
        <v>44221</v>
      </c>
      <c r="Z97">
        <v>0.78148148148148155</v>
      </c>
      <c r="AB97">
        <v>3</v>
      </c>
      <c r="AC97" t="s">
        <v>187</v>
      </c>
      <c r="AD97">
        <v>5.0566420000000001</v>
      </c>
      <c r="AE97">
        <v>15.008067665528946</v>
      </c>
      <c r="AF97">
        <v>9.9514256655289461</v>
      </c>
      <c r="AG97">
        <v>0.20697162824849377</v>
      </c>
    </row>
    <row r="98" spans="1:58" x14ac:dyDescent="0.2">
      <c r="A98">
        <v>32</v>
      </c>
      <c r="B98">
        <v>13</v>
      </c>
      <c r="C98" t="s">
        <v>180</v>
      </c>
      <c r="D98" t="s">
        <v>27</v>
      </c>
      <c r="G98">
        <v>0.5</v>
      </c>
      <c r="H98">
        <v>0.5</v>
      </c>
      <c r="I98">
        <v>1652</v>
      </c>
      <c r="J98">
        <v>9924</v>
      </c>
      <c r="L98">
        <v>3559</v>
      </c>
      <c r="M98">
        <v>1.6830000000000001</v>
      </c>
      <c r="N98">
        <v>8.6859999999999999</v>
      </c>
      <c r="O98">
        <v>7.0030000000000001</v>
      </c>
      <c r="Q98">
        <v>0.25600000000000001</v>
      </c>
      <c r="R98">
        <v>1</v>
      </c>
      <c r="S98">
        <v>0</v>
      </c>
      <c r="T98">
        <v>0</v>
      </c>
      <c r="V98">
        <v>0</v>
      </c>
      <c r="Y98">
        <v>44221</v>
      </c>
      <c r="Z98">
        <v>0.79369212962962965</v>
      </c>
      <c r="AB98">
        <v>3</v>
      </c>
      <c r="AC98" t="s">
        <v>187</v>
      </c>
      <c r="AD98">
        <v>3.7752387199999995</v>
      </c>
      <c r="AE98">
        <v>4.9564879056452318</v>
      </c>
      <c r="AF98">
        <v>1.1812491856452323</v>
      </c>
      <c r="AG98">
        <v>0.19030679452160923</v>
      </c>
    </row>
    <row r="99" spans="1:58" x14ac:dyDescent="0.2">
      <c r="A99">
        <v>33</v>
      </c>
      <c r="B99">
        <v>13</v>
      </c>
      <c r="C99" t="s">
        <v>180</v>
      </c>
      <c r="D99" t="s">
        <v>27</v>
      </c>
      <c r="G99">
        <v>0.5</v>
      </c>
      <c r="H99">
        <v>0.5</v>
      </c>
      <c r="I99">
        <v>1545</v>
      </c>
      <c r="J99">
        <v>9987</v>
      </c>
      <c r="L99">
        <v>3649</v>
      </c>
      <c r="M99">
        <v>1.6</v>
      </c>
      <c r="N99">
        <v>8.74</v>
      </c>
      <c r="O99">
        <v>7.14</v>
      </c>
      <c r="Q99">
        <v>0.26600000000000001</v>
      </c>
      <c r="R99">
        <v>1</v>
      </c>
      <c r="S99">
        <v>0</v>
      </c>
      <c r="T99">
        <v>0</v>
      </c>
      <c r="V99">
        <v>0</v>
      </c>
      <c r="Y99">
        <v>44221</v>
      </c>
      <c r="Z99">
        <v>0.80033564814814817</v>
      </c>
      <c r="AB99">
        <v>3</v>
      </c>
      <c r="AC99" t="s">
        <v>187</v>
      </c>
      <c r="AD99">
        <v>3.4996644999999997</v>
      </c>
      <c r="AE99">
        <v>4.9895178203579729</v>
      </c>
      <c r="AF99">
        <v>1.4898533203579731</v>
      </c>
      <c r="AG99">
        <v>0.19455561898455428</v>
      </c>
      <c r="AJ99">
        <v>3.5562617398878289</v>
      </c>
      <c r="AO99">
        <v>0.48452592431024921</v>
      </c>
      <c r="AT99">
        <v>6.3788088249610988</v>
      </c>
      <c r="AY99">
        <v>2.4563137004148037</v>
      </c>
      <c r="BC99">
        <v>3.4385230599999996</v>
      </c>
      <c r="BD99">
        <v>4.9774592800660198</v>
      </c>
      <c r="BE99">
        <v>1.5389362200660202</v>
      </c>
      <c r="BF99">
        <v>0.19219516094958483</v>
      </c>
    </row>
    <row r="100" spans="1:58" x14ac:dyDescent="0.2">
      <c r="A100">
        <v>34</v>
      </c>
      <c r="B100">
        <v>13</v>
      </c>
      <c r="C100" t="s">
        <v>180</v>
      </c>
      <c r="D100" t="s">
        <v>27</v>
      </c>
      <c r="G100">
        <v>0.5</v>
      </c>
      <c r="H100">
        <v>0.5</v>
      </c>
      <c r="I100">
        <v>1497</v>
      </c>
      <c r="J100">
        <v>9941</v>
      </c>
      <c r="L100">
        <v>3549</v>
      </c>
      <c r="M100">
        <v>1.5629999999999999</v>
      </c>
      <c r="N100">
        <v>8.6999999999999993</v>
      </c>
      <c r="O100">
        <v>7.1369999999999996</v>
      </c>
      <c r="Q100">
        <v>0.255</v>
      </c>
      <c r="R100">
        <v>1</v>
      </c>
      <c r="S100">
        <v>0</v>
      </c>
      <c r="T100">
        <v>0</v>
      </c>
      <c r="V100">
        <v>0</v>
      </c>
      <c r="Y100">
        <v>44221</v>
      </c>
      <c r="Z100">
        <v>0.80740740740740735</v>
      </c>
      <c r="AB100">
        <v>3</v>
      </c>
      <c r="AC100" t="s">
        <v>187</v>
      </c>
      <c r="AD100">
        <v>3.3773816199999995</v>
      </c>
      <c r="AE100">
        <v>4.9654007397740667</v>
      </c>
      <c r="AF100">
        <v>1.5880191197740672</v>
      </c>
      <c r="AG100">
        <v>0.18983470291461535</v>
      </c>
    </row>
    <row r="101" spans="1:58" x14ac:dyDescent="0.2">
      <c r="A101">
        <v>35</v>
      </c>
      <c r="B101">
        <v>14</v>
      </c>
      <c r="C101" t="s">
        <v>181</v>
      </c>
      <c r="D101" t="s">
        <v>27</v>
      </c>
      <c r="G101">
        <v>0.5</v>
      </c>
      <c r="H101">
        <v>0.5</v>
      </c>
      <c r="I101">
        <v>1528</v>
      </c>
      <c r="J101">
        <v>12481</v>
      </c>
      <c r="L101">
        <v>3938</v>
      </c>
      <c r="M101">
        <v>1.587</v>
      </c>
      <c r="N101">
        <v>10.852</v>
      </c>
      <c r="O101">
        <v>9.2650000000000006</v>
      </c>
      <c r="Q101">
        <v>0.29599999999999999</v>
      </c>
      <c r="R101">
        <v>1</v>
      </c>
      <c r="S101">
        <v>0</v>
      </c>
      <c r="T101">
        <v>0</v>
      </c>
      <c r="V101">
        <v>0</v>
      </c>
      <c r="Y101">
        <v>44221</v>
      </c>
      <c r="Z101">
        <v>0.82016203703703694</v>
      </c>
      <c r="AB101">
        <v>3</v>
      </c>
      <c r="AC101" t="s">
        <v>187</v>
      </c>
      <c r="AD101">
        <v>3.4562611199999993</v>
      </c>
      <c r="AE101">
        <v>6.297083015494108</v>
      </c>
      <c r="AF101">
        <v>2.8408218954941087</v>
      </c>
      <c r="AG101">
        <v>0.2081990664266779</v>
      </c>
    </row>
    <row r="102" spans="1:58" x14ac:dyDescent="0.2">
      <c r="A102">
        <v>36</v>
      </c>
      <c r="B102">
        <v>14</v>
      </c>
      <c r="C102" t="s">
        <v>181</v>
      </c>
      <c r="D102" t="s">
        <v>27</v>
      </c>
      <c r="G102">
        <v>0.5</v>
      </c>
      <c r="H102">
        <v>0.5</v>
      </c>
      <c r="I102">
        <v>1544</v>
      </c>
      <c r="J102">
        <v>12480</v>
      </c>
      <c r="L102">
        <v>3937</v>
      </c>
      <c r="M102">
        <v>1.6</v>
      </c>
      <c r="N102">
        <v>10.851000000000001</v>
      </c>
      <c r="O102">
        <v>9.2509999999999994</v>
      </c>
      <c r="Q102">
        <v>0.29599999999999999</v>
      </c>
      <c r="R102">
        <v>1</v>
      </c>
      <c r="S102">
        <v>0</v>
      </c>
      <c r="T102">
        <v>0</v>
      </c>
      <c r="V102">
        <v>0</v>
      </c>
      <c r="Y102">
        <v>44221</v>
      </c>
      <c r="Z102">
        <v>0.82697916666666671</v>
      </c>
      <c r="AB102">
        <v>3</v>
      </c>
      <c r="AC102" t="s">
        <v>187</v>
      </c>
      <c r="AD102">
        <v>3.4971084800000001</v>
      </c>
      <c r="AE102">
        <v>6.2965587311335884</v>
      </c>
      <c r="AF102">
        <v>2.7994502511335884</v>
      </c>
      <c r="AG102">
        <v>0.20815185726597851</v>
      </c>
      <c r="AJ102">
        <v>2.4601796195276266</v>
      </c>
      <c r="AO102">
        <v>0.4673748932215494</v>
      </c>
      <c r="AT102">
        <v>4.2487174676265047</v>
      </c>
      <c r="AY102">
        <v>0.63706712666932575</v>
      </c>
      <c r="BC102">
        <v>3.5406618000000001</v>
      </c>
      <c r="BD102">
        <v>6.2818787690390367</v>
      </c>
      <c r="BE102">
        <v>2.7412169690390367</v>
      </c>
      <c r="BF102">
        <v>0.20749092901618704</v>
      </c>
    </row>
    <row r="103" spans="1:58" x14ac:dyDescent="0.2">
      <c r="A103">
        <v>37</v>
      </c>
      <c r="B103">
        <v>14</v>
      </c>
      <c r="C103" t="s">
        <v>181</v>
      </c>
      <c r="D103" t="s">
        <v>27</v>
      </c>
      <c r="G103">
        <v>0.5</v>
      </c>
      <c r="H103">
        <v>0.5</v>
      </c>
      <c r="I103">
        <v>1578</v>
      </c>
      <c r="J103">
        <v>12424</v>
      </c>
      <c r="L103">
        <v>3909</v>
      </c>
      <c r="M103">
        <v>1.6259999999999999</v>
      </c>
      <c r="N103">
        <v>10.804</v>
      </c>
      <c r="O103">
        <v>9.1780000000000008</v>
      </c>
      <c r="Q103">
        <v>0.29299999999999998</v>
      </c>
      <c r="R103">
        <v>1</v>
      </c>
      <c r="S103">
        <v>0</v>
      </c>
      <c r="T103">
        <v>0</v>
      </c>
      <c r="V103">
        <v>0</v>
      </c>
      <c r="Y103">
        <v>44221</v>
      </c>
      <c r="Z103">
        <v>0.83430555555555552</v>
      </c>
      <c r="AB103">
        <v>3</v>
      </c>
      <c r="AC103" t="s">
        <v>187</v>
      </c>
      <c r="AD103">
        <v>3.5842151200000001</v>
      </c>
      <c r="AE103">
        <v>6.2671988069444851</v>
      </c>
      <c r="AF103">
        <v>2.682983686944485</v>
      </c>
      <c r="AG103">
        <v>0.2068300007663956</v>
      </c>
    </row>
    <row r="104" spans="1:58" x14ac:dyDescent="0.2">
      <c r="A104">
        <v>38</v>
      </c>
      <c r="B104">
        <v>15</v>
      </c>
      <c r="C104" t="s">
        <v>182</v>
      </c>
      <c r="D104" t="s">
        <v>27</v>
      </c>
      <c r="G104">
        <v>0.5</v>
      </c>
      <c r="H104">
        <v>0.5</v>
      </c>
      <c r="I104">
        <v>2759</v>
      </c>
      <c r="J104">
        <v>14075</v>
      </c>
      <c r="L104">
        <v>16924</v>
      </c>
      <c r="M104">
        <v>2.5310000000000001</v>
      </c>
      <c r="N104">
        <v>12.202999999999999</v>
      </c>
      <c r="O104">
        <v>9.6720000000000006</v>
      </c>
      <c r="Q104">
        <v>1.6539999999999999</v>
      </c>
      <c r="R104">
        <v>1</v>
      </c>
      <c r="S104">
        <v>0</v>
      </c>
      <c r="T104">
        <v>0</v>
      </c>
      <c r="V104">
        <v>0</v>
      </c>
      <c r="Y104">
        <v>44221</v>
      </c>
      <c r="Z104">
        <v>0.84711805555555564</v>
      </c>
      <c r="AB104">
        <v>3</v>
      </c>
      <c r="AC104" t="s">
        <v>187</v>
      </c>
      <c r="AD104">
        <v>6.8681745799999998</v>
      </c>
      <c r="AE104">
        <v>7.1327922861625117</v>
      </c>
      <c r="AF104">
        <v>0.2646177061625119</v>
      </c>
      <c r="AG104">
        <v>0.82125722726895134</v>
      </c>
    </row>
    <row r="105" spans="1:58" x14ac:dyDescent="0.2">
      <c r="A105">
        <v>39</v>
      </c>
      <c r="B105">
        <v>15</v>
      </c>
      <c r="C105" t="s">
        <v>182</v>
      </c>
      <c r="D105" t="s">
        <v>27</v>
      </c>
      <c r="G105">
        <v>0.5</v>
      </c>
      <c r="H105">
        <v>0.5</v>
      </c>
      <c r="I105">
        <v>3301</v>
      </c>
      <c r="J105">
        <v>14006</v>
      </c>
      <c r="L105">
        <v>17214</v>
      </c>
      <c r="M105">
        <v>2.9470000000000001</v>
      </c>
      <c r="N105">
        <v>12.145</v>
      </c>
      <c r="O105">
        <v>9.1969999999999992</v>
      </c>
      <c r="Q105">
        <v>1.6839999999999999</v>
      </c>
      <c r="R105">
        <v>1</v>
      </c>
      <c r="S105">
        <v>0</v>
      </c>
      <c r="T105">
        <v>0</v>
      </c>
      <c r="V105">
        <v>0</v>
      </c>
      <c r="Y105">
        <v>44221</v>
      </c>
      <c r="Z105">
        <v>0.85413194444444451</v>
      </c>
      <c r="AB105">
        <v>3</v>
      </c>
      <c r="AC105" t="s">
        <v>187</v>
      </c>
      <c r="AD105">
        <v>8.5433881800000009</v>
      </c>
      <c r="AE105">
        <v>7.0966166652866525</v>
      </c>
      <c r="AF105">
        <v>-1.4467715147133484</v>
      </c>
      <c r="AG105">
        <v>0.83494788387177432</v>
      </c>
      <c r="AJ105">
        <v>2.5154363534772943</v>
      </c>
      <c r="AO105">
        <v>0.35524462292367098</v>
      </c>
      <c r="AT105">
        <v>15.483379703153483</v>
      </c>
      <c r="AY105">
        <v>0.90619266658449071</v>
      </c>
      <c r="BC105">
        <v>8.6522085800000017</v>
      </c>
      <c r="BD105">
        <v>7.084033840634179</v>
      </c>
      <c r="BE105">
        <v>-1.5681747393658223</v>
      </c>
      <c r="BF105">
        <v>0.83874822130807514</v>
      </c>
    </row>
    <row r="106" spans="1:58" x14ac:dyDescent="0.2">
      <c r="A106">
        <v>40</v>
      </c>
      <c r="B106">
        <v>15</v>
      </c>
      <c r="C106" t="s">
        <v>182</v>
      </c>
      <c r="D106" t="s">
        <v>27</v>
      </c>
      <c r="G106">
        <v>0.5</v>
      </c>
      <c r="H106">
        <v>0.5</v>
      </c>
      <c r="I106">
        <v>3369</v>
      </c>
      <c r="J106">
        <v>13958</v>
      </c>
      <c r="L106">
        <v>17375</v>
      </c>
      <c r="M106">
        <v>2.9990000000000001</v>
      </c>
      <c r="N106">
        <v>12.103</v>
      </c>
      <c r="O106">
        <v>9.1039999999999992</v>
      </c>
      <c r="Q106">
        <v>1.7010000000000001</v>
      </c>
      <c r="R106">
        <v>1</v>
      </c>
      <c r="S106">
        <v>0</v>
      </c>
      <c r="T106">
        <v>0</v>
      </c>
      <c r="V106">
        <v>0</v>
      </c>
      <c r="Y106">
        <v>44221</v>
      </c>
      <c r="Z106">
        <v>0.86143518518518514</v>
      </c>
      <c r="AB106">
        <v>3</v>
      </c>
      <c r="AC106" t="s">
        <v>187</v>
      </c>
      <c r="AD106">
        <v>8.7610289800000025</v>
      </c>
      <c r="AE106">
        <v>7.0714510159817063</v>
      </c>
      <c r="AF106">
        <v>-1.6895779640182962</v>
      </c>
      <c r="AG106">
        <v>0.84254855874437595</v>
      </c>
    </row>
    <row r="107" spans="1:58" x14ac:dyDescent="0.2">
      <c r="A107">
        <v>41</v>
      </c>
      <c r="B107">
        <v>16</v>
      </c>
      <c r="C107" t="s">
        <v>183</v>
      </c>
      <c r="D107" t="s">
        <v>27</v>
      </c>
      <c r="G107">
        <v>0.5</v>
      </c>
      <c r="H107">
        <v>0.5</v>
      </c>
      <c r="I107">
        <v>3174</v>
      </c>
      <c r="J107">
        <v>10956</v>
      </c>
      <c r="L107">
        <v>3432</v>
      </c>
      <c r="M107">
        <v>2.85</v>
      </c>
      <c r="N107">
        <v>9.56</v>
      </c>
      <c r="O107">
        <v>6.71</v>
      </c>
      <c r="Q107">
        <v>0.24299999999999999</v>
      </c>
      <c r="R107">
        <v>1</v>
      </c>
      <c r="S107">
        <v>0</v>
      </c>
      <c r="T107">
        <v>0</v>
      </c>
      <c r="V107">
        <v>0</v>
      </c>
      <c r="Y107">
        <v>44221</v>
      </c>
      <c r="Z107">
        <v>0.87390046296296298</v>
      </c>
      <c r="AB107">
        <v>3</v>
      </c>
      <c r="AC107" t="s">
        <v>187</v>
      </c>
      <c r="AD107">
        <v>8.1413696800000004</v>
      </c>
      <c r="AE107">
        <v>5.4975493657015635</v>
      </c>
      <c r="AF107">
        <v>-2.6438203142984369</v>
      </c>
      <c r="AG107">
        <v>0.18431123111278674</v>
      </c>
    </row>
    <row r="108" spans="1:58" x14ac:dyDescent="0.2">
      <c r="A108">
        <v>42</v>
      </c>
      <c r="B108">
        <v>16</v>
      </c>
      <c r="C108" t="s">
        <v>183</v>
      </c>
      <c r="D108" t="s">
        <v>27</v>
      </c>
      <c r="G108">
        <v>0.5</v>
      </c>
      <c r="H108">
        <v>0.5</v>
      </c>
      <c r="I108">
        <v>3105</v>
      </c>
      <c r="J108">
        <v>10918</v>
      </c>
      <c r="L108">
        <v>3359</v>
      </c>
      <c r="M108">
        <v>2.7970000000000002</v>
      </c>
      <c r="N108">
        <v>9.5280000000000005</v>
      </c>
      <c r="O108">
        <v>6.7309999999999999</v>
      </c>
      <c r="Q108">
        <v>0.23499999999999999</v>
      </c>
      <c r="R108">
        <v>1</v>
      </c>
      <c r="S108">
        <v>0</v>
      </c>
      <c r="T108">
        <v>0</v>
      </c>
      <c r="V108">
        <v>0</v>
      </c>
      <c r="Y108">
        <v>44221</v>
      </c>
      <c r="Z108">
        <v>0.8806250000000001</v>
      </c>
      <c r="AB108">
        <v>3</v>
      </c>
      <c r="AC108" t="s">
        <v>187</v>
      </c>
      <c r="AD108">
        <v>7.9253845000000007</v>
      </c>
      <c r="AE108">
        <v>5.4776265600018155</v>
      </c>
      <c r="AF108">
        <v>-2.4477579399981853</v>
      </c>
      <c r="AG108">
        <v>0.1808649623817313</v>
      </c>
      <c r="AJ108">
        <v>2.5341365007812708</v>
      </c>
      <c r="AO108">
        <v>0.67224850242508982</v>
      </c>
      <c r="AT108">
        <v>9.3510339192957783</v>
      </c>
      <c r="AY108">
        <v>2.0835304564595503</v>
      </c>
      <c r="BC108">
        <v>8.0270932500000001</v>
      </c>
      <c r="BD108">
        <v>5.4592766073836252</v>
      </c>
      <c r="BE108">
        <v>-2.5678166426163749</v>
      </c>
      <c r="BF108">
        <v>0.17900020053410542</v>
      </c>
    </row>
    <row r="109" spans="1:58" x14ac:dyDescent="0.2">
      <c r="A109">
        <v>43</v>
      </c>
      <c r="B109">
        <v>16</v>
      </c>
      <c r="C109" t="s">
        <v>183</v>
      </c>
      <c r="D109" t="s">
        <v>27</v>
      </c>
      <c r="G109">
        <v>0.5</v>
      </c>
      <c r="H109">
        <v>0.5</v>
      </c>
      <c r="I109">
        <v>3170</v>
      </c>
      <c r="J109">
        <v>10848</v>
      </c>
      <c r="L109">
        <v>3280</v>
      </c>
      <c r="M109">
        <v>2.847</v>
      </c>
      <c r="N109">
        <v>9.4689999999999994</v>
      </c>
      <c r="O109">
        <v>6.6210000000000004</v>
      </c>
      <c r="Q109">
        <v>0.22700000000000001</v>
      </c>
      <c r="R109">
        <v>1</v>
      </c>
      <c r="S109">
        <v>0</v>
      </c>
      <c r="T109">
        <v>0</v>
      </c>
      <c r="V109">
        <v>0</v>
      </c>
      <c r="Y109">
        <v>44221</v>
      </c>
      <c r="Z109">
        <v>0.88778935185185182</v>
      </c>
      <c r="AB109">
        <v>3</v>
      </c>
      <c r="AC109" t="s">
        <v>187</v>
      </c>
      <c r="AD109">
        <v>8.1288020000000003</v>
      </c>
      <c r="AE109">
        <v>5.4409266547654358</v>
      </c>
      <c r="AF109">
        <v>-2.6878753452345645</v>
      </c>
      <c r="AG109">
        <v>0.17713543868647955</v>
      </c>
    </row>
    <row r="110" spans="1:58" x14ac:dyDescent="0.2">
      <c r="A110">
        <v>44</v>
      </c>
      <c r="B110">
        <v>17</v>
      </c>
      <c r="C110" t="s">
        <v>184</v>
      </c>
      <c r="D110" t="s">
        <v>27</v>
      </c>
      <c r="G110">
        <v>0.5</v>
      </c>
      <c r="H110">
        <v>0.5</v>
      </c>
      <c r="I110">
        <v>1629</v>
      </c>
      <c r="J110">
        <v>6172</v>
      </c>
      <c r="L110">
        <v>12549</v>
      </c>
      <c r="M110">
        <v>1.665</v>
      </c>
      <c r="N110">
        <v>5.508</v>
      </c>
      <c r="O110">
        <v>3.843</v>
      </c>
      <c r="Q110">
        <v>1.196</v>
      </c>
      <c r="R110">
        <v>1</v>
      </c>
      <c r="S110">
        <v>0</v>
      </c>
      <c r="T110">
        <v>0</v>
      </c>
      <c r="V110">
        <v>0</v>
      </c>
      <c r="Y110">
        <v>44221</v>
      </c>
      <c r="Z110">
        <v>0.89981481481481485</v>
      </c>
      <c r="AB110">
        <v>3</v>
      </c>
      <c r="AC110" t="s">
        <v>187</v>
      </c>
      <c r="AD110">
        <v>3.7156553800000003</v>
      </c>
      <c r="AE110">
        <v>2.9893729849753123</v>
      </c>
      <c r="AF110">
        <v>-0.72628239502468794</v>
      </c>
      <c r="AG110">
        <v>0.61471714920912179</v>
      </c>
    </row>
    <row r="111" spans="1:58" x14ac:dyDescent="0.2">
      <c r="A111">
        <v>45</v>
      </c>
      <c r="B111">
        <v>17</v>
      </c>
      <c r="C111" t="s">
        <v>184</v>
      </c>
      <c r="D111" t="s">
        <v>27</v>
      </c>
      <c r="G111">
        <v>0.5</v>
      </c>
      <c r="H111">
        <v>0.5</v>
      </c>
      <c r="I111">
        <v>1033</v>
      </c>
      <c r="J111">
        <v>6213</v>
      </c>
      <c r="L111">
        <v>12707</v>
      </c>
      <c r="M111">
        <v>1.2070000000000001</v>
      </c>
      <c r="N111">
        <v>5.5419999999999998</v>
      </c>
      <c r="O111">
        <v>4.335</v>
      </c>
      <c r="Q111">
        <v>1.2130000000000001</v>
      </c>
      <c r="R111">
        <v>1</v>
      </c>
      <c r="S111">
        <v>0</v>
      </c>
      <c r="T111">
        <v>0</v>
      </c>
      <c r="V111">
        <v>0</v>
      </c>
      <c r="Y111">
        <v>44221</v>
      </c>
      <c r="Z111">
        <v>0.90635416666666668</v>
      </c>
      <c r="AB111">
        <v>3</v>
      </c>
      <c r="AC111" t="s">
        <v>187</v>
      </c>
      <c r="AD111">
        <v>2.2380760199999998</v>
      </c>
      <c r="AE111">
        <v>3.0108686437566199</v>
      </c>
      <c r="AF111">
        <v>0.77279262375662006</v>
      </c>
      <c r="AG111">
        <v>0.62217619659962531</v>
      </c>
      <c r="AJ111">
        <v>0.10593043364443847</v>
      </c>
      <c r="AO111">
        <v>0.62884116528456402</v>
      </c>
      <c r="AT111">
        <v>2.787607962291978</v>
      </c>
      <c r="AY111">
        <v>7.5874599461324358E-3</v>
      </c>
      <c r="BC111">
        <v>2.2392620499999998</v>
      </c>
      <c r="BD111">
        <v>3.0014315252672654</v>
      </c>
      <c r="BE111">
        <v>0.76216947526726542</v>
      </c>
      <c r="BF111">
        <v>0.62219980117997498</v>
      </c>
    </row>
    <row r="112" spans="1:58" x14ac:dyDescent="0.2">
      <c r="A112">
        <v>46</v>
      </c>
      <c r="B112">
        <v>17</v>
      </c>
      <c r="C112" t="s">
        <v>184</v>
      </c>
      <c r="D112" t="s">
        <v>27</v>
      </c>
      <c r="G112">
        <v>0.5</v>
      </c>
      <c r="H112">
        <v>0.5</v>
      </c>
      <c r="I112">
        <v>1034</v>
      </c>
      <c r="J112">
        <v>6177</v>
      </c>
      <c r="L112">
        <v>12708</v>
      </c>
      <c r="M112">
        <v>1.208</v>
      </c>
      <c r="N112">
        <v>5.5119999999999996</v>
      </c>
      <c r="O112">
        <v>4.3029999999999999</v>
      </c>
      <c r="Q112">
        <v>1.2130000000000001</v>
      </c>
      <c r="R112">
        <v>1</v>
      </c>
      <c r="S112">
        <v>0</v>
      </c>
      <c r="T112">
        <v>0</v>
      </c>
      <c r="V112">
        <v>0</v>
      </c>
      <c r="Y112">
        <v>44221</v>
      </c>
      <c r="Z112">
        <v>0.91334490740740737</v>
      </c>
      <c r="AB112">
        <v>3</v>
      </c>
      <c r="AC112" t="s">
        <v>187</v>
      </c>
      <c r="AD112">
        <v>2.2404480800000002</v>
      </c>
      <c r="AE112">
        <v>2.991994406777911</v>
      </c>
      <c r="AF112">
        <v>0.75154632677791078</v>
      </c>
      <c r="AG112">
        <v>0.62222340576032475</v>
      </c>
    </row>
    <row r="113" spans="1:58" x14ac:dyDescent="0.2">
      <c r="A113">
        <v>47</v>
      </c>
      <c r="B113">
        <v>18</v>
      </c>
      <c r="C113" t="s">
        <v>185</v>
      </c>
      <c r="D113" t="s">
        <v>27</v>
      </c>
      <c r="G113">
        <v>0.5</v>
      </c>
      <c r="H113">
        <v>0.5</v>
      </c>
      <c r="I113">
        <v>2507</v>
      </c>
      <c r="J113">
        <v>13292</v>
      </c>
      <c r="L113">
        <v>13050</v>
      </c>
      <c r="M113">
        <v>2.3380000000000001</v>
      </c>
      <c r="N113">
        <v>11.539</v>
      </c>
      <c r="O113">
        <v>9.2010000000000005</v>
      </c>
      <c r="Q113">
        <v>1.2490000000000001</v>
      </c>
      <c r="R113">
        <v>1</v>
      </c>
      <c r="S113">
        <v>0</v>
      </c>
      <c r="T113">
        <v>0</v>
      </c>
      <c r="V113">
        <v>0</v>
      </c>
      <c r="Y113">
        <v>44221</v>
      </c>
      <c r="Z113">
        <v>0.92581018518518521</v>
      </c>
      <c r="AB113">
        <v>3</v>
      </c>
      <c r="AC113" t="s">
        <v>187</v>
      </c>
      <c r="AD113">
        <v>6.125308819999999</v>
      </c>
      <c r="AE113">
        <v>6.7222776318755857</v>
      </c>
      <c r="AF113">
        <v>0.5969688118755867</v>
      </c>
      <c r="AG113">
        <v>0.63836893871951605</v>
      </c>
    </row>
    <row r="114" spans="1:58" x14ac:dyDescent="0.2">
      <c r="A114">
        <v>48</v>
      </c>
      <c r="B114">
        <v>18</v>
      </c>
      <c r="C114" t="s">
        <v>185</v>
      </c>
      <c r="D114" t="s">
        <v>27</v>
      </c>
      <c r="G114">
        <v>0.5</v>
      </c>
      <c r="H114">
        <v>0.5</v>
      </c>
      <c r="I114">
        <v>3094</v>
      </c>
      <c r="J114">
        <v>13237</v>
      </c>
      <c r="L114">
        <v>13094</v>
      </c>
      <c r="M114">
        <v>2.7890000000000001</v>
      </c>
      <c r="N114">
        <v>11.493</v>
      </c>
      <c r="O114">
        <v>8.7040000000000006</v>
      </c>
      <c r="Q114">
        <v>1.2529999999999999</v>
      </c>
      <c r="R114">
        <v>1</v>
      </c>
      <c r="S114">
        <v>0</v>
      </c>
      <c r="T114">
        <v>0</v>
      </c>
      <c r="V114">
        <v>0</v>
      </c>
      <c r="Y114">
        <v>44221</v>
      </c>
      <c r="Z114">
        <v>0.93265046296296295</v>
      </c>
      <c r="AB114">
        <v>3</v>
      </c>
      <c r="AC114" t="s">
        <v>187</v>
      </c>
      <c r="AD114">
        <v>7.8911104800000009</v>
      </c>
      <c r="AE114">
        <v>6.6934419920470027</v>
      </c>
      <c r="AF114">
        <v>-1.1976684879529982</v>
      </c>
      <c r="AG114">
        <v>0.64044614179028914</v>
      </c>
      <c r="AJ114">
        <v>1.6476612294253432</v>
      </c>
      <c r="AO114">
        <v>0.57016478916821034</v>
      </c>
      <c r="AT114">
        <v>7.4614115735910289</v>
      </c>
      <c r="AY114">
        <v>0.98289893471792578</v>
      </c>
      <c r="BC114">
        <v>7.9566598800000019</v>
      </c>
      <c r="BD114">
        <v>6.7125783712059715</v>
      </c>
      <c r="BE114">
        <v>-1.24408150879403</v>
      </c>
      <c r="BF114">
        <v>0.64360915555714826</v>
      </c>
    </row>
    <row r="115" spans="1:58" x14ac:dyDescent="0.2">
      <c r="A115">
        <v>49</v>
      </c>
      <c r="B115">
        <v>18</v>
      </c>
      <c r="C115" t="s">
        <v>185</v>
      </c>
      <c r="D115" t="s">
        <v>27</v>
      </c>
      <c r="G115">
        <v>0.5</v>
      </c>
      <c r="H115">
        <v>0.5</v>
      </c>
      <c r="I115">
        <v>3136</v>
      </c>
      <c r="J115">
        <v>13310</v>
      </c>
      <c r="L115">
        <v>13228</v>
      </c>
      <c r="M115">
        <v>2.8210000000000002</v>
      </c>
      <c r="N115">
        <v>11.555</v>
      </c>
      <c r="O115">
        <v>8.734</v>
      </c>
      <c r="Q115">
        <v>1.2669999999999999</v>
      </c>
      <c r="R115">
        <v>1</v>
      </c>
      <c r="S115">
        <v>0</v>
      </c>
      <c r="T115">
        <v>0</v>
      </c>
      <c r="V115">
        <v>0</v>
      </c>
      <c r="Y115">
        <v>44221</v>
      </c>
      <c r="Z115">
        <v>0.93998842592592602</v>
      </c>
      <c r="AB115">
        <v>3</v>
      </c>
      <c r="AC115" t="s">
        <v>187</v>
      </c>
      <c r="AD115">
        <v>8.022209280000002</v>
      </c>
      <c r="AE115">
        <v>6.7317147503649402</v>
      </c>
      <c r="AF115">
        <v>-1.2904945296350618</v>
      </c>
      <c r="AG115">
        <v>0.64677216932400738</v>
      </c>
    </row>
    <row r="116" spans="1:58" x14ac:dyDescent="0.2">
      <c r="A116">
        <v>50</v>
      </c>
      <c r="B116">
        <v>19</v>
      </c>
      <c r="C116" t="s">
        <v>66</v>
      </c>
      <c r="D116" t="s">
        <v>27</v>
      </c>
      <c r="G116">
        <v>0.5</v>
      </c>
      <c r="H116">
        <v>0.5</v>
      </c>
      <c r="I116">
        <v>3149</v>
      </c>
      <c r="J116">
        <v>19761</v>
      </c>
      <c r="L116">
        <v>8912</v>
      </c>
      <c r="M116">
        <v>2.831</v>
      </c>
      <c r="N116">
        <v>17.02</v>
      </c>
      <c r="O116">
        <v>14.189</v>
      </c>
      <c r="Q116">
        <v>0.81599999999999995</v>
      </c>
      <c r="R116">
        <v>1</v>
      </c>
      <c r="S116">
        <v>0</v>
      </c>
      <c r="T116">
        <v>0</v>
      </c>
      <c r="V116">
        <v>0</v>
      </c>
      <c r="Y116">
        <v>44221</v>
      </c>
      <c r="Z116">
        <v>0.9534259259259259</v>
      </c>
      <c r="AB116">
        <v>3</v>
      </c>
      <c r="AC116" t="s">
        <v>187</v>
      </c>
      <c r="AD116">
        <v>8.0629161800000002</v>
      </c>
      <c r="AE116">
        <v>10.113873160077533</v>
      </c>
      <c r="AF116">
        <v>2.0509569800775331</v>
      </c>
      <c r="AG116">
        <v>0.44301743174544178</v>
      </c>
    </row>
    <row r="117" spans="1:58" x14ac:dyDescent="0.2">
      <c r="A117">
        <v>51</v>
      </c>
      <c r="B117">
        <v>19</v>
      </c>
      <c r="C117" t="s">
        <v>66</v>
      </c>
      <c r="D117" t="s">
        <v>27</v>
      </c>
      <c r="G117">
        <v>0.5</v>
      </c>
      <c r="H117">
        <v>0.5</v>
      </c>
      <c r="I117">
        <v>3123</v>
      </c>
      <c r="J117">
        <v>19772</v>
      </c>
      <c r="L117">
        <v>8874</v>
      </c>
      <c r="M117">
        <v>2.8109999999999999</v>
      </c>
      <c r="N117">
        <v>17.029</v>
      </c>
      <c r="O117">
        <v>14.218</v>
      </c>
      <c r="Q117">
        <v>0.81200000000000006</v>
      </c>
      <c r="R117">
        <v>1</v>
      </c>
      <c r="S117">
        <v>0</v>
      </c>
      <c r="T117">
        <v>0</v>
      </c>
      <c r="V117">
        <v>0</v>
      </c>
      <c r="Y117">
        <v>44221</v>
      </c>
      <c r="Z117">
        <v>0.96060185185185187</v>
      </c>
      <c r="AB117">
        <v>3</v>
      </c>
      <c r="AC117" t="s">
        <v>187</v>
      </c>
      <c r="AD117">
        <v>7.9815632200000017</v>
      </c>
      <c r="AE117">
        <v>10.11964028804325</v>
      </c>
      <c r="AF117">
        <v>2.1380770680432484</v>
      </c>
      <c r="AG117">
        <v>0.44122348363886499</v>
      </c>
      <c r="AJ117">
        <v>0.58594139623889452</v>
      </c>
      <c r="AL117">
        <v>152.21641700000006</v>
      </c>
      <c r="AO117">
        <v>0.17630450765210329</v>
      </c>
      <c r="AQ117">
        <v>85.554469564139922</v>
      </c>
      <c r="AT117">
        <v>3.0740372769962341</v>
      </c>
      <c r="AV117">
        <v>18.892522128279797</v>
      </c>
      <c r="AY117">
        <v>0.23566863573205615</v>
      </c>
      <c r="BA117">
        <v>82.83634064052896</v>
      </c>
      <c r="BC117">
        <v>8.0050155700000012</v>
      </c>
      <c r="BD117">
        <v>10.110727453914414</v>
      </c>
      <c r="BE117">
        <v>2.105711883914414</v>
      </c>
      <c r="BF117">
        <v>0.44070418287117169</v>
      </c>
    </row>
    <row r="118" spans="1:58" x14ac:dyDescent="0.2">
      <c r="A118">
        <v>52</v>
      </c>
      <c r="B118">
        <v>19</v>
      </c>
      <c r="C118" t="s">
        <v>66</v>
      </c>
      <c r="D118" t="s">
        <v>27</v>
      </c>
      <c r="G118">
        <v>0.5</v>
      </c>
      <c r="H118">
        <v>0.5</v>
      </c>
      <c r="I118">
        <v>3138</v>
      </c>
      <c r="J118">
        <v>19738</v>
      </c>
      <c r="L118">
        <v>8852</v>
      </c>
      <c r="M118">
        <v>2.8220000000000001</v>
      </c>
      <c r="N118">
        <v>17</v>
      </c>
      <c r="O118">
        <v>14.178000000000001</v>
      </c>
      <c r="Q118">
        <v>0.81</v>
      </c>
      <c r="R118">
        <v>1</v>
      </c>
      <c r="S118">
        <v>0</v>
      </c>
      <c r="T118">
        <v>0</v>
      </c>
      <c r="V118">
        <v>0</v>
      </c>
      <c r="Y118">
        <v>44221</v>
      </c>
      <c r="Z118">
        <v>0.9681481481481482</v>
      </c>
      <c r="AB118">
        <v>3</v>
      </c>
      <c r="AC118" t="s">
        <v>187</v>
      </c>
      <c r="AD118">
        <v>8.0284679200000006</v>
      </c>
      <c r="AE118">
        <v>10.10181461978558</v>
      </c>
      <c r="AF118">
        <v>2.0733466997855796</v>
      </c>
      <c r="AG118">
        <v>0.44018488210347839</v>
      </c>
    </row>
    <row r="119" spans="1:58" x14ac:dyDescent="0.2">
      <c r="A119">
        <v>53</v>
      </c>
      <c r="B119">
        <v>20</v>
      </c>
      <c r="C119" t="s">
        <v>67</v>
      </c>
      <c r="D119" t="s">
        <v>27</v>
      </c>
      <c r="G119">
        <v>0.5</v>
      </c>
      <c r="H119">
        <v>0.5</v>
      </c>
      <c r="I119">
        <v>3213</v>
      </c>
      <c r="J119">
        <v>13443</v>
      </c>
      <c r="L119">
        <v>12805</v>
      </c>
      <c r="M119">
        <v>2.88</v>
      </c>
      <c r="N119">
        <v>11.667</v>
      </c>
      <c r="O119">
        <v>8.7870000000000008</v>
      </c>
      <c r="Q119">
        <v>1.2230000000000001</v>
      </c>
      <c r="R119">
        <v>1</v>
      </c>
      <c r="S119">
        <v>0</v>
      </c>
      <c r="T119">
        <v>0</v>
      </c>
      <c r="V119">
        <v>0</v>
      </c>
      <c r="Y119">
        <v>44221</v>
      </c>
      <c r="Z119">
        <v>0.98083333333333333</v>
      </c>
      <c r="AB119">
        <v>3</v>
      </c>
      <c r="AC119" t="s">
        <v>187</v>
      </c>
      <c r="AD119">
        <v>8.2642064199999989</v>
      </c>
      <c r="AE119">
        <v>6.8014445703140609</v>
      </c>
      <c r="AF119">
        <v>-1.462761849685938</v>
      </c>
      <c r="AG119">
        <v>0.62680269434816549</v>
      </c>
    </row>
    <row r="120" spans="1:58" x14ac:dyDescent="0.2">
      <c r="A120">
        <v>54</v>
      </c>
      <c r="B120">
        <v>20</v>
      </c>
      <c r="C120" t="s">
        <v>67</v>
      </c>
      <c r="D120" t="s">
        <v>27</v>
      </c>
      <c r="G120">
        <v>0.5</v>
      </c>
      <c r="H120">
        <v>0.5</v>
      </c>
      <c r="I120">
        <v>3217</v>
      </c>
      <c r="J120">
        <v>13444</v>
      </c>
      <c r="L120">
        <v>12840</v>
      </c>
      <c r="M120">
        <v>2.883</v>
      </c>
      <c r="N120">
        <v>11.667999999999999</v>
      </c>
      <c r="O120">
        <v>8.7850000000000001</v>
      </c>
      <c r="Q120">
        <v>1.2270000000000001</v>
      </c>
      <c r="R120">
        <v>1</v>
      </c>
      <c r="S120">
        <v>0</v>
      </c>
      <c r="T120">
        <v>0</v>
      </c>
      <c r="V120">
        <v>0</v>
      </c>
      <c r="Y120">
        <v>44221</v>
      </c>
      <c r="Z120">
        <v>0.98783564814814817</v>
      </c>
      <c r="AB120">
        <v>3</v>
      </c>
      <c r="AC120" t="s">
        <v>187</v>
      </c>
      <c r="AD120">
        <v>8.2768360200000011</v>
      </c>
      <c r="AE120">
        <v>6.8019688546745805</v>
      </c>
      <c r="AF120">
        <v>-1.4748671653254206</v>
      </c>
      <c r="AG120">
        <v>0.62845501497264422</v>
      </c>
      <c r="AJ120">
        <v>2.3837143448775384</v>
      </c>
      <c r="AK120">
        <v>5.1430299879824277</v>
      </c>
      <c r="AO120">
        <v>0.80484043067463285</v>
      </c>
      <c r="AP120">
        <v>0.92127806753033814</v>
      </c>
      <c r="AT120">
        <v>15.868079929564013</v>
      </c>
      <c r="AU120">
        <v>25.149698869038019</v>
      </c>
      <c r="AY120">
        <v>7.5116573946322623E-3</v>
      </c>
      <c r="AZ120">
        <v>2.3788509409807528</v>
      </c>
      <c r="BC120">
        <v>8.3766740100000003</v>
      </c>
      <c r="BD120">
        <v>6.7747060679275561</v>
      </c>
      <c r="BE120">
        <v>-1.6019679420724442</v>
      </c>
      <c r="BF120">
        <v>0.62847861955299389</v>
      </c>
    </row>
    <row r="121" spans="1:58" x14ac:dyDescent="0.2">
      <c r="A121">
        <v>55</v>
      </c>
      <c r="B121">
        <v>20</v>
      </c>
      <c r="C121" t="s">
        <v>67</v>
      </c>
      <c r="D121" t="s">
        <v>27</v>
      </c>
      <c r="G121">
        <v>0.5</v>
      </c>
      <c r="H121">
        <v>0.5</v>
      </c>
      <c r="I121">
        <v>3280</v>
      </c>
      <c r="J121">
        <v>13340</v>
      </c>
      <c r="L121">
        <v>12841</v>
      </c>
      <c r="M121">
        <v>2.931</v>
      </c>
      <c r="N121">
        <v>11.58</v>
      </c>
      <c r="O121">
        <v>8.6489999999999991</v>
      </c>
      <c r="Q121">
        <v>1.2270000000000001</v>
      </c>
      <c r="R121">
        <v>1</v>
      </c>
      <c r="S121">
        <v>0</v>
      </c>
      <c r="T121">
        <v>0</v>
      </c>
      <c r="V121">
        <v>0</v>
      </c>
      <c r="Y121">
        <v>44221</v>
      </c>
      <c r="Z121">
        <v>0.99511574074074083</v>
      </c>
      <c r="AB121">
        <v>3</v>
      </c>
      <c r="AC121" t="s">
        <v>187</v>
      </c>
      <c r="AD121">
        <v>8.4765119999999996</v>
      </c>
      <c r="AE121">
        <v>6.7474432811805318</v>
      </c>
      <c r="AF121">
        <v>-1.7290687188194678</v>
      </c>
      <c r="AG121">
        <v>0.62850222413334356</v>
      </c>
    </row>
    <row r="122" spans="1:58" x14ac:dyDescent="0.2">
      <c r="A122">
        <v>56</v>
      </c>
      <c r="B122">
        <v>2</v>
      </c>
      <c r="D122" t="s">
        <v>28</v>
      </c>
      <c r="Y122">
        <v>44221</v>
      </c>
      <c r="Z122">
        <v>0.99973379629629633</v>
      </c>
      <c r="AB122">
        <v>3</v>
      </c>
      <c r="AC122" t="s">
        <v>187</v>
      </c>
      <c r="AD122" t="e">
        <v>#DIV/0!</v>
      </c>
      <c r="AE122" t="e">
        <v>#DIV/0!</v>
      </c>
      <c r="AF122" t="e">
        <v>#DIV/0!</v>
      </c>
      <c r="AG122" t="e">
        <v>#DIV/0!</v>
      </c>
    </row>
    <row r="123" spans="1:58" x14ac:dyDescent="0.2">
      <c r="A123">
        <v>57</v>
      </c>
      <c r="B123">
        <v>3</v>
      </c>
      <c r="C123" t="s">
        <v>29</v>
      </c>
      <c r="D123" t="s">
        <v>27</v>
      </c>
      <c r="G123">
        <v>0.5</v>
      </c>
      <c r="H123">
        <v>0.5</v>
      </c>
      <c r="I123">
        <v>149</v>
      </c>
      <c r="J123">
        <v>425</v>
      </c>
      <c r="L123">
        <v>141</v>
      </c>
      <c r="M123">
        <v>0.52900000000000003</v>
      </c>
      <c r="N123">
        <v>0.63800000000000001</v>
      </c>
      <c r="O123">
        <v>0.109</v>
      </c>
      <c r="Q123">
        <v>0</v>
      </c>
      <c r="R123">
        <v>1</v>
      </c>
      <c r="S123">
        <v>0</v>
      </c>
      <c r="T123">
        <v>0</v>
      </c>
      <c r="V123">
        <v>0</v>
      </c>
      <c r="Y123">
        <v>44222</v>
      </c>
      <c r="Z123">
        <v>1.087962962962963E-2</v>
      </c>
      <c r="AB123">
        <v>3</v>
      </c>
      <c r="AC123" t="s">
        <v>187</v>
      </c>
      <c r="AD123">
        <v>0.28199617999999999</v>
      </c>
      <c r="AE123">
        <v>-2.3689234931411153E-2</v>
      </c>
      <c r="AF123">
        <v>-0.30568541493141116</v>
      </c>
      <c r="AG123">
        <v>2.8945883251095563E-2</v>
      </c>
    </row>
    <row r="124" spans="1:58" x14ac:dyDescent="0.2">
      <c r="A124">
        <v>58</v>
      </c>
      <c r="B124">
        <v>3</v>
      </c>
      <c r="C124" t="s">
        <v>29</v>
      </c>
      <c r="D124" t="s">
        <v>27</v>
      </c>
      <c r="G124">
        <v>0.5</v>
      </c>
      <c r="H124">
        <v>0.5</v>
      </c>
      <c r="I124">
        <v>18</v>
      </c>
      <c r="J124">
        <v>470</v>
      </c>
      <c r="L124">
        <v>122</v>
      </c>
      <c r="M124">
        <v>0.42899999999999999</v>
      </c>
      <c r="N124">
        <v>0.67700000000000005</v>
      </c>
      <c r="O124">
        <v>0.248</v>
      </c>
      <c r="Q124">
        <v>0</v>
      </c>
      <c r="R124">
        <v>1</v>
      </c>
      <c r="S124">
        <v>0</v>
      </c>
      <c r="T124">
        <v>0</v>
      </c>
      <c r="V124">
        <v>0</v>
      </c>
      <c r="Y124">
        <v>44222</v>
      </c>
      <c r="Z124">
        <v>1.6435185185185188E-2</v>
      </c>
      <c r="AB124">
        <v>3</v>
      </c>
      <c r="AC124" t="s">
        <v>187</v>
      </c>
      <c r="AD124">
        <v>1.6058320000000001E-2</v>
      </c>
      <c r="AE124">
        <v>-9.6438708024600226E-5</v>
      </c>
      <c r="AF124">
        <v>-1.6154758708024602E-2</v>
      </c>
      <c r="AG124">
        <v>2.804890919780716E-2</v>
      </c>
      <c r="AJ124">
        <v>76.946419348560042</v>
      </c>
      <c r="AO124">
        <v>197.91965502899976</v>
      </c>
      <c r="AT124">
        <v>108.65569510163688</v>
      </c>
      <c r="AY124">
        <v>10.822487045522308</v>
      </c>
      <c r="BC124">
        <v>2.609972E-2</v>
      </c>
      <c r="BD124">
        <v>-9.2714150171193718E-3</v>
      </c>
      <c r="BE124">
        <v>-3.5371135017119373E-2</v>
      </c>
      <c r="BF124">
        <v>2.660902979647578E-2</v>
      </c>
    </row>
    <row r="125" spans="1:58" x14ac:dyDescent="0.2">
      <c r="A125">
        <v>59</v>
      </c>
      <c r="B125">
        <v>3</v>
      </c>
      <c r="C125" t="s">
        <v>29</v>
      </c>
      <c r="D125" t="s">
        <v>27</v>
      </c>
      <c r="G125">
        <v>0.5</v>
      </c>
      <c r="H125">
        <v>0.5</v>
      </c>
      <c r="I125">
        <v>28</v>
      </c>
      <c r="J125">
        <v>435</v>
      </c>
      <c r="L125">
        <v>61</v>
      </c>
      <c r="M125">
        <v>0.437</v>
      </c>
      <c r="N125">
        <v>0.64700000000000002</v>
      </c>
      <c r="O125">
        <v>0.21</v>
      </c>
      <c r="Q125">
        <v>0</v>
      </c>
      <c r="R125">
        <v>1</v>
      </c>
      <c r="S125">
        <v>0</v>
      </c>
      <c r="T125">
        <v>0</v>
      </c>
      <c r="V125">
        <v>0</v>
      </c>
      <c r="Y125">
        <v>44222</v>
      </c>
      <c r="Z125">
        <v>2.2430555555555554E-2</v>
      </c>
      <c r="AB125">
        <v>3</v>
      </c>
      <c r="AC125" t="s">
        <v>187</v>
      </c>
      <c r="AD125">
        <v>3.6141119999999999E-2</v>
      </c>
      <c r="AE125">
        <v>-1.8446391326214142E-2</v>
      </c>
      <c r="AF125">
        <v>-5.4587511326214144E-2</v>
      </c>
      <c r="AG125">
        <v>2.5169150395144398E-2</v>
      </c>
    </row>
    <row r="126" spans="1:58" x14ac:dyDescent="0.2">
      <c r="A126">
        <v>60</v>
      </c>
      <c r="B126">
        <v>1</v>
      </c>
      <c r="C126" t="s">
        <v>30</v>
      </c>
      <c r="D126" t="s">
        <v>27</v>
      </c>
      <c r="G126">
        <v>0.5</v>
      </c>
      <c r="H126">
        <v>0.5</v>
      </c>
      <c r="I126">
        <v>4253</v>
      </c>
      <c r="J126">
        <v>19446</v>
      </c>
      <c r="L126">
        <v>15819</v>
      </c>
      <c r="M126">
        <v>3.677</v>
      </c>
      <c r="N126">
        <v>16.753</v>
      </c>
      <c r="O126">
        <v>13.076000000000001</v>
      </c>
      <c r="Q126">
        <v>1.538</v>
      </c>
      <c r="R126">
        <v>1</v>
      </c>
      <c r="S126">
        <v>0</v>
      </c>
      <c r="T126">
        <v>0</v>
      </c>
      <c r="V126">
        <v>0</v>
      </c>
      <c r="Y126">
        <v>44222</v>
      </c>
      <c r="Z126">
        <v>3.4953703703703702E-2</v>
      </c>
      <c r="AB126">
        <v>3</v>
      </c>
      <c r="AC126" t="s">
        <v>187</v>
      </c>
      <c r="AD126">
        <v>11.741841620000001</v>
      </c>
      <c r="AE126">
        <v>9.9487235865138288</v>
      </c>
      <c r="AF126">
        <v>-1.7931180334861718</v>
      </c>
      <c r="AG126">
        <v>0.76909110469612585</v>
      </c>
    </row>
    <row r="127" spans="1:58" x14ac:dyDescent="0.2">
      <c r="A127">
        <v>61</v>
      </c>
      <c r="B127">
        <v>1</v>
      </c>
      <c r="C127" t="s">
        <v>30</v>
      </c>
      <c r="D127" t="s">
        <v>27</v>
      </c>
      <c r="G127">
        <v>0.5</v>
      </c>
      <c r="H127">
        <v>0.5</v>
      </c>
      <c r="I127">
        <v>5965</v>
      </c>
      <c r="J127">
        <v>19120</v>
      </c>
      <c r="L127">
        <v>16027</v>
      </c>
      <c r="M127">
        <v>4.9909999999999997</v>
      </c>
      <c r="N127">
        <v>16.477</v>
      </c>
      <c r="O127">
        <v>11.484999999999999</v>
      </c>
      <c r="Q127">
        <v>1.56</v>
      </c>
      <c r="R127">
        <v>1</v>
      </c>
      <c r="S127">
        <v>0</v>
      </c>
      <c r="T127">
        <v>0</v>
      </c>
      <c r="V127">
        <v>0</v>
      </c>
      <c r="Y127">
        <v>44222</v>
      </c>
      <c r="Z127">
        <v>4.1701388888888885E-2</v>
      </c>
      <c r="AB127">
        <v>3</v>
      </c>
      <c r="AC127" t="s">
        <v>187</v>
      </c>
      <c r="AD127">
        <v>18.3146205</v>
      </c>
      <c r="AE127">
        <v>9.7778068849844058</v>
      </c>
      <c r="AF127">
        <v>-8.5368136150155944</v>
      </c>
      <c r="AG127">
        <v>0.77891061012159879</v>
      </c>
      <c r="AJ127">
        <v>10.724510482387327</v>
      </c>
      <c r="AO127">
        <v>0.70489545917019403</v>
      </c>
      <c r="AT127">
        <v>22.314006315972517</v>
      </c>
      <c r="AY127">
        <v>2.4240747607894519E-2</v>
      </c>
      <c r="BC127">
        <v>19.352342499999999</v>
      </c>
      <c r="BD127">
        <v>9.7434662593703649</v>
      </c>
      <c r="BE127">
        <v>-9.608876240629634</v>
      </c>
      <c r="BF127">
        <v>0.77900502844299768</v>
      </c>
    </row>
    <row r="128" spans="1:58" x14ac:dyDescent="0.2">
      <c r="A128">
        <v>62</v>
      </c>
      <c r="B128">
        <v>1</v>
      </c>
      <c r="C128" t="s">
        <v>30</v>
      </c>
      <c r="D128" t="s">
        <v>27</v>
      </c>
      <c r="G128">
        <v>0.5</v>
      </c>
      <c r="H128">
        <v>0.5</v>
      </c>
      <c r="I128">
        <v>6455</v>
      </c>
      <c r="J128">
        <v>18989</v>
      </c>
      <c r="L128">
        <v>16031</v>
      </c>
      <c r="M128">
        <v>5.367</v>
      </c>
      <c r="N128">
        <v>16.366</v>
      </c>
      <c r="O128">
        <v>10.999000000000001</v>
      </c>
      <c r="Q128">
        <v>1.5609999999999999</v>
      </c>
      <c r="R128">
        <v>1</v>
      </c>
      <c r="S128">
        <v>0</v>
      </c>
      <c r="T128">
        <v>0</v>
      </c>
      <c r="V128">
        <v>0</v>
      </c>
      <c r="Y128">
        <v>44222</v>
      </c>
      <c r="Z128">
        <v>4.8877314814814811E-2</v>
      </c>
      <c r="AB128">
        <v>3</v>
      </c>
      <c r="AC128" t="s">
        <v>187</v>
      </c>
      <c r="AD128">
        <v>20.390064499999998</v>
      </c>
      <c r="AE128">
        <v>9.7091256337563241</v>
      </c>
      <c r="AF128">
        <v>-10.680938866243674</v>
      </c>
      <c r="AG128">
        <v>0.77909944676439646</v>
      </c>
    </row>
    <row r="129" spans="1:58" x14ac:dyDescent="0.2">
      <c r="A129">
        <v>63</v>
      </c>
      <c r="B129">
        <v>4</v>
      </c>
      <c r="C129" t="s">
        <v>65</v>
      </c>
      <c r="D129" t="s">
        <v>27</v>
      </c>
      <c r="G129">
        <v>0.5</v>
      </c>
      <c r="H129">
        <v>0.5</v>
      </c>
      <c r="I129">
        <v>3293</v>
      </c>
      <c r="J129">
        <v>11595</v>
      </c>
      <c r="L129">
        <v>5380</v>
      </c>
      <c r="M129">
        <v>2.9409999999999998</v>
      </c>
      <c r="N129">
        <v>10.102</v>
      </c>
      <c r="O129">
        <v>7.16</v>
      </c>
      <c r="Q129">
        <v>0.44700000000000001</v>
      </c>
      <c r="R129">
        <v>1</v>
      </c>
      <c r="S129">
        <v>0</v>
      </c>
      <c r="T129">
        <v>0</v>
      </c>
      <c r="V129">
        <v>0</v>
      </c>
      <c r="Y129">
        <v>44222</v>
      </c>
      <c r="Z129">
        <v>6.1504629629629631E-2</v>
      </c>
      <c r="AB129">
        <v>3</v>
      </c>
      <c r="AC129" t="s">
        <v>187</v>
      </c>
      <c r="AD129">
        <v>8.5178928200000019</v>
      </c>
      <c r="AE129">
        <v>5.8325670720736529</v>
      </c>
      <c r="AF129">
        <v>-2.685325747926349</v>
      </c>
      <c r="AG129">
        <v>0.27627467615519774</v>
      </c>
    </row>
    <row r="130" spans="1:58" x14ac:dyDescent="0.2">
      <c r="A130">
        <v>64</v>
      </c>
      <c r="B130">
        <v>4</v>
      </c>
      <c r="C130" t="s">
        <v>65</v>
      </c>
      <c r="D130" t="s">
        <v>27</v>
      </c>
      <c r="G130">
        <v>0.5</v>
      </c>
      <c r="H130">
        <v>0.5</v>
      </c>
      <c r="I130">
        <v>2087</v>
      </c>
      <c r="J130">
        <v>11619</v>
      </c>
      <c r="L130">
        <v>5355</v>
      </c>
      <c r="M130">
        <v>2.016</v>
      </c>
      <c r="N130">
        <v>10.122</v>
      </c>
      <c r="O130">
        <v>8.1059999999999999</v>
      </c>
      <c r="Q130">
        <v>0.44400000000000001</v>
      </c>
      <c r="R130">
        <v>1</v>
      </c>
      <c r="S130">
        <v>0</v>
      </c>
      <c r="T130">
        <v>0</v>
      </c>
      <c r="V130">
        <v>0</v>
      </c>
      <c r="Y130">
        <v>44222</v>
      </c>
      <c r="Z130">
        <v>6.8206018518518527E-2</v>
      </c>
      <c r="AB130">
        <v>3</v>
      </c>
      <c r="AC130" t="s">
        <v>187</v>
      </c>
      <c r="AD130">
        <v>4.9380024199999992</v>
      </c>
      <c r="AE130">
        <v>5.8451498967261255</v>
      </c>
      <c r="AF130">
        <v>0.90714747672612628</v>
      </c>
      <c r="AG130">
        <v>0.27509444713771297</v>
      </c>
      <c r="AI130">
        <v>61.677627333333326</v>
      </c>
      <c r="AJ130">
        <v>3.6151610850993636</v>
      </c>
      <c r="AN130">
        <v>2.1614075661488208</v>
      </c>
      <c r="AO130">
        <v>0.85738659557952468</v>
      </c>
      <c r="AS130">
        <v>66.00044246563094</v>
      </c>
      <c r="AT130">
        <v>22.125630937182976</v>
      </c>
      <c r="AX130">
        <v>7.1823391710462365</v>
      </c>
      <c r="AY130">
        <v>0.8714014395092512</v>
      </c>
      <c r="BC130">
        <v>4.8503288199999997</v>
      </c>
      <c r="BD130">
        <v>5.8703155460310708</v>
      </c>
      <c r="BE130">
        <v>1.0199867260310715</v>
      </c>
      <c r="BF130">
        <v>0.27629828073554741</v>
      </c>
    </row>
    <row r="131" spans="1:58" x14ac:dyDescent="0.2">
      <c r="A131">
        <v>65</v>
      </c>
      <c r="B131">
        <v>4</v>
      </c>
      <c r="C131" t="s">
        <v>65</v>
      </c>
      <c r="D131" t="s">
        <v>27</v>
      </c>
      <c r="G131">
        <v>0.5</v>
      </c>
      <c r="H131">
        <v>0.5</v>
      </c>
      <c r="I131">
        <v>2023</v>
      </c>
      <c r="J131">
        <v>11715</v>
      </c>
      <c r="L131">
        <v>5406</v>
      </c>
      <c r="M131">
        <v>1.9670000000000001</v>
      </c>
      <c r="N131">
        <v>10.202999999999999</v>
      </c>
      <c r="O131">
        <v>8.2360000000000007</v>
      </c>
      <c r="Q131">
        <v>0.44900000000000001</v>
      </c>
      <c r="R131">
        <v>1</v>
      </c>
      <c r="S131">
        <v>0</v>
      </c>
      <c r="T131">
        <v>0</v>
      </c>
      <c r="V131">
        <v>0</v>
      </c>
      <c r="Y131">
        <v>44222</v>
      </c>
      <c r="Z131">
        <v>7.5462962962962968E-2</v>
      </c>
      <c r="AB131">
        <v>3</v>
      </c>
      <c r="AC131" t="s">
        <v>187</v>
      </c>
      <c r="AD131">
        <v>4.7626552200000001</v>
      </c>
      <c r="AE131">
        <v>5.8954811953360169</v>
      </c>
      <c r="AF131">
        <v>1.1328259753360168</v>
      </c>
      <c r="AG131">
        <v>0.27750211433338184</v>
      </c>
    </row>
    <row r="132" spans="1:58" x14ac:dyDescent="0.2">
      <c r="A132">
        <v>66</v>
      </c>
      <c r="B132">
        <v>2</v>
      </c>
      <c r="D132" t="s">
        <v>28</v>
      </c>
      <c r="Y132">
        <v>44222</v>
      </c>
      <c r="Z132">
        <v>8.0231481481481473E-2</v>
      </c>
      <c r="AB132">
        <v>3</v>
      </c>
      <c r="AC132" t="s">
        <v>187</v>
      </c>
      <c r="AD132" t="e">
        <v>#DIV/0!</v>
      </c>
      <c r="AE132" t="e">
        <v>#DIV/0!</v>
      </c>
      <c r="AF132" t="e">
        <v>#DIV/0!</v>
      </c>
      <c r="AG132" t="e">
        <v>#DIV/0!</v>
      </c>
    </row>
    <row r="133" spans="1:58" x14ac:dyDescent="0.2">
      <c r="A133">
        <v>67</v>
      </c>
      <c r="B133">
        <v>21</v>
      </c>
      <c r="C133" t="s">
        <v>189</v>
      </c>
      <c r="D133" t="s">
        <v>27</v>
      </c>
      <c r="G133">
        <v>0.5</v>
      </c>
      <c r="H133">
        <v>0.5</v>
      </c>
      <c r="I133">
        <v>1956</v>
      </c>
      <c r="J133">
        <v>12475</v>
      </c>
      <c r="L133">
        <v>3359</v>
      </c>
      <c r="M133">
        <v>1.9159999999999999</v>
      </c>
      <c r="N133">
        <v>10.847</v>
      </c>
      <c r="O133">
        <v>8.9320000000000004</v>
      </c>
      <c r="Q133">
        <v>0.23499999999999999</v>
      </c>
      <c r="R133">
        <v>1</v>
      </c>
      <c r="S133">
        <v>0</v>
      </c>
      <c r="T133">
        <v>0</v>
      </c>
      <c r="V133">
        <v>0</v>
      </c>
      <c r="Y133">
        <v>44222</v>
      </c>
      <c r="Z133">
        <v>9.2789351851851845E-2</v>
      </c>
      <c r="AB133">
        <v>3</v>
      </c>
      <c r="AC133" t="s">
        <v>187</v>
      </c>
      <c r="AD133">
        <v>4.580668479999999</v>
      </c>
      <c r="AE133">
        <v>6.2939373093309898</v>
      </c>
      <c r="AF133">
        <v>1.7132688293309908</v>
      </c>
      <c r="AG133">
        <v>0.1808649623817313</v>
      </c>
    </row>
    <row r="134" spans="1:58" x14ac:dyDescent="0.2">
      <c r="A134">
        <v>68</v>
      </c>
      <c r="B134">
        <v>21</v>
      </c>
      <c r="C134" t="s">
        <v>189</v>
      </c>
      <c r="D134" t="s">
        <v>27</v>
      </c>
      <c r="G134">
        <v>0.5</v>
      </c>
      <c r="H134">
        <v>0.5</v>
      </c>
      <c r="I134">
        <v>2549</v>
      </c>
      <c r="J134">
        <v>12379</v>
      </c>
      <c r="L134">
        <v>3337</v>
      </c>
      <c r="M134">
        <v>2.37</v>
      </c>
      <c r="N134">
        <v>10.766</v>
      </c>
      <c r="O134">
        <v>8.3960000000000008</v>
      </c>
      <c r="Q134">
        <v>0.23300000000000001</v>
      </c>
      <c r="R134">
        <v>1</v>
      </c>
      <c r="S134">
        <v>0</v>
      </c>
      <c r="T134">
        <v>0</v>
      </c>
      <c r="V134">
        <v>0</v>
      </c>
      <c r="Y134">
        <v>44222</v>
      </c>
      <c r="Z134">
        <v>9.9618055555555543E-2</v>
      </c>
      <c r="AB134">
        <v>3</v>
      </c>
      <c r="AC134" t="s">
        <v>187</v>
      </c>
      <c r="AD134">
        <v>6.2475321800000003</v>
      </c>
      <c r="AE134">
        <v>6.2436060107210984</v>
      </c>
      <c r="AF134">
        <v>-3.9261692789018809E-3</v>
      </c>
      <c r="AG134">
        <v>0.17982636084634476</v>
      </c>
      <c r="AJ134">
        <v>1.8552658157939483</v>
      </c>
      <c r="AO134">
        <v>0.8362031787065668</v>
      </c>
      <c r="AT134">
        <v>178.31369962759689</v>
      </c>
      <c r="AY134">
        <v>0.75843935642794735</v>
      </c>
      <c r="BC134">
        <v>6.3060289800000007</v>
      </c>
      <c r="BD134">
        <v>6.2698202287470837</v>
      </c>
      <c r="BE134">
        <v>-3.620875125291656E-2</v>
      </c>
      <c r="BF134">
        <v>0.1805108936764859</v>
      </c>
    </row>
    <row r="135" spans="1:58" x14ac:dyDescent="0.2">
      <c r="A135">
        <v>69</v>
      </c>
      <c r="B135">
        <v>21</v>
      </c>
      <c r="C135" t="s">
        <v>189</v>
      </c>
      <c r="D135" t="s">
        <v>27</v>
      </c>
      <c r="G135">
        <v>0.5</v>
      </c>
      <c r="H135">
        <v>0.5</v>
      </c>
      <c r="I135">
        <v>2589</v>
      </c>
      <c r="J135">
        <v>12479</v>
      </c>
      <c r="L135">
        <v>3366</v>
      </c>
      <c r="M135">
        <v>2.4009999999999998</v>
      </c>
      <c r="N135">
        <v>10.851000000000001</v>
      </c>
      <c r="O135">
        <v>8.4489999999999998</v>
      </c>
      <c r="Q135">
        <v>0.23599999999999999</v>
      </c>
      <c r="R135">
        <v>1</v>
      </c>
      <c r="S135">
        <v>0</v>
      </c>
      <c r="T135">
        <v>0</v>
      </c>
      <c r="V135">
        <v>0</v>
      </c>
      <c r="Y135">
        <v>44222</v>
      </c>
      <c r="Z135">
        <v>0.10692129629629631</v>
      </c>
      <c r="AB135">
        <v>3</v>
      </c>
      <c r="AC135" t="s">
        <v>187</v>
      </c>
      <c r="AD135">
        <v>6.3645257800000001</v>
      </c>
      <c r="AE135">
        <v>6.2960344467730689</v>
      </c>
      <c r="AF135">
        <v>-6.8491333226931239E-2</v>
      </c>
      <c r="AG135">
        <v>0.18119542650662704</v>
      </c>
    </row>
    <row r="136" spans="1:58" x14ac:dyDescent="0.2">
      <c r="A136">
        <v>70</v>
      </c>
      <c r="B136">
        <v>22</v>
      </c>
      <c r="C136" t="s">
        <v>190</v>
      </c>
      <c r="D136" t="s">
        <v>27</v>
      </c>
      <c r="G136">
        <v>0.5</v>
      </c>
      <c r="H136">
        <v>0.5</v>
      </c>
      <c r="I136">
        <v>2186</v>
      </c>
      <c r="J136">
        <v>8797</v>
      </c>
      <c r="L136">
        <v>1375</v>
      </c>
      <c r="M136">
        <v>2.0920000000000001</v>
      </c>
      <c r="N136">
        <v>7.7309999999999999</v>
      </c>
      <c r="O136">
        <v>5.6390000000000002</v>
      </c>
      <c r="Q136">
        <v>2.8000000000000001E-2</v>
      </c>
      <c r="R136">
        <v>1</v>
      </c>
      <c r="S136">
        <v>0</v>
      </c>
      <c r="T136">
        <v>0</v>
      </c>
      <c r="V136">
        <v>0</v>
      </c>
      <c r="Y136">
        <v>44222</v>
      </c>
      <c r="Z136">
        <v>0.11927083333333333</v>
      </c>
      <c r="AB136">
        <v>3</v>
      </c>
      <c r="AC136" t="s">
        <v>187</v>
      </c>
      <c r="AD136">
        <v>5.2121472799999999</v>
      </c>
      <c r="AE136">
        <v>4.3656194313395282</v>
      </c>
      <c r="AF136">
        <v>-0.8465278486604717</v>
      </c>
      <c r="AG136">
        <v>8.7201987554142338E-2</v>
      </c>
    </row>
    <row r="137" spans="1:58" x14ac:dyDescent="0.2">
      <c r="A137">
        <v>71</v>
      </c>
      <c r="B137">
        <v>22</v>
      </c>
      <c r="C137" t="s">
        <v>190</v>
      </c>
      <c r="D137" t="s">
        <v>27</v>
      </c>
      <c r="G137">
        <v>0.5</v>
      </c>
      <c r="H137">
        <v>0.5</v>
      </c>
      <c r="I137">
        <v>1990</v>
      </c>
      <c r="J137">
        <v>8762</v>
      </c>
      <c r="L137">
        <v>1360</v>
      </c>
      <c r="M137">
        <v>1.9419999999999999</v>
      </c>
      <c r="N137">
        <v>7.702</v>
      </c>
      <c r="O137">
        <v>5.76</v>
      </c>
      <c r="Q137">
        <v>2.5999999999999999E-2</v>
      </c>
      <c r="R137">
        <v>1</v>
      </c>
      <c r="S137">
        <v>0</v>
      </c>
      <c r="T137">
        <v>0</v>
      </c>
      <c r="V137">
        <v>0</v>
      </c>
      <c r="Y137">
        <v>44222</v>
      </c>
      <c r="Z137">
        <v>0.12594907407407407</v>
      </c>
      <c r="AB137">
        <v>3</v>
      </c>
      <c r="AC137" t="s">
        <v>187</v>
      </c>
      <c r="AD137">
        <v>4.6728179999999995</v>
      </c>
      <c r="AE137">
        <v>4.3472694787213388</v>
      </c>
      <c r="AF137">
        <v>-0.32554852127866063</v>
      </c>
      <c r="AG137">
        <v>8.6493850143651491E-2</v>
      </c>
      <c r="AJ137">
        <v>0.23231923894725603</v>
      </c>
      <c r="AO137">
        <v>0.50524394759382629</v>
      </c>
      <c r="AT137">
        <v>3.4851285798431508</v>
      </c>
      <c r="AY137">
        <v>1.8922588486327478</v>
      </c>
      <c r="BC137">
        <v>4.67825224</v>
      </c>
      <c r="BD137">
        <v>4.3582794502922528</v>
      </c>
      <c r="BE137">
        <v>-0.31997278970774756</v>
      </c>
      <c r="BF137">
        <v>8.7320010455890801E-2</v>
      </c>
    </row>
    <row r="138" spans="1:58" x14ac:dyDescent="0.2">
      <c r="A138">
        <v>72</v>
      </c>
      <c r="B138">
        <v>22</v>
      </c>
      <c r="C138" t="s">
        <v>190</v>
      </c>
      <c r="D138" t="s">
        <v>27</v>
      </c>
      <c r="G138">
        <v>0.5</v>
      </c>
      <c r="H138">
        <v>0.5</v>
      </c>
      <c r="I138">
        <v>1994</v>
      </c>
      <c r="J138">
        <v>8804</v>
      </c>
      <c r="L138">
        <v>1395</v>
      </c>
      <c r="M138">
        <v>1.9450000000000001</v>
      </c>
      <c r="N138">
        <v>7.7370000000000001</v>
      </c>
      <c r="O138">
        <v>5.7919999999999998</v>
      </c>
      <c r="Q138">
        <v>0.03</v>
      </c>
      <c r="R138">
        <v>1</v>
      </c>
      <c r="S138">
        <v>0</v>
      </c>
      <c r="T138">
        <v>0</v>
      </c>
      <c r="V138">
        <v>0</v>
      </c>
      <c r="Y138">
        <v>44222</v>
      </c>
      <c r="Z138">
        <v>0.13311342592592593</v>
      </c>
      <c r="AB138">
        <v>3</v>
      </c>
      <c r="AC138" t="s">
        <v>187</v>
      </c>
      <c r="AD138">
        <v>4.6836864800000004</v>
      </c>
      <c r="AE138">
        <v>4.3692894218631659</v>
      </c>
      <c r="AF138">
        <v>-0.3143970581368345</v>
      </c>
      <c r="AG138">
        <v>8.8146170768130125E-2</v>
      </c>
    </row>
    <row r="139" spans="1:58" x14ac:dyDescent="0.2">
      <c r="A139">
        <v>73</v>
      </c>
      <c r="B139">
        <v>23</v>
      </c>
      <c r="C139" t="s">
        <v>191</v>
      </c>
      <c r="D139" t="s">
        <v>27</v>
      </c>
      <c r="G139">
        <v>0.5</v>
      </c>
      <c r="H139">
        <v>0.5</v>
      </c>
      <c r="I139">
        <v>3323</v>
      </c>
      <c r="J139">
        <v>16808</v>
      </c>
      <c r="L139">
        <v>3503</v>
      </c>
      <c r="M139">
        <v>2.9649999999999999</v>
      </c>
      <c r="N139">
        <v>14.518000000000001</v>
      </c>
      <c r="O139">
        <v>11.553000000000001</v>
      </c>
      <c r="Q139">
        <v>0.25</v>
      </c>
      <c r="R139">
        <v>1</v>
      </c>
      <c r="S139">
        <v>0</v>
      </c>
      <c r="T139">
        <v>0</v>
      </c>
      <c r="V139">
        <v>0</v>
      </c>
      <c r="Y139">
        <v>44222</v>
      </c>
      <c r="Z139">
        <v>0.14576388888888889</v>
      </c>
      <c r="AB139">
        <v>3</v>
      </c>
      <c r="AC139" t="s">
        <v>187</v>
      </c>
      <c r="AD139">
        <v>8.6136192200000004</v>
      </c>
      <c r="AE139">
        <v>8.5656614434628562</v>
      </c>
      <c r="AF139">
        <v>-4.795777653714417E-2</v>
      </c>
      <c r="AG139">
        <v>0.1876630815224434</v>
      </c>
    </row>
    <row r="140" spans="1:58" x14ac:dyDescent="0.2">
      <c r="A140">
        <v>74</v>
      </c>
      <c r="B140">
        <v>23</v>
      </c>
      <c r="C140" t="s">
        <v>191</v>
      </c>
      <c r="D140" t="s">
        <v>27</v>
      </c>
      <c r="G140">
        <v>0.5</v>
      </c>
      <c r="H140">
        <v>0.5</v>
      </c>
      <c r="I140">
        <v>3746</v>
      </c>
      <c r="J140">
        <v>16892</v>
      </c>
      <c r="L140">
        <v>3622</v>
      </c>
      <c r="M140">
        <v>3.2879999999999998</v>
      </c>
      <c r="N140">
        <v>14.589</v>
      </c>
      <c r="O140">
        <v>11.301</v>
      </c>
      <c r="Q140">
        <v>0.26300000000000001</v>
      </c>
      <c r="R140">
        <v>1</v>
      </c>
      <c r="S140">
        <v>0</v>
      </c>
      <c r="T140">
        <v>0</v>
      </c>
      <c r="V140">
        <v>0</v>
      </c>
      <c r="Y140">
        <v>44222</v>
      </c>
      <c r="Z140">
        <v>0.15276620370370372</v>
      </c>
      <c r="AB140">
        <v>3</v>
      </c>
      <c r="AC140" t="s">
        <v>187</v>
      </c>
      <c r="AD140">
        <v>9.9978528799999999</v>
      </c>
      <c r="AE140">
        <v>8.6097013297465104</v>
      </c>
      <c r="AF140">
        <v>-1.3881515502534896</v>
      </c>
      <c r="AG140">
        <v>0.19328097164567079</v>
      </c>
      <c r="AJ140">
        <v>2.5236014236365683</v>
      </c>
      <c r="AO140">
        <v>0.62305996016364296</v>
      </c>
      <c r="AT140">
        <v>20.030869519867892</v>
      </c>
      <c r="AY140">
        <v>1.7192776781972452</v>
      </c>
      <c r="BC140">
        <v>10.125617999999999</v>
      </c>
      <c r="BD140">
        <v>8.5829628273600065</v>
      </c>
      <c r="BE140">
        <v>-1.5426551726399946</v>
      </c>
      <c r="BF140">
        <v>0.19495689685049911</v>
      </c>
    </row>
    <row r="141" spans="1:58" x14ac:dyDescent="0.2">
      <c r="A141">
        <v>75</v>
      </c>
      <c r="B141">
        <v>23</v>
      </c>
      <c r="C141" t="s">
        <v>191</v>
      </c>
      <c r="D141" t="s">
        <v>27</v>
      </c>
      <c r="G141">
        <v>0.5</v>
      </c>
      <c r="H141">
        <v>0.5</v>
      </c>
      <c r="I141">
        <v>3822</v>
      </c>
      <c r="J141">
        <v>16790</v>
      </c>
      <c r="L141">
        <v>3693</v>
      </c>
      <c r="M141">
        <v>3.347</v>
      </c>
      <c r="N141">
        <v>14.503</v>
      </c>
      <c r="O141">
        <v>11.156000000000001</v>
      </c>
      <c r="Q141">
        <v>0.27</v>
      </c>
      <c r="R141">
        <v>1</v>
      </c>
      <c r="S141">
        <v>0</v>
      </c>
      <c r="T141">
        <v>0</v>
      </c>
      <c r="V141">
        <v>0</v>
      </c>
      <c r="Y141">
        <v>44222</v>
      </c>
      <c r="Z141">
        <v>0.16015046296296295</v>
      </c>
      <c r="AB141">
        <v>3</v>
      </c>
      <c r="AC141" t="s">
        <v>187</v>
      </c>
      <c r="AD141">
        <v>10.253383120000001</v>
      </c>
      <c r="AE141">
        <v>8.5562243249735008</v>
      </c>
      <c r="AF141">
        <v>-1.6971587950264997</v>
      </c>
      <c r="AG141">
        <v>0.19663282205532745</v>
      </c>
    </row>
    <row r="142" spans="1:58" x14ac:dyDescent="0.2">
      <c r="A142">
        <v>76</v>
      </c>
      <c r="B142">
        <v>24</v>
      </c>
      <c r="C142" t="s">
        <v>192</v>
      </c>
      <c r="D142" t="s">
        <v>27</v>
      </c>
      <c r="G142">
        <v>0.5</v>
      </c>
      <c r="H142">
        <v>0.5</v>
      </c>
      <c r="I142">
        <v>2624</v>
      </c>
      <c r="J142">
        <v>11885</v>
      </c>
      <c r="L142">
        <v>4699</v>
      </c>
      <c r="M142">
        <v>2.4279999999999999</v>
      </c>
      <c r="N142">
        <v>10.347</v>
      </c>
      <c r="O142">
        <v>7.9189999999999996</v>
      </c>
      <c r="Q142">
        <v>0.375</v>
      </c>
      <c r="R142">
        <v>1</v>
      </c>
      <c r="S142">
        <v>0</v>
      </c>
      <c r="T142">
        <v>0</v>
      </c>
      <c r="V142">
        <v>0</v>
      </c>
      <c r="Y142">
        <v>44222</v>
      </c>
      <c r="Z142">
        <v>0.17269675925925929</v>
      </c>
      <c r="AB142">
        <v>3</v>
      </c>
      <c r="AC142" t="s">
        <v>187</v>
      </c>
      <c r="AD142">
        <v>6.4673676799999997</v>
      </c>
      <c r="AE142">
        <v>5.9846095366243661</v>
      </c>
      <c r="AF142">
        <v>-0.48275814337563361</v>
      </c>
      <c r="AG142">
        <v>0.2441252377189134</v>
      </c>
    </row>
    <row r="143" spans="1:58" x14ac:dyDescent="0.2">
      <c r="A143">
        <v>77</v>
      </c>
      <c r="B143">
        <v>24</v>
      </c>
      <c r="C143" t="s">
        <v>192</v>
      </c>
      <c r="D143" t="s">
        <v>27</v>
      </c>
      <c r="G143">
        <v>0.5</v>
      </c>
      <c r="H143">
        <v>0.5</v>
      </c>
      <c r="I143">
        <v>2128</v>
      </c>
      <c r="J143">
        <v>11842</v>
      </c>
      <c r="L143">
        <v>4675</v>
      </c>
      <c r="M143">
        <v>2.048</v>
      </c>
      <c r="N143">
        <v>10.311</v>
      </c>
      <c r="O143">
        <v>8.2629999999999999</v>
      </c>
      <c r="Q143">
        <v>0.373</v>
      </c>
      <c r="R143">
        <v>1</v>
      </c>
      <c r="S143">
        <v>0</v>
      </c>
      <c r="T143">
        <v>0</v>
      </c>
      <c r="V143">
        <v>0</v>
      </c>
      <c r="Y143">
        <v>44222</v>
      </c>
      <c r="Z143">
        <v>0.17953703703703705</v>
      </c>
      <c r="AB143">
        <v>3</v>
      </c>
      <c r="AC143" t="s">
        <v>187</v>
      </c>
      <c r="AD143">
        <v>5.0511091200000005</v>
      </c>
      <c r="AE143">
        <v>5.9620653091220186</v>
      </c>
      <c r="AF143">
        <v>0.91095618912201815</v>
      </c>
      <c r="AG143">
        <v>0.24299221786212802</v>
      </c>
      <c r="AJ143">
        <v>2.2261675420038269</v>
      </c>
      <c r="AO143">
        <v>0.77958598517814104</v>
      </c>
      <c r="AT143">
        <v>7.6416901784181821</v>
      </c>
      <c r="AY143">
        <v>1.5805275190736987</v>
      </c>
      <c r="BC143">
        <v>5.1079650500000007</v>
      </c>
      <c r="BD143">
        <v>5.9853959631651454</v>
      </c>
      <c r="BE143">
        <v>0.87743091316514521</v>
      </c>
      <c r="BF143">
        <v>0.24492779345080298</v>
      </c>
    </row>
    <row r="144" spans="1:58" x14ac:dyDescent="0.2">
      <c r="A144">
        <v>78</v>
      </c>
      <c r="B144">
        <v>24</v>
      </c>
      <c r="C144" t="s">
        <v>192</v>
      </c>
      <c r="D144" t="s">
        <v>27</v>
      </c>
      <c r="G144">
        <v>0.5</v>
      </c>
      <c r="H144">
        <v>0.5</v>
      </c>
      <c r="I144">
        <v>2169</v>
      </c>
      <c r="J144">
        <v>11931</v>
      </c>
      <c r="L144">
        <v>4757</v>
      </c>
      <c r="M144">
        <v>2.0790000000000002</v>
      </c>
      <c r="N144">
        <v>10.387</v>
      </c>
      <c r="O144">
        <v>8.3079999999999998</v>
      </c>
      <c r="Q144">
        <v>0.38100000000000001</v>
      </c>
      <c r="R144">
        <v>1</v>
      </c>
      <c r="S144">
        <v>0</v>
      </c>
      <c r="T144">
        <v>0</v>
      </c>
      <c r="V144">
        <v>0</v>
      </c>
      <c r="Y144">
        <v>44222</v>
      </c>
      <c r="Z144">
        <v>0.18684027777777779</v>
      </c>
      <c r="AB144">
        <v>3</v>
      </c>
      <c r="AC144" t="s">
        <v>187</v>
      </c>
      <c r="AD144">
        <v>5.16482098</v>
      </c>
      <c r="AE144">
        <v>6.0087266172082723</v>
      </c>
      <c r="AF144">
        <v>0.84390563720827227</v>
      </c>
      <c r="AG144">
        <v>0.24686336903947795</v>
      </c>
    </row>
    <row r="145" spans="1:58" x14ac:dyDescent="0.2">
      <c r="A145">
        <v>79</v>
      </c>
      <c r="B145">
        <v>25</v>
      </c>
      <c r="C145" t="s">
        <v>193</v>
      </c>
      <c r="D145" t="s">
        <v>27</v>
      </c>
      <c r="G145">
        <v>0.5</v>
      </c>
      <c r="H145">
        <v>0.5</v>
      </c>
      <c r="I145">
        <v>2658</v>
      </c>
      <c r="J145">
        <v>15077</v>
      </c>
      <c r="L145">
        <v>2928</v>
      </c>
      <c r="M145">
        <v>2.4540000000000002</v>
      </c>
      <c r="N145">
        <v>13.052</v>
      </c>
      <c r="O145">
        <v>10.598000000000001</v>
      </c>
      <c r="Q145">
        <v>0.19</v>
      </c>
      <c r="R145">
        <v>1</v>
      </c>
      <c r="S145">
        <v>0</v>
      </c>
      <c r="T145">
        <v>0</v>
      </c>
      <c r="V145">
        <v>0</v>
      </c>
      <c r="Y145">
        <v>44222</v>
      </c>
      <c r="Z145">
        <v>0.19961805555555556</v>
      </c>
      <c r="AB145">
        <v>3</v>
      </c>
      <c r="AC145" t="s">
        <v>187</v>
      </c>
      <c r="AD145">
        <v>6.5676935199999997</v>
      </c>
      <c r="AE145">
        <v>7.6581252154032526</v>
      </c>
      <c r="AF145">
        <v>1.0904316954032529</v>
      </c>
      <c r="AG145">
        <v>0.16051781412029439</v>
      </c>
    </row>
    <row r="146" spans="1:58" x14ac:dyDescent="0.2">
      <c r="A146">
        <v>80</v>
      </c>
      <c r="B146">
        <v>25</v>
      </c>
      <c r="C146" t="s">
        <v>193</v>
      </c>
      <c r="D146" t="s">
        <v>27</v>
      </c>
      <c r="G146">
        <v>0.5</v>
      </c>
      <c r="H146">
        <v>0.5</v>
      </c>
      <c r="I146">
        <v>2867</v>
      </c>
      <c r="J146">
        <v>15120</v>
      </c>
      <c r="L146">
        <v>2953</v>
      </c>
      <c r="M146">
        <v>2.6150000000000002</v>
      </c>
      <c r="N146">
        <v>13.087999999999999</v>
      </c>
      <c r="O146">
        <v>10.473000000000001</v>
      </c>
      <c r="Q146">
        <v>0.193</v>
      </c>
      <c r="R146">
        <v>1</v>
      </c>
      <c r="S146">
        <v>0</v>
      </c>
      <c r="T146">
        <v>0</v>
      </c>
      <c r="V146">
        <v>0</v>
      </c>
      <c r="Y146">
        <v>44222</v>
      </c>
      <c r="Z146">
        <v>0.20660879629629628</v>
      </c>
      <c r="AB146">
        <v>3</v>
      </c>
      <c r="AC146" t="s">
        <v>187</v>
      </c>
      <c r="AD146">
        <v>7.1935440199999992</v>
      </c>
      <c r="AE146">
        <v>7.6806694429056002</v>
      </c>
      <c r="AF146">
        <v>0.48712542290560101</v>
      </c>
      <c r="AG146">
        <v>0.16169804313777913</v>
      </c>
      <c r="AJ146">
        <v>0.2531333327088291</v>
      </c>
      <c r="AO146">
        <v>0.47210747775368322</v>
      </c>
      <c r="AT146">
        <v>3.7624397793917237</v>
      </c>
      <c r="AY146">
        <v>0.32063976486793422</v>
      </c>
      <c r="BC146">
        <v>7.1844508999999999</v>
      </c>
      <c r="BD146">
        <v>7.6625816324676705</v>
      </c>
      <c r="BE146">
        <v>0.47813073246767068</v>
      </c>
      <c r="BF146">
        <v>0.16195769352162576</v>
      </c>
    </row>
    <row r="147" spans="1:58" x14ac:dyDescent="0.2">
      <c r="A147">
        <v>81</v>
      </c>
      <c r="B147">
        <v>25</v>
      </c>
      <c r="C147" t="s">
        <v>193</v>
      </c>
      <c r="D147" t="s">
        <v>27</v>
      </c>
      <c r="G147">
        <v>0.5</v>
      </c>
      <c r="H147">
        <v>0.5</v>
      </c>
      <c r="I147">
        <v>2861</v>
      </c>
      <c r="J147">
        <v>15051</v>
      </c>
      <c r="L147">
        <v>2964</v>
      </c>
      <c r="M147">
        <v>2.61</v>
      </c>
      <c r="N147">
        <v>13.029</v>
      </c>
      <c r="O147">
        <v>10.419</v>
      </c>
      <c r="Q147">
        <v>0.19400000000000001</v>
      </c>
      <c r="R147">
        <v>1</v>
      </c>
      <c r="S147">
        <v>0</v>
      </c>
      <c r="T147">
        <v>0</v>
      </c>
      <c r="V147">
        <v>0</v>
      </c>
      <c r="Y147">
        <v>44222</v>
      </c>
      <c r="Z147">
        <v>0.21391203703703701</v>
      </c>
      <c r="AB147">
        <v>3</v>
      </c>
      <c r="AC147" t="s">
        <v>187</v>
      </c>
      <c r="AD147">
        <v>7.1753577799999997</v>
      </c>
      <c r="AE147">
        <v>7.64449382202974</v>
      </c>
      <c r="AF147">
        <v>0.46913604202974035</v>
      </c>
      <c r="AG147">
        <v>0.16221734390547241</v>
      </c>
    </row>
    <row r="148" spans="1:58" x14ac:dyDescent="0.2">
      <c r="A148">
        <v>82</v>
      </c>
      <c r="B148">
        <v>26</v>
      </c>
      <c r="C148" t="s">
        <v>194</v>
      </c>
      <c r="D148" t="s">
        <v>27</v>
      </c>
      <c r="G148">
        <v>0.5</v>
      </c>
      <c r="H148">
        <v>0.5</v>
      </c>
      <c r="I148">
        <v>3078</v>
      </c>
      <c r="J148">
        <v>14282</v>
      </c>
      <c r="L148">
        <v>14495</v>
      </c>
      <c r="M148">
        <v>2.7759999999999998</v>
      </c>
      <c r="N148">
        <v>12.378</v>
      </c>
      <c r="O148">
        <v>9.6020000000000003</v>
      </c>
      <c r="Q148">
        <v>1.4</v>
      </c>
      <c r="R148">
        <v>1</v>
      </c>
      <c r="S148">
        <v>0</v>
      </c>
      <c r="T148">
        <v>0</v>
      </c>
      <c r="V148">
        <v>0</v>
      </c>
      <c r="Y148">
        <v>44222</v>
      </c>
      <c r="Z148">
        <v>0.22655092592592593</v>
      </c>
      <c r="AB148">
        <v>3</v>
      </c>
      <c r="AC148" t="s">
        <v>187</v>
      </c>
      <c r="AD148">
        <v>7.841335120000001</v>
      </c>
      <c r="AE148">
        <v>7.2413191487900903</v>
      </c>
      <c r="AF148">
        <v>-0.60001597120991068</v>
      </c>
      <c r="AG148">
        <v>0.70658617593013395</v>
      </c>
    </row>
    <row r="149" spans="1:58" x14ac:dyDescent="0.2">
      <c r="A149">
        <v>83</v>
      </c>
      <c r="B149">
        <v>26</v>
      </c>
      <c r="C149" t="s">
        <v>194</v>
      </c>
      <c r="D149" t="s">
        <v>27</v>
      </c>
      <c r="G149">
        <v>0.5</v>
      </c>
      <c r="H149">
        <v>0.5</v>
      </c>
      <c r="I149">
        <v>3136</v>
      </c>
      <c r="J149">
        <v>14203</v>
      </c>
      <c r="L149">
        <v>14726</v>
      </c>
      <c r="M149">
        <v>2.8210000000000002</v>
      </c>
      <c r="N149">
        <v>12.311</v>
      </c>
      <c r="O149">
        <v>9.49</v>
      </c>
      <c r="Q149">
        <v>1.4239999999999999</v>
      </c>
      <c r="R149">
        <v>1</v>
      </c>
      <c r="S149">
        <v>0</v>
      </c>
      <c r="T149">
        <v>0</v>
      </c>
      <c r="V149">
        <v>0</v>
      </c>
      <c r="Y149">
        <v>44222</v>
      </c>
      <c r="Z149">
        <v>0.2333912037037037</v>
      </c>
      <c r="AB149">
        <v>3</v>
      </c>
      <c r="AC149" t="s">
        <v>187</v>
      </c>
      <c r="AD149">
        <v>8.022209280000002</v>
      </c>
      <c r="AE149">
        <v>7.1999006843090338</v>
      </c>
      <c r="AF149">
        <v>-0.82230859569096815</v>
      </c>
      <c r="AG149">
        <v>0.71749149205169305</v>
      </c>
      <c r="AJ149">
        <v>0.11705943884758815</v>
      </c>
      <c r="AO149">
        <v>0.39244710669333249</v>
      </c>
      <c r="AT149">
        <v>4.691783282024109</v>
      </c>
      <c r="AY149">
        <v>0.39400737792627083</v>
      </c>
      <c r="BC149">
        <v>8.017516650000001</v>
      </c>
      <c r="BD149">
        <v>7.214056362043066</v>
      </c>
      <c r="BE149">
        <v>-0.80346028795693503</v>
      </c>
      <c r="BF149">
        <v>0.71890776687267466</v>
      </c>
    </row>
    <row r="150" spans="1:58" x14ac:dyDescent="0.2">
      <c r="A150">
        <v>84</v>
      </c>
      <c r="B150">
        <v>26</v>
      </c>
      <c r="C150" t="s">
        <v>194</v>
      </c>
      <c r="D150" t="s">
        <v>27</v>
      </c>
      <c r="G150">
        <v>0.5</v>
      </c>
      <c r="H150">
        <v>0.5</v>
      </c>
      <c r="I150">
        <v>3133</v>
      </c>
      <c r="J150">
        <v>14257</v>
      </c>
      <c r="L150">
        <v>14786</v>
      </c>
      <c r="M150">
        <v>2.819</v>
      </c>
      <c r="N150">
        <v>12.356999999999999</v>
      </c>
      <c r="O150">
        <v>9.5380000000000003</v>
      </c>
      <c r="Q150">
        <v>1.43</v>
      </c>
      <c r="R150">
        <v>1</v>
      </c>
      <c r="S150">
        <v>0</v>
      </c>
      <c r="T150">
        <v>0</v>
      </c>
      <c r="V150">
        <v>0</v>
      </c>
      <c r="Y150">
        <v>44222</v>
      </c>
      <c r="Z150">
        <v>0.24071759259259259</v>
      </c>
      <c r="AB150">
        <v>3</v>
      </c>
      <c r="AC150" t="s">
        <v>187</v>
      </c>
      <c r="AD150">
        <v>8.01282402</v>
      </c>
      <c r="AE150">
        <v>7.2282120397770981</v>
      </c>
      <c r="AF150">
        <v>-0.78461198022290191</v>
      </c>
      <c r="AG150">
        <v>0.72032404169365638</v>
      </c>
    </row>
    <row r="151" spans="1:58" x14ac:dyDescent="0.2">
      <c r="A151">
        <v>85</v>
      </c>
      <c r="B151">
        <v>27</v>
      </c>
      <c r="C151" t="s">
        <v>195</v>
      </c>
      <c r="D151" t="s">
        <v>27</v>
      </c>
      <c r="G151">
        <v>0.5</v>
      </c>
      <c r="H151">
        <v>0.5</v>
      </c>
      <c r="I151">
        <v>2108</v>
      </c>
      <c r="J151">
        <v>10781</v>
      </c>
      <c r="L151">
        <v>3343</v>
      </c>
      <c r="M151">
        <v>2.032</v>
      </c>
      <c r="N151">
        <v>9.4120000000000008</v>
      </c>
      <c r="O151">
        <v>7.38</v>
      </c>
      <c r="Q151">
        <v>0.23400000000000001</v>
      </c>
      <c r="R151">
        <v>1</v>
      </c>
      <c r="S151">
        <v>0</v>
      </c>
      <c r="T151">
        <v>0</v>
      </c>
      <c r="V151">
        <v>0</v>
      </c>
      <c r="Y151">
        <v>44222</v>
      </c>
      <c r="Z151">
        <v>0.25319444444444444</v>
      </c>
      <c r="AB151">
        <v>3</v>
      </c>
      <c r="AC151" t="s">
        <v>187</v>
      </c>
      <c r="AD151">
        <v>4.9958595199999998</v>
      </c>
      <c r="AE151">
        <v>5.4057996026106165</v>
      </c>
      <c r="AF151">
        <v>0.40994008261061676</v>
      </c>
      <c r="AG151">
        <v>0.18010961581054108</v>
      </c>
    </row>
    <row r="152" spans="1:58" x14ac:dyDescent="0.2">
      <c r="A152">
        <v>86</v>
      </c>
      <c r="B152">
        <v>27</v>
      </c>
      <c r="C152" t="s">
        <v>195</v>
      </c>
      <c r="D152" t="s">
        <v>27</v>
      </c>
      <c r="G152">
        <v>0.5</v>
      </c>
      <c r="H152">
        <v>0.5</v>
      </c>
      <c r="I152">
        <v>1713</v>
      </c>
      <c r="J152">
        <v>10770</v>
      </c>
      <c r="L152">
        <v>3227</v>
      </c>
      <c r="M152">
        <v>1.7290000000000001</v>
      </c>
      <c r="N152">
        <v>9.4030000000000005</v>
      </c>
      <c r="O152">
        <v>7.6740000000000004</v>
      </c>
      <c r="Q152">
        <v>0.222</v>
      </c>
      <c r="R152">
        <v>1</v>
      </c>
      <c r="S152">
        <v>0</v>
      </c>
      <c r="T152">
        <v>0</v>
      </c>
      <c r="V152">
        <v>0</v>
      </c>
      <c r="Y152">
        <v>44222</v>
      </c>
      <c r="Z152">
        <v>0.26004629629629633</v>
      </c>
      <c r="AB152">
        <v>3</v>
      </c>
      <c r="AC152" t="s">
        <v>187</v>
      </c>
      <c r="AD152">
        <v>3.9341864200000001</v>
      </c>
      <c r="AE152">
        <v>5.4000324746448989</v>
      </c>
      <c r="AF152">
        <v>1.4658460546448988</v>
      </c>
      <c r="AG152">
        <v>0.17463335316941189</v>
      </c>
      <c r="AJ152">
        <v>1.202913429470386</v>
      </c>
      <c r="AO152">
        <v>9.7093825892451135E-3</v>
      </c>
      <c r="AT152">
        <v>3.1238656524230084</v>
      </c>
      <c r="AY152">
        <v>0.89609597743732528</v>
      </c>
      <c r="BC152">
        <v>3.9106654600000001</v>
      </c>
      <c r="BD152">
        <v>5.3997703324646391</v>
      </c>
      <c r="BE152">
        <v>1.489104872464639</v>
      </c>
      <c r="BF152">
        <v>0.17385440201787195</v>
      </c>
    </row>
    <row r="153" spans="1:58" x14ac:dyDescent="0.2">
      <c r="A153">
        <v>87</v>
      </c>
      <c r="B153">
        <v>27</v>
      </c>
      <c r="C153" t="s">
        <v>195</v>
      </c>
      <c r="D153" t="s">
        <v>27</v>
      </c>
      <c r="G153">
        <v>0.5</v>
      </c>
      <c r="H153">
        <v>0.5</v>
      </c>
      <c r="I153">
        <v>1695</v>
      </c>
      <c r="J153">
        <v>10769</v>
      </c>
      <c r="L153">
        <v>3194</v>
      </c>
      <c r="M153">
        <v>1.7150000000000001</v>
      </c>
      <c r="N153">
        <v>9.4019999999999992</v>
      </c>
      <c r="O153">
        <v>7.6870000000000003</v>
      </c>
      <c r="Q153">
        <v>0.218</v>
      </c>
      <c r="R153">
        <v>1</v>
      </c>
      <c r="S153">
        <v>0</v>
      </c>
      <c r="T153">
        <v>0</v>
      </c>
      <c r="V153">
        <v>0</v>
      </c>
      <c r="Y153">
        <v>44222</v>
      </c>
      <c r="Z153">
        <v>0.26722222222222219</v>
      </c>
      <c r="AB153">
        <v>3</v>
      </c>
      <c r="AC153" t="s">
        <v>187</v>
      </c>
      <c r="AD153">
        <v>3.8871445000000002</v>
      </c>
      <c r="AE153">
        <v>5.3995081902843793</v>
      </c>
      <c r="AF153">
        <v>1.5123636902843791</v>
      </c>
      <c r="AG153">
        <v>0.17307545086633203</v>
      </c>
    </row>
    <row r="154" spans="1:58" x14ac:dyDescent="0.2">
      <c r="A154">
        <v>88</v>
      </c>
      <c r="B154">
        <v>28</v>
      </c>
      <c r="C154" t="s">
        <v>196</v>
      </c>
      <c r="D154" t="s">
        <v>27</v>
      </c>
      <c r="G154">
        <v>0.5</v>
      </c>
      <c r="H154">
        <v>0.5</v>
      </c>
      <c r="I154">
        <v>1673</v>
      </c>
      <c r="J154">
        <v>11059</v>
      </c>
      <c r="L154">
        <v>3511</v>
      </c>
      <c r="M154">
        <v>1.6990000000000001</v>
      </c>
      <c r="N154">
        <v>9.6470000000000002</v>
      </c>
      <c r="O154">
        <v>7.9489999999999998</v>
      </c>
      <c r="Q154">
        <v>0.251</v>
      </c>
      <c r="R154">
        <v>1</v>
      </c>
      <c r="S154">
        <v>0</v>
      </c>
      <c r="T154">
        <v>0</v>
      </c>
      <c r="V154">
        <v>0</v>
      </c>
      <c r="Y154">
        <v>44222</v>
      </c>
      <c r="Z154">
        <v>0.27962962962962962</v>
      </c>
      <c r="AB154">
        <v>3</v>
      </c>
      <c r="AC154" t="s">
        <v>187</v>
      </c>
      <c r="AD154">
        <v>3.8298072200000002</v>
      </c>
      <c r="AE154">
        <v>5.5515506548350926</v>
      </c>
      <c r="AF154">
        <v>1.7217434348350924</v>
      </c>
      <c r="AG154">
        <v>0.18804075480803856</v>
      </c>
    </row>
    <row r="155" spans="1:58" x14ac:dyDescent="0.2">
      <c r="A155">
        <v>89</v>
      </c>
      <c r="B155">
        <v>28</v>
      </c>
      <c r="C155" t="s">
        <v>196</v>
      </c>
      <c r="D155" t="s">
        <v>27</v>
      </c>
      <c r="G155">
        <v>0.5</v>
      </c>
      <c r="H155">
        <v>0.5</v>
      </c>
      <c r="I155">
        <v>1667</v>
      </c>
      <c r="J155">
        <v>11011</v>
      </c>
      <c r="L155">
        <v>3569</v>
      </c>
      <c r="M155">
        <v>1.694</v>
      </c>
      <c r="N155">
        <v>9.6069999999999993</v>
      </c>
      <c r="O155">
        <v>7.9139999999999997</v>
      </c>
      <c r="Q155">
        <v>0.25700000000000001</v>
      </c>
      <c r="R155">
        <v>1</v>
      </c>
      <c r="S155">
        <v>0</v>
      </c>
      <c r="T155">
        <v>0</v>
      </c>
      <c r="V155">
        <v>0</v>
      </c>
      <c r="Y155">
        <v>44222</v>
      </c>
      <c r="Z155">
        <v>0.2863194444444444</v>
      </c>
      <c r="AB155">
        <v>3</v>
      </c>
      <c r="AC155" t="s">
        <v>187</v>
      </c>
      <c r="AD155">
        <v>3.8142000199999999</v>
      </c>
      <c r="AE155">
        <v>5.5263850055301464</v>
      </c>
      <c r="AF155">
        <v>1.7121849855301465</v>
      </c>
      <c r="AG155">
        <v>0.19077888612860311</v>
      </c>
      <c r="AJ155">
        <v>0.27238192830045066</v>
      </c>
      <c r="AO155">
        <v>0.65246276925868185</v>
      </c>
      <c r="AT155">
        <v>1.4939825168539234</v>
      </c>
      <c r="AY155">
        <v>1.4456121196854783</v>
      </c>
      <c r="BC155">
        <v>3.8194017000000002</v>
      </c>
      <c r="BD155">
        <v>5.5444728159680761</v>
      </c>
      <c r="BE155">
        <v>1.7250711159680765</v>
      </c>
      <c r="BF155">
        <v>0.18940982046832083</v>
      </c>
    </row>
    <row r="156" spans="1:58" x14ac:dyDescent="0.2">
      <c r="A156">
        <v>90</v>
      </c>
      <c r="B156">
        <v>28</v>
      </c>
      <c r="C156" t="s">
        <v>196</v>
      </c>
      <c r="D156" t="s">
        <v>27</v>
      </c>
      <c r="G156">
        <v>0.5</v>
      </c>
      <c r="H156">
        <v>0.5</v>
      </c>
      <c r="I156">
        <v>1671</v>
      </c>
      <c r="J156">
        <v>11080</v>
      </c>
      <c r="L156">
        <v>3511</v>
      </c>
      <c r="M156">
        <v>1.6970000000000001</v>
      </c>
      <c r="N156">
        <v>9.6660000000000004</v>
      </c>
      <c r="O156">
        <v>7.9690000000000003</v>
      </c>
      <c r="Q156">
        <v>0.251</v>
      </c>
      <c r="R156">
        <v>1</v>
      </c>
      <c r="S156">
        <v>0</v>
      </c>
      <c r="T156">
        <v>0</v>
      </c>
      <c r="V156">
        <v>0</v>
      </c>
      <c r="Y156">
        <v>44222</v>
      </c>
      <c r="Z156">
        <v>0.29350694444444442</v>
      </c>
      <c r="AB156">
        <v>3</v>
      </c>
      <c r="AC156" t="s">
        <v>187</v>
      </c>
      <c r="AD156">
        <v>3.8246033800000001</v>
      </c>
      <c r="AE156">
        <v>5.5625606264060066</v>
      </c>
      <c r="AF156">
        <v>1.7379572464060065</v>
      </c>
      <c r="AG156">
        <v>0.18804075480803856</v>
      </c>
    </row>
    <row r="157" spans="1:58" x14ac:dyDescent="0.2">
      <c r="A157">
        <v>91</v>
      </c>
      <c r="B157">
        <v>29</v>
      </c>
      <c r="C157" t="s">
        <v>197</v>
      </c>
      <c r="D157" t="s">
        <v>27</v>
      </c>
      <c r="G157">
        <v>0.5</v>
      </c>
      <c r="H157">
        <v>0.5</v>
      </c>
      <c r="I157">
        <v>1861</v>
      </c>
      <c r="J157">
        <v>8857</v>
      </c>
      <c r="L157">
        <v>2028</v>
      </c>
      <c r="M157">
        <v>1.843</v>
      </c>
      <c r="N157">
        <v>7.782</v>
      </c>
      <c r="O157">
        <v>5.9390000000000001</v>
      </c>
      <c r="Q157">
        <v>9.6000000000000002E-2</v>
      </c>
      <c r="R157">
        <v>1</v>
      </c>
      <c r="S157">
        <v>0</v>
      </c>
      <c r="T157">
        <v>0</v>
      </c>
      <c r="V157">
        <v>0</v>
      </c>
      <c r="Y157">
        <v>44222</v>
      </c>
      <c r="Z157">
        <v>0.30570601851851853</v>
      </c>
      <c r="AB157">
        <v>3</v>
      </c>
      <c r="AC157" t="s">
        <v>187</v>
      </c>
      <c r="AD157">
        <v>4.3253977800000003</v>
      </c>
      <c r="AE157">
        <v>4.3970764929707098</v>
      </c>
      <c r="AF157">
        <v>7.1678712970709491E-2</v>
      </c>
      <c r="AG157">
        <v>0.11802956949084376</v>
      </c>
    </row>
    <row r="158" spans="1:58" x14ac:dyDescent="0.2">
      <c r="A158">
        <v>92</v>
      </c>
      <c r="B158">
        <v>29</v>
      </c>
      <c r="C158" t="s">
        <v>197</v>
      </c>
      <c r="D158" t="s">
        <v>27</v>
      </c>
      <c r="G158">
        <v>0.5</v>
      </c>
      <c r="H158">
        <v>0.5</v>
      </c>
      <c r="I158">
        <v>1965</v>
      </c>
      <c r="J158">
        <v>8911</v>
      </c>
      <c r="L158">
        <v>2057</v>
      </c>
      <c r="M158">
        <v>1.9219999999999999</v>
      </c>
      <c r="N158">
        <v>7.8280000000000003</v>
      </c>
      <c r="O158">
        <v>5.9050000000000002</v>
      </c>
      <c r="Q158">
        <v>9.9000000000000005E-2</v>
      </c>
      <c r="R158">
        <v>1</v>
      </c>
      <c r="S158">
        <v>0</v>
      </c>
      <c r="T158">
        <v>0</v>
      </c>
      <c r="V158">
        <v>0</v>
      </c>
      <c r="Y158">
        <v>44222</v>
      </c>
      <c r="Z158">
        <v>0.31236111111111114</v>
      </c>
      <c r="AB158">
        <v>3</v>
      </c>
      <c r="AC158" t="s">
        <v>187</v>
      </c>
      <c r="AD158">
        <v>4.6050204999999993</v>
      </c>
      <c r="AE158">
        <v>4.4253878484387741</v>
      </c>
      <c r="AF158">
        <v>-0.17963265156122521</v>
      </c>
      <c r="AG158">
        <v>0.11939863515112606</v>
      </c>
      <c r="AJ158">
        <v>1.1705196993046709</v>
      </c>
      <c r="AO158">
        <v>0.308502224369191</v>
      </c>
      <c r="AT158">
        <v>31.771829071614793</v>
      </c>
      <c r="AY158">
        <v>0.3946109967668508</v>
      </c>
      <c r="BC158">
        <v>4.6321304999999988</v>
      </c>
      <c r="BD158">
        <v>4.4185721517520182</v>
      </c>
      <c r="BE158">
        <v>-0.21355834824798148</v>
      </c>
      <c r="BF158">
        <v>0.119634680954623</v>
      </c>
    </row>
    <row r="159" spans="1:58" x14ac:dyDescent="0.2">
      <c r="A159">
        <v>93</v>
      </c>
      <c r="B159">
        <v>29</v>
      </c>
      <c r="C159" t="s">
        <v>197</v>
      </c>
      <c r="D159" t="s">
        <v>27</v>
      </c>
      <c r="G159">
        <v>0.5</v>
      </c>
      <c r="H159">
        <v>0.5</v>
      </c>
      <c r="I159">
        <v>1985</v>
      </c>
      <c r="J159">
        <v>8885</v>
      </c>
      <c r="L159">
        <v>2067</v>
      </c>
      <c r="M159">
        <v>1.9379999999999999</v>
      </c>
      <c r="N159">
        <v>7.806</v>
      </c>
      <c r="O159">
        <v>5.8680000000000003</v>
      </c>
      <c r="Q159">
        <v>0.1</v>
      </c>
      <c r="R159">
        <v>1</v>
      </c>
      <c r="S159">
        <v>0</v>
      </c>
      <c r="T159">
        <v>0</v>
      </c>
      <c r="V159">
        <v>0</v>
      </c>
      <c r="Y159">
        <v>44222</v>
      </c>
      <c r="Z159">
        <v>0.31950231481481484</v>
      </c>
      <c r="AB159">
        <v>3</v>
      </c>
      <c r="AC159" t="s">
        <v>187</v>
      </c>
      <c r="AD159">
        <v>4.6592404999999992</v>
      </c>
      <c r="AE159">
        <v>4.4117564550652615</v>
      </c>
      <c r="AF159">
        <v>-0.24748404493473775</v>
      </c>
      <c r="AG159">
        <v>0.11987072675811994</v>
      </c>
    </row>
    <row r="160" spans="1:58" x14ac:dyDescent="0.2">
      <c r="A160">
        <v>94</v>
      </c>
      <c r="B160">
        <v>30</v>
      </c>
      <c r="C160" t="s">
        <v>198</v>
      </c>
      <c r="D160" t="s">
        <v>27</v>
      </c>
      <c r="G160">
        <v>0.5</v>
      </c>
      <c r="H160">
        <v>0.5</v>
      </c>
      <c r="I160">
        <v>2224</v>
      </c>
      <c r="J160">
        <v>13335</v>
      </c>
      <c r="L160">
        <v>2667</v>
      </c>
      <c r="M160">
        <v>2.121</v>
      </c>
      <c r="N160">
        <v>11.576000000000001</v>
      </c>
      <c r="O160">
        <v>9.4540000000000006</v>
      </c>
      <c r="Q160">
        <v>0.16300000000000001</v>
      </c>
      <c r="R160">
        <v>1</v>
      </c>
      <c r="S160">
        <v>0</v>
      </c>
      <c r="T160">
        <v>0</v>
      </c>
      <c r="V160">
        <v>0</v>
      </c>
      <c r="Y160">
        <v>44222</v>
      </c>
      <c r="Z160">
        <v>0.3321412037037037</v>
      </c>
      <c r="AB160">
        <v>3</v>
      </c>
      <c r="AC160" t="s">
        <v>187</v>
      </c>
      <c r="AD160">
        <v>5.3183116799999999</v>
      </c>
      <c r="AE160">
        <v>6.7448218593779332</v>
      </c>
      <c r="AF160">
        <v>1.4265101793779333</v>
      </c>
      <c r="AG160">
        <v>0.14819622317775372</v>
      </c>
    </row>
    <row r="161" spans="1:58" x14ac:dyDescent="0.2">
      <c r="A161">
        <v>95</v>
      </c>
      <c r="B161">
        <v>30</v>
      </c>
      <c r="C161" t="s">
        <v>198</v>
      </c>
      <c r="D161" t="s">
        <v>27</v>
      </c>
      <c r="G161">
        <v>0.5</v>
      </c>
      <c r="H161">
        <v>0.5</v>
      </c>
      <c r="I161">
        <v>2301</v>
      </c>
      <c r="J161">
        <v>13353</v>
      </c>
      <c r="L161">
        <v>2687</v>
      </c>
      <c r="M161">
        <v>2.1800000000000002</v>
      </c>
      <c r="N161">
        <v>11.590999999999999</v>
      </c>
      <c r="O161">
        <v>9.4109999999999996</v>
      </c>
      <c r="Q161">
        <v>0.16500000000000001</v>
      </c>
      <c r="R161">
        <v>1</v>
      </c>
      <c r="S161">
        <v>0</v>
      </c>
      <c r="T161">
        <v>0</v>
      </c>
      <c r="V161">
        <v>0</v>
      </c>
      <c r="Y161">
        <v>44222</v>
      </c>
      <c r="Z161">
        <v>0.33901620370370367</v>
      </c>
      <c r="AB161">
        <v>3</v>
      </c>
      <c r="AC161" t="s">
        <v>187</v>
      </c>
      <c r="AD161">
        <v>5.5350281800000003</v>
      </c>
      <c r="AE161">
        <v>6.7542589778672868</v>
      </c>
      <c r="AF161">
        <v>1.2192307978672865</v>
      </c>
      <c r="AG161">
        <v>0.1491404063917415</v>
      </c>
      <c r="AJ161">
        <v>1.5935493772540195</v>
      </c>
      <c r="AO161">
        <v>0.31000984455557529</v>
      </c>
      <c r="AT161">
        <v>8.5182682447809501</v>
      </c>
      <c r="AY161">
        <v>2.8574719587322961</v>
      </c>
      <c r="BC161">
        <v>5.4912750900000002</v>
      </c>
      <c r="BD161">
        <v>6.7647446650776812</v>
      </c>
      <c r="BE161">
        <v>1.273469575077681</v>
      </c>
      <c r="BF161">
        <v>0.14703959874061867</v>
      </c>
    </row>
    <row r="162" spans="1:58" x14ac:dyDescent="0.2">
      <c r="A162">
        <v>96</v>
      </c>
      <c r="B162">
        <v>30</v>
      </c>
      <c r="C162" t="s">
        <v>198</v>
      </c>
      <c r="D162" t="s">
        <v>27</v>
      </c>
      <c r="G162">
        <v>0.5</v>
      </c>
      <c r="H162">
        <v>0.5</v>
      </c>
      <c r="I162">
        <v>2270</v>
      </c>
      <c r="J162">
        <v>13393</v>
      </c>
      <c r="L162">
        <v>2598</v>
      </c>
      <c r="M162">
        <v>2.157</v>
      </c>
      <c r="N162">
        <v>11.625</v>
      </c>
      <c r="O162">
        <v>9.468</v>
      </c>
      <c r="Q162">
        <v>0.156</v>
      </c>
      <c r="R162">
        <v>1</v>
      </c>
      <c r="S162">
        <v>0</v>
      </c>
      <c r="T162">
        <v>0</v>
      </c>
      <c r="V162">
        <v>0</v>
      </c>
      <c r="Y162">
        <v>44222</v>
      </c>
      <c r="Z162">
        <v>0.34631944444444446</v>
      </c>
      <c r="AB162">
        <v>3</v>
      </c>
      <c r="AC162" t="s">
        <v>187</v>
      </c>
      <c r="AD162">
        <v>5.4475220000000002</v>
      </c>
      <c r="AE162">
        <v>6.7752303522880757</v>
      </c>
      <c r="AF162">
        <v>1.3277083522880755</v>
      </c>
      <c r="AG162">
        <v>0.14493879108949584</v>
      </c>
    </row>
    <row r="163" spans="1:58" x14ac:dyDescent="0.2">
      <c r="A163">
        <v>97</v>
      </c>
      <c r="B163">
        <v>31</v>
      </c>
      <c r="C163" t="s">
        <v>66</v>
      </c>
      <c r="D163" t="s">
        <v>27</v>
      </c>
      <c r="G163">
        <v>0.5</v>
      </c>
      <c r="H163">
        <v>0.5</v>
      </c>
      <c r="I163">
        <v>3677</v>
      </c>
      <c r="J163">
        <v>24964</v>
      </c>
      <c r="L163">
        <v>7848</v>
      </c>
      <c r="M163">
        <v>3.2360000000000002</v>
      </c>
      <c r="N163">
        <v>21.428000000000001</v>
      </c>
      <c r="O163">
        <v>18.192</v>
      </c>
      <c r="Q163">
        <v>0.70499999999999996</v>
      </c>
      <c r="R163">
        <v>1</v>
      </c>
      <c r="S163">
        <v>0</v>
      </c>
      <c r="T163">
        <v>0</v>
      </c>
      <c r="V163">
        <v>0</v>
      </c>
      <c r="Y163">
        <v>44222</v>
      </c>
      <c r="Z163">
        <v>0.35943287037037036</v>
      </c>
      <c r="AB163">
        <v>3</v>
      </c>
      <c r="AC163" t="s">
        <v>187</v>
      </c>
      <c r="AD163">
        <v>9.7676592200000005</v>
      </c>
      <c r="AE163">
        <v>12.841724687861539</v>
      </c>
      <c r="AF163">
        <v>3.0740654678615389</v>
      </c>
      <c r="AG163">
        <v>0.39278688476129126</v>
      </c>
    </row>
    <row r="164" spans="1:58" x14ac:dyDescent="0.2">
      <c r="A164">
        <v>98</v>
      </c>
      <c r="B164">
        <v>31</v>
      </c>
      <c r="C164" t="s">
        <v>66</v>
      </c>
      <c r="D164" t="s">
        <v>27</v>
      </c>
      <c r="G164">
        <v>0.5</v>
      </c>
      <c r="H164">
        <v>0.5</v>
      </c>
      <c r="I164">
        <v>4301</v>
      </c>
      <c r="J164">
        <v>24967</v>
      </c>
      <c r="L164">
        <v>7865</v>
      </c>
      <c r="M164">
        <v>3.714</v>
      </c>
      <c r="N164">
        <v>21.43</v>
      </c>
      <c r="O164">
        <v>17.716000000000001</v>
      </c>
      <c r="Q164">
        <v>0.70699999999999996</v>
      </c>
      <c r="R164">
        <v>1</v>
      </c>
      <c r="S164">
        <v>0</v>
      </c>
      <c r="T164">
        <v>0</v>
      </c>
      <c r="V164">
        <v>0</v>
      </c>
      <c r="Y164">
        <v>44222</v>
      </c>
      <c r="Z164">
        <v>0.36655092592592592</v>
      </c>
      <c r="AB164">
        <v>3</v>
      </c>
      <c r="AC164" t="s">
        <v>187</v>
      </c>
      <c r="AD164">
        <v>11.91174818</v>
      </c>
      <c r="AE164">
        <v>12.8432975409431</v>
      </c>
      <c r="AF164">
        <v>0.93154936094309981</v>
      </c>
      <c r="AG164">
        <v>0.3935894404931809</v>
      </c>
      <c r="AJ164">
        <v>1.7179459085008895</v>
      </c>
      <c r="AL164">
        <v>161.01674933333334</v>
      </c>
      <c r="AO164">
        <v>8.1639930489638499E-3</v>
      </c>
      <c r="AQ164">
        <v>86.354003213932472</v>
      </c>
      <c r="AT164">
        <v>24.776167127913155</v>
      </c>
      <c r="AV164">
        <v>11.691257094531634</v>
      </c>
      <c r="AY164">
        <v>0.2161346630048214</v>
      </c>
      <c r="BA164">
        <v>77.068954841753538</v>
      </c>
      <c r="BC164">
        <v>12.01495338</v>
      </c>
      <c r="BD164">
        <v>12.843821825303619</v>
      </c>
      <c r="BE164">
        <v>0.82886844530361969</v>
      </c>
      <c r="BF164">
        <v>0.39316455804688638</v>
      </c>
    </row>
    <row r="165" spans="1:58" x14ac:dyDescent="0.2">
      <c r="A165">
        <v>99</v>
      </c>
      <c r="B165">
        <v>31</v>
      </c>
      <c r="C165" t="s">
        <v>66</v>
      </c>
      <c r="D165" t="s">
        <v>27</v>
      </c>
      <c r="G165">
        <v>0.5</v>
      </c>
      <c r="H165">
        <v>0.5</v>
      </c>
      <c r="I165">
        <v>4359</v>
      </c>
      <c r="J165">
        <v>24969</v>
      </c>
      <c r="L165">
        <v>7847</v>
      </c>
      <c r="M165">
        <v>3.7589999999999999</v>
      </c>
      <c r="N165">
        <v>21.431999999999999</v>
      </c>
      <c r="O165">
        <v>17.672000000000001</v>
      </c>
      <c r="Q165">
        <v>0.70499999999999996</v>
      </c>
      <c r="R165">
        <v>1</v>
      </c>
      <c r="S165">
        <v>0</v>
      </c>
      <c r="T165">
        <v>0</v>
      </c>
      <c r="V165">
        <v>0</v>
      </c>
      <c r="Y165">
        <v>44222</v>
      </c>
      <c r="Z165">
        <v>0.37418981481481484</v>
      </c>
      <c r="AB165">
        <v>3</v>
      </c>
      <c r="AC165" t="s">
        <v>187</v>
      </c>
      <c r="AD165">
        <v>12.118158579999999</v>
      </c>
      <c r="AE165">
        <v>12.844346109664139</v>
      </c>
      <c r="AF165">
        <v>0.72618752966413957</v>
      </c>
      <c r="AG165">
        <v>0.39273967560059186</v>
      </c>
    </row>
    <row r="166" spans="1:58" x14ac:dyDescent="0.2">
      <c r="A166">
        <v>100</v>
      </c>
      <c r="B166">
        <v>32</v>
      </c>
      <c r="C166" t="s">
        <v>67</v>
      </c>
      <c r="D166" t="s">
        <v>27</v>
      </c>
      <c r="G166">
        <v>0.5</v>
      </c>
      <c r="H166">
        <v>0.5</v>
      </c>
      <c r="I166">
        <v>2938</v>
      </c>
      <c r="J166">
        <v>13623</v>
      </c>
      <c r="L166">
        <v>2734</v>
      </c>
      <c r="M166">
        <v>2.669</v>
      </c>
      <c r="N166">
        <v>11.82</v>
      </c>
      <c r="O166">
        <v>9.1509999999999998</v>
      </c>
      <c r="Q166">
        <v>0.17</v>
      </c>
      <c r="R166">
        <v>1</v>
      </c>
      <c r="S166">
        <v>0</v>
      </c>
      <c r="T166">
        <v>0</v>
      </c>
      <c r="V166">
        <v>0</v>
      </c>
      <c r="Y166">
        <v>44222</v>
      </c>
      <c r="Z166">
        <v>0.38672453703703707</v>
      </c>
      <c r="AB166">
        <v>3</v>
      </c>
      <c r="AC166" t="s">
        <v>187</v>
      </c>
      <c r="AD166">
        <v>7.4097319199999996</v>
      </c>
      <c r="AE166">
        <v>6.8958157552076074</v>
      </c>
      <c r="AF166">
        <v>-0.51391616479239222</v>
      </c>
      <c r="AG166">
        <v>0.15135923694461281</v>
      </c>
    </row>
    <row r="167" spans="1:58" x14ac:dyDescent="0.2">
      <c r="A167">
        <v>101</v>
      </c>
      <c r="B167">
        <v>32</v>
      </c>
      <c r="C167" t="s">
        <v>67</v>
      </c>
      <c r="D167" t="s">
        <v>27</v>
      </c>
      <c r="G167">
        <v>0.5</v>
      </c>
      <c r="H167">
        <v>0.5</v>
      </c>
      <c r="I167">
        <v>2414</v>
      </c>
      <c r="J167">
        <v>13627</v>
      </c>
      <c r="L167">
        <v>2706</v>
      </c>
      <c r="M167">
        <v>2.2669999999999999</v>
      </c>
      <c r="N167">
        <v>11.824</v>
      </c>
      <c r="O167">
        <v>9.5570000000000004</v>
      </c>
      <c r="Q167">
        <v>0.16700000000000001</v>
      </c>
      <c r="R167">
        <v>1</v>
      </c>
      <c r="S167">
        <v>0</v>
      </c>
      <c r="T167">
        <v>0</v>
      </c>
      <c r="V167">
        <v>0</v>
      </c>
      <c r="Y167">
        <v>44222</v>
      </c>
      <c r="Z167">
        <v>0.39365740740740746</v>
      </c>
      <c r="AB167">
        <v>3</v>
      </c>
      <c r="AC167" t="s">
        <v>187</v>
      </c>
      <c r="AD167">
        <v>5.8569312799999995</v>
      </c>
      <c r="AE167">
        <v>6.8979128926496855</v>
      </c>
      <c r="AF167">
        <v>1.040981612649686</v>
      </c>
      <c r="AG167">
        <v>0.1500373804450299</v>
      </c>
      <c r="AJ167">
        <v>0.9275102434356064</v>
      </c>
      <c r="AK167">
        <v>6.9086148599458648</v>
      </c>
      <c r="AO167">
        <v>0.22827895224720587</v>
      </c>
      <c r="AP167">
        <v>1.8353110073762775</v>
      </c>
      <c r="AT167">
        <v>6.9897837909161735</v>
      </c>
      <c r="AU167">
        <v>23.484470480044944</v>
      </c>
      <c r="AY167">
        <v>3.1459983213762276E-2</v>
      </c>
      <c r="AZ167">
        <v>2.0339147412383558</v>
      </c>
      <c r="BC167">
        <v>5.8842196500000004</v>
      </c>
      <c r="BD167">
        <v>6.8900486272418906</v>
      </c>
      <c r="BE167">
        <v>1.0058289772418902</v>
      </c>
      <c r="BF167">
        <v>0.1500609850253796</v>
      </c>
    </row>
    <row r="168" spans="1:58" x14ac:dyDescent="0.2">
      <c r="A168">
        <v>102</v>
      </c>
      <c r="B168">
        <v>32</v>
      </c>
      <c r="C168" t="s">
        <v>67</v>
      </c>
      <c r="D168" t="s">
        <v>27</v>
      </c>
      <c r="G168">
        <v>0.5</v>
      </c>
      <c r="H168">
        <v>0.5</v>
      </c>
      <c r="I168">
        <v>2433</v>
      </c>
      <c r="J168">
        <v>13597</v>
      </c>
      <c r="L168">
        <v>2707</v>
      </c>
      <c r="M168">
        <v>2.282</v>
      </c>
      <c r="N168">
        <v>11.798</v>
      </c>
      <c r="O168">
        <v>9.516</v>
      </c>
      <c r="Q168">
        <v>0.16700000000000001</v>
      </c>
      <c r="R168">
        <v>1</v>
      </c>
      <c r="S168">
        <v>0</v>
      </c>
      <c r="T168">
        <v>0</v>
      </c>
      <c r="V168">
        <v>0</v>
      </c>
      <c r="Y168">
        <v>44222</v>
      </c>
      <c r="Z168">
        <v>0.40094907407407404</v>
      </c>
      <c r="AB168">
        <v>3</v>
      </c>
      <c r="AC168" t="s">
        <v>187</v>
      </c>
      <c r="AD168">
        <v>5.9115080200000003</v>
      </c>
      <c r="AE168">
        <v>6.8821843618340948</v>
      </c>
      <c r="AF168">
        <v>0.97067634183409446</v>
      </c>
      <c r="AG168">
        <v>0.15008458960572929</v>
      </c>
    </row>
    <row r="169" spans="1:58" x14ac:dyDescent="0.2">
      <c r="A169">
        <v>1</v>
      </c>
      <c r="B169">
        <v>1</v>
      </c>
      <c r="C169" t="s">
        <v>26</v>
      </c>
      <c r="D169" t="s">
        <v>27</v>
      </c>
      <c r="G169">
        <v>0.5</v>
      </c>
      <c r="H169">
        <v>0.5</v>
      </c>
      <c r="I169">
        <v>3198</v>
      </c>
      <c r="J169">
        <v>12955</v>
      </c>
      <c r="L169">
        <v>10242</v>
      </c>
      <c r="M169">
        <v>2.8690000000000002</v>
      </c>
      <c r="N169">
        <v>11.254</v>
      </c>
      <c r="O169">
        <v>8.3849999999999998</v>
      </c>
      <c r="Q169">
        <v>0.95499999999999996</v>
      </c>
      <c r="R169">
        <v>1</v>
      </c>
      <c r="S169">
        <v>0</v>
      </c>
      <c r="T169">
        <v>0</v>
      </c>
      <c r="V169">
        <v>0</v>
      </c>
      <c r="Y169">
        <v>44235</v>
      </c>
      <c r="Z169">
        <v>0.47144675925925927</v>
      </c>
      <c r="AB169">
        <v>1</v>
      </c>
      <c r="AD169">
        <v>7.4832644799999999</v>
      </c>
      <c r="AE169">
        <v>9.0528891898010748</v>
      </c>
      <c r="AF169">
        <v>1.5696247098010749</v>
      </c>
      <c r="AG169">
        <v>0.69954850916585098</v>
      </c>
    </row>
    <row r="170" spans="1:58" x14ac:dyDescent="0.2">
      <c r="A170">
        <v>2</v>
      </c>
      <c r="B170">
        <v>1</v>
      </c>
      <c r="C170" t="s">
        <v>26</v>
      </c>
      <c r="D170" t="s">
        <v>27</v>
      </c>
      <c r="G170">
        <v>0.5</v>
      </c>
      <c r="H170">
        <v>0.5</v>
      </c>
      <c r="I170">
        <v>4191</v>
      </c>
      <c r="J170">
        <v>12862</v>
      </c>
      <c r="L170">
        <v>10228</v>
      </c>
      <c r="M170">
        <v>3.63</v>
      </c>
      <c r="N170">
        <v>11.175000000000001</v>
      </c>
      <c r="O170">
        <v>7.5439999999999996</v>
      </c>
      <c r="Q170">
        <v>0.95399999999999996</v>
      </c>
      <c r="R170">
        <v>1</v>
      </c>
      <c r="S170">
        <v>0</v>
      </c>
      <c r="T170">
        <v>0</v>
      </c>
      <c r="V170">
        <v>0</v>
      </c>
      <c r="Y170">
        <v>44235</v>
      </c>
      <c r="Z170">
        <v>0.47666666666666663</v>
      </c>
      <c r="AB170">
        <v>1</v>
      </c>
      <c r="AD170">
        <v>10.34973772</v>
      </c>
      <c r="AE170">
        <v>8.9882067551776128</v>
      </c>
      <c r="AF170">
        <v>-1.3615309648223874</v>
      </c>
      <c r="AG170">
        <v>0.69858131067032347</v>
      </c>
    </row>
    <row r="171" spans="1:58" x14ac:dyDescent="0.2">
      <c r="A171">
        <v>3</v>
      </c>
      <c r="B171">
        <v>1</v>
      </c>
      <c r="C171" t="s">
        <v>26</v>
      </c>
      <c r="D171" t="s">
        <v>27</v>
      </c>
      <c r="G171">
        <v>0.5</v>
      </c>
      <c r="H171">
        <v>0.5</v>
      </c>
      <c r="I171">
        <v>4502</v>
      </c>
      <c r="J171">
        <v>12601</v>
      </c>
      <c r="L171">
        <v>10265</v>
      </c>
      <c r="M171">
        <v>3.8690000000000002</v>
      </c>
      <c r="N171">
        <v>10.954000000000001</v>
      </c>
      <c r="O171">
        <v>7.085</v>
      </c>
      <c r="Q171">
        <v>0.95799999999999996</v>
      </c>
      <c r="R171">
        <v>1</v>
      </c>
      <c r="S171">
        <v>0</v>
      </c>
      <c r="T171">
        <v>0</v>
      </c>
      <c r="V171">
        <v>0</v>
      </c>
      <c r="Y171">
        <v>44235</v>
      </c>
      <c r="Z171">
        <v>0.48237268518518522</v>
      </c>
      <c r="AB171">
        <v>1</v>
      </c>
      <c r="AD171">
        <v>11.296160479999999</v>
      </c>
      <c r="AE171">
        <v>8.8066786322020896</v>
      </c>
      <c r="AF171">
        <v>-2.4894818477979097</v>
      </c>
      <c r="AG171">
        <v>0.70113747812278904</v>
      </c>
    </row>
    <row r="172" spans="1:58" x14ac:dyDescent="0.2">
      <c r="A172">
        <v>4</v>
      </c>
      <c r="B172">
        <v>2</v>
      </c>
      <c r="D172" t="s">
        <v>28</v>
      </c>
      <c r="Y172">
        <v>44235</v>
      </c>
      <c r="Z172">
        <v>0.48641203703703706</v>
      </c>
      <c r="AB172">
        <v>1</v>
      </c>
      <c r="AD172" t="e">
        <v>#DIV/0!</v>
      </c>
      <c r="AE172" t="e">
        <v>#DIV/0!</v>
      </c>
      <c r="AF172" t="e">
        <v>#DIV/0!</v>
      </c>
      <c r="AG172" t="e">
        <v>#DIV/0!</v>
      </c>
    </row>
    <row r="173" spans="1:58" x14ac:dyDescent="0.2">
      <c r="A173">
        <v>5</v>
      </c>
      <c r="B173">
        <v>3</v>
      </c>
      <c r="C173" t="s">
        <v>29</v>
      </c>
      <c r="D173" t="s">
        <v>27</v>
      </c>
      <c r="G173">
        <v>0.5</v>
      </c>
      <c r="H173">
        <v>0.5</v>
      </c>
      <c r="I173">
        <v>219</v>
      </c>
      <c r="J173">
        <v>231</v>
      </c>
      <c r="L173">
        <v>19</v>
      </c>
      <c r="M173">
        <v>0.58299999999999996</v>
      </c>
      <c r="N173">
        <v>0.47399999999999998</v>
      </c>
      <c r="O173">
        <v>0</v>
      </c>
      <c r="Q173">
        <v>0</v>
      </c>
      <c r="R173">
        <v>1</v>
      </c>
      <c r="S173">
        <v>0</v>
      </c>
      <c r="T173">
        <v>0</v>
      </c>
      <c r="V173">
        <v>0</v>
      </c>
      <c r="Y173">
        <v>44235</v>
      </c>
      <c r="Z173">
        <v>0.49578703703703703</v>
      </c>
      <c r="AB173">
        <v>1</v>
      </c>
      <c r="AD173">
        <v>0.30375532</v>
      </c>
      <c r="AE173">
        <v>0.20321931723186815</v>
      </c>
      <c r="AF173">
        <v>-0.10053600276813185</v>
      </c>
      <c r="AG173">
        <v>-6.7136493897034964E-3</v>
      </c>
    </row>
    <row r="174" spans="1:58" x14ac:dyDescent="0.2">
      <c r="A174">
        <v>6</v>
      </c>
      <c r="B174">
        <v>3</v>
      </c>
      <c r="C174" t="s">
        <v>29</v>
      </c>
      <c r="D174" t="s">
        <v>27</v>
      </c>
      <c r="G174">
        <v>0.5</v>
      </c>
      <c r="H174">
        <v>0.5</v>
      </c>
      <c r="I174">
        <v>5</v>
      </c>
      <c r="J174">
        <v>206</v>
      </c>
      <c r="L174">
        <v>68</v>
      </c>
      <c r="M174">
        <v>0.41899999999999998</v>
      </c>
      <c r="N174">
        <v>0.45300000000000001</v>
      </c>
      <c r="O174">
        <v>3.5000000000000003E-2</v>
      </c>
      <c r="Q174">
        <v>0</v>
      </c>
      <c r="R174">
        <v>1</v>
      </c>
      <c r="S174">
        <v>0</v>
      </c>
      <c r="T174">
        <v>0</v>
      </c>
      <c r="V174">
        <v>0</v>
      </c>
      <c r="Y174">
        <v>44235</v>
      </c>
      <c r="Z174">
        <v>0.5007638888888889</v>
      </c>
      <c r="AB174">
        <v>1</v>
      </c>
      <c r="AD174">
        <v>-0.129997</v>
      </c>
      <c r="AE174">
        <v>0.18583156598900188</v>
      </c>
      <c r="AF174">
        <v>0.31582856598900189</v>
      </c>
      <c r="AG174">
        <v>-3.3284546553572023E-3</v>
      </c>
    </row>
    <row r="175" spans="1:58" x14ac:dyDescent="0.2">
      <c r="A175">
        <v>7</v>
      </c>
      <c r="B175">
        <v>3</v>
      </c>
      <c r="C175" t="s">
        <v>29</v>
      </c>
      <c r="D175" t="s">
        <v>27</v>
      </c>
      <c r="G175">
        <v>0.5</v>
      </c>
      <c r="H175">
        <v>0.5</v>
      </c>
      <c r="I175">
        <v>21</v>
      </c>
      <c r="J175">
        <v>225</v>
      </c>
      <c r="L175">
        <v>48</v>
      </c>
      <c r="M175">
        <v>0.43099999999999999</v>
      </c>
      <c r="N175">
        <v>0.46899999999999997</v>
      </c>
      <c r="O175">
        <v>3.9E-2</v>
      </c>
      <c r="Q175">
        <v>0</v>
      </c>
      <c r="R175">
        <v>1</v>
      </c>
      <c r="S175">
        <v>0</v>
      </c>
      <c r="T175">
        <v>0</v>
      </c>
      <c r="V175">
        <v>0</v>
      </c>
      <c r="Y175">
        <v>44235</v>
      </c>
      <c r="Z175">
        <v>0.50615740740740744</v>
      </c>
      <c r="AB175">
        <v>1</v>
      </c>
      <c r="AD175">
        <v>-9.7947079999999978E-2</v>
      </c>
      <c r="AE175">
        <v>0.19904625693358025</v>
      </c>
      <c r="AF175">
        <v>0.29699333693358021</v>
      </c>
      <c r="AG175">
        <v>-4.7101667918250777E-3</v>
      </c>
    </row>
    <row r="176" spans="1:58" x14ac:dyDescent="0.2">
      <c r="A176">
        <v>8</v>
      </c>
      <c r="B176">
        <v>4</v>
      </c>
      <c r="C176" t="s">
        <v>65</v>
      </c>
      <c r="D176" t="s">
        <v>27</v>
      </c>
      <c r="G176">
        <v>0.2</v>
      </c>
      <c r="H176">
        <v>0.2</v>
      </c>
      <c r="I176">
        <v>28</v>
      </c>
      <c r="J176">
        <v>1497</v>
      </c>
      <c r="L176">
        <v>1321</v>
      </c>
      <c r="M176">
        <v>1.0900000000000001</v>
      </c>
      <c r="N176">
        <v>3.8679999999999999</v>
      </c>
      <c r="O176">
        <v>2.778</v>
      </c>
      <c r="Q176">
        <v>5.5E-2</v>
      </c>
      <c r="R176">
        <v>1</v>
      </c>
      <c r="S176">
        <v>0</v>
      </c>
      <c r="T176">
        <v>0</v>
      </c>
      <c r="V176">
        <v>0</v>
      </c>
      <c r="Y176">
        <v>44235</v>
      </c>
      <c r="Z176">
        <v>0.51569444444444446</v>
      </c>
      <c r="AB176">
        <v>3</v>
      </c>
      <c r="AC176" t="s">
        <v>152</v>
      </c>
      <c r="AD176">
        <v>-0.20976479999999995</v>
      </c>
      <c r="AE176">
        <v>2.709337600426537</v>
      </c>
      <c r="AF176">
        <v>2.9191024004265369</v>
      </c>
      <c r="AG176">
        <v>0.20808952673588796</v>
      </c>
      <c r="AI176">
        <v>106.99216</v>
      </c>
      <c r="AN176">
        <v>54.844373326224378</v>
      </c>
      <c r="AS176">
        <v>2.69658665244877</v>
      </c>
      <c r="AX176">
        <v>30.63682442137068</v>
      </c>
    </row>
    <row r="177" spans="1:58" x14ac:dyDescent="0.2">
      <c r="A177">
        <v>9</v>
      </c>
      <c r="B177">
        <v>4</v>
      </c>
      <c r="C177" t="s">
        <v>65</v>
      </c>
      <c r="D177" t="s">
        <v>27</v>
      </c>
      <c r="G177">
        <v>0.2</v>
      </c>
      <c r="H177">
        <v>0.2</v>
      </c>
      <c r="I177">
        <v>37</v>
      </c>
      <c r="J177">
        <v>1469</v>
      </c>
      <c r="L177">
        <v>1322</v>
      </c>
      <c r="M177">
        <v>1.107</v>
      </c>
      <c r="N177">
        <v>3.8069999999999999</v>
      </c>
      <c r="O177">
        <v>2.6989999999999998</v>
      </c>
      <c r="Q177">
        <v>5.6000000000000001E-2</v>
      </c>
      <c r="R177">
        <v>1</v>
      </c>
      <c r="S177">
        <v>0</v>
      </c>
      <c r="T177">
        <v>0</v>
      </c>
      <c r="V177">
        <v>0</v>
      </c>
      <c r="Y177">
        <v>44235</v>
      </c>
      <c r="Z177">
        <v>0.52063657407407404</v>
      </c>
      <c r="AB177">
        <v>3</v>
      </c>
      <c r="AC177" t="s">
        <v>152</v>
      </c>
      <c r="AD177">
        <v>-0.16458929999999997</v>
      </c>
      <c r="AE177">
        <v>2.6606518969465118</v>
      </c>
      <c r="AF177">
        <v>2.8252411969465117</v>
      </c>
      <c r="AG177">
        <v>0.20826224075294644</v>
      </c>
      <c r="AI177">
        <v>105.48631</v>
      </c>
      <c r="AN177">
        <v>55.655801717558141</v>
      </c>
      <c r="AS177">
        <v>5.8252934351162784</v>
      </c>
      <c r="AX177">
        <v>30.579253082351183</v>
      </c>
    </row>
    <row r="178" spans="1:58" x14ac:dyDescent="0.2">
      <c r="A178">
        <v>10</v>
      </c>
      <c r="B178">
        <v>4</v>
      </c>
      <c r="C178" t="s">
        <v>65</v>
      </c>
      <c r="D178" t="s">
        <v>27</v>
      </c>
      <c r="G178">
        <v>0.2</v>
      </c>
      <c r="H178">
        <v>0.2</v>
      </c>
      <c r="I178">
        <v>8</v>
      </c>
      <c r="J178">
        <v>1510</v>
      </c>
      <c r="L178">
        <v>1340</v>
      </c>
      <c r="M178">
        <v>1.052</v>
      </c>
      <c r="N178">
        <v>3.895</v>
      </c>
      <c r="O178">
        <v>2.843</v>
      </c>
      <c r="Q178">
        <v>0.06</v>
      </c>
      <c r="R178">
        <v>1</v>
      </c>
      <c r="S178">
        <v>0</v>
      </c>
      <c r="T178">
        <v>0</v>
      </c>
      <c r="V178">
        <v>0</v>
      </c>
      <c r="Y178">
        <v>44235</v>
      </c>
      <c r="Z178">
        <v>0.52606481481481482</v>
      </c>
      <c r="AB178">
        <v>3</v>
      </c>
      <c r="AC178" t="s">
        <v>152</v>
      </c>
      <c r="AD178">
        <v>-0.30998079999999995</v>
      </c>
      <c r="AE178">
        <v>2.7319416770422635</v>
      </c>
      <c r="AF178">
        <v>3.0419224770422635</v>
      </c>
      <c r="AG178">
        <v>0.21137109305999915</v>
      </c>
      <c r="AI178">
        <v>110.33269333333334</v>
      </c>
      <c r="AN178">
        <v>54.467638715962273</v>
      </c>
      <c r="AS178">
        <v>1.3974159014087828</v>
      </c>
      <c r="AX178">
        <v>29.542968980000282</v>
      </c>
    </row>
    <row r="179" spans="1:58" x14ac:dyDescent="0.2">
      <c r="A179">
        <v>11</v>
      </c>
      <c r="B179">
        <v>5</v>
      </c>
      <c r="C179" t="s">
        <v>65</v>
      </c>
      <c r="D179" t="s">
        <v>27</v>
      </c>
      <c r="G179">
        <v>0.6</v>
      </c>
      <c r="H179">
        <v>0.6</v>
      </c>
      <c r="I179">
        <v>0</v>
      </c>
      <c r="J179">
        <v>4728</v>
      </c>
      <c r="L179">
        <v>4250</v>
      </c>
      <c r="M179">
        <v>0</v>
      </c>
      <c r="N179">
        <v>3.57</v>
      </c>
      <c r="O179">
        <v>3.57</v>
      </c>
      <c r="Q179">
        <v>0.27400000000000002</v>
      </c>
      <c r="R179">
        <v>1</v>
      </c>
      <c r="S179">
        <v>0</v>
      </c>
      <c r="T179">
        <v>0</v>
      </c>
      <c r="V179">
        <v>0</v>
      </c>
      <c r="Y179">
        <v>44235</v>
      </c>
      <c r="Z179">
        <v>0.53622685185185182</v>
      </c>
      <c r="AB179">
        <v>3</v>
      </c>
      <c r="AC179" t="s">
        <v>152</v>
      </c>
      <c r="AD179">
        <v>-0.11666666666666665</v>
      </c>
      <c r="AE179">
        <v>2.775773342332208</v>
      </c>
      <c r="AF179">
        <v>2.8924400089988747</v>
      </c>
      <c r="AG179">
        <v>0.23798962756672959</v>
      </c>
      <c r="AI179">
        <v>103.8888888888889</v>
      </c>
      <c r="AN179">
        <v>53.737110961129872</v>
      </c>
      <c r="AS179">
        <v>3.5853330333708446</v>
      </c>
      <c r="AX179">
        <v>20.670124144423468</v>
      </c>
    </row>
    <row r="180" spans="1:58" x14ac:dyDescent="0.2">
      <c r="A180">
        <v>12</v>
      </c>
      <c r="B180">
        <v>5</v>
      </c>
      <c r="C180" t="s">
        <v>65</v>
      </c>
      <c r="D180" t="s">
        <v>27</v>
      </c>
      <c r="G180">
        <v>0.6</v>
      </c>
      <c r="H180">
        <v>0.6</v>
      </c>
      <c r="I180">
        <v>1</v>
      </c>
      <c r="J180">
        <v>4722</v>
      </c>
      <c r="L180">
        <v>4314</v>
      </c>
      <c r="M180">
        <v>0.34599999999999997</v>
      </c>
      <c r="N180">
        <v>3.5659999999999998</v>
      </c>
      <c r="O180">
        <v>3.2189999999999999</v>
      </c>
      <c r="Q180">
        <v>0.27900000000000003</v>
      </c>
      <c r="R180">
        <v>1</v>
      </c>
      <c r="S180">
        <v>0</v>
      </c>
      <c r="T180">
        <v>0</v>
      </c>
      <c r="V180">
        <v>0</v>
      </c>
      <c r="Y180">
        <v>44235</v>
      </c>
      <c r="Z180">
        <v>0.54175925925925927</v>
      </c>
      <c r="AB180">
        <v>3</v>
      </c>
      <c r="AC180" t="s">
        <v>152</v>
      </c>
      <c r="AD180">
        <v>-0.1149999</v>
      </c>
      <c r="AE180">
        <v>2.7722957920836344</v>
      </c>
      <c r="AF180">
        <v>2.8872956920836343</v>
      </c>
      <c r="AG180">
        <v>0.24167419326397729</v>
      </c>
      <c r="AI180">
        <v>103.83332999999999</v>
      </c>
      <c r="AN180">
        <v>53.795070131939433</v>
      </c>
      <c r="AS180">
        <v>3.756810263878855</v>
      </c>
      <c r="AX180">
        <v>19.441935578674233</v>
      </c>
    </row>
    <row r="181" spans="1:58" x14ac:dyDescent="0.2">
      <c r="A181">
        <v>13</v>
      </c>
      <c r="B181">
        <v>5</v>
      </c>
      <c r="C181" t="s">
        <v>65</v>
      </c>
      <c r="D181" t="s">
        <v>27</v>
      </c>
      <c r="G181">
        <v>0.6</v>
      </c>
      <c r="H181">
        <v>0.6</v>
      </c>
      <c r="I181">
        <v>3</v>
      </c>
      <c r="J181">
        <v>4688</v>
      </c>
      <c r="L181">
        <v>4305</v>
      </c>
      <c r="M181">
        <v>0.34799999999999998</v>
      </c>
      <c r="N181">
        <v>3.5419999999999998</v>
      </c>
      <c r="O181">
        <v>3.194</v>
      </c>
      <c r="Q181">
        <v>0.27900000000000003</v>
      </c>
      <c r="R181">
        <v>1</v>
      </c>
      <c r="S181">
        <v>0</v>
      </c>
      <c r="T181">
        <v>0</v>
      </c>
      <c r="V181">
        <v>0</v>
      </c>
      <c r="Y181">
        <v>44235</v>
      </c>
      <c r="Z181">
        <v>0.54771990740740739</v>
      </c>
      <c r="AB181">
        <v>3</v>
      </c>
      <c r="AC181" t="s">
        <v>152</v>
      </c>
      <c r="AD181">
        <v>-0.11166576666666667</v>
      </c>
      <c r="AE181">
        <v>2.7525896740083864</v>
      </c>
      <c r="AF181">
        <v>2.8642554406750529</v>
      </c>
      <c r="AG181">
        <v>0.24115605121280184</v>
      </c>
      <c r="AI181">
        <v>103.7221922222222</v>
      </c>
      <c r="AN181">
        <v>54.123505433193564</v>
      </c>
      <c r="AS181">
        <v>4.5248186441649034</v>
      </c>
      <c r="AX181">
        <v>19.614649595732715</v>
      </c>
    </row>
    <row r="182" spans="1:58" x14ac:dyDescent="0.2">
      <c r="A182">
        <v>14</v>
      </c>
      <c r="B182">
        <v>6</v>
      </c>
      <c r="C182" t="s">
        <v>65</v>
      </c>
      <c r="D182" t="s">
        <v>27</v>
      </c>
      <c r="G182">
        <v>1</v>
      </c>
      <c r="H182">
        <v>1</v>
      </c>
      <c r="I182">
        <v>0</v>
      </c>
      <c r="J182">
        <v>8261</v>
      </c>
      <c r="L182">
        <v>7338</v>
      </c>
      <c r="M182">
        <v>0</v>
      </c>
      <c r="N182">
        <v>3.6379999999999999</v>
      </c>
      <c r="O182">
        <v>3.6379999999999999</v>
      </c>
      <c r="Q182">
        <v>0.32600000000000001</v>
      </c>
      <c r="R182">
        <v>1</v>
      </c>
      <c r="S182">
        <v>0</v>
      </c>
      <c r="T182">
        <v>0</v>
      </c>
      <c r="V182">
        <v>0</v>
      </c>
      <c r="Y182">
        <v>44235</v>
      </c>
      <c r="Z182">
        <v>0.55857638888888894</v>
      </c>
      <c r="AB182">
        <v>3</v>
      </c>
      <c r="AC182" t="s">
        <v>152</v>
      </c>
      <c r="AD182">
        <v>-6.9999999999999993E-2</v>
      </c>
      <c r="AE182">
        <v>2.8940825082202544</v>
      </c>
      <c r="AF182">
        <v>2.9640825082202542</v>
      </c>
      <c r="AG182">
        <v>0.24946195347535771</v>
      </c>
      <c r="AI182">
        <v>102.33333333333333</v>
      </c>
      <c r="AN182">
        <v>51.765291529662427</v>
      </c>
      <c r="AS182">
        <v>1.1972497259915265</v>
      </c>
      <c r="AX182">
        <v>16.846015508214094</v>
      </c>
    </row>
    <row r="183" spans="1:58" x14ac:dyDescent="0.2">
      <c r="A183">
        <v>15</v>
      </c>
      <c r="B183">
        <v>6</v>
      </c>
      <c r="C183" t="s">
        <v>65</v>
      </c>
      <c r="D183" t="s">
        <v>27</v>
      </c>
      <c r="G183">
        <v>1</v>
      </c>
      <c r="H183">
        <v>1</v>
      </c>
      <c r="I183">
        <v>0</v>
      </c>
      <c r="J183">
        <v>8258</v>
      </c>
      <c r="L183">
        <v>6989</v>
      </c>
      <c r="M183">
        <v>0</v>
      </c>
      <c r="N183">
        <v>3.637</v>
      </c>
      <c r="O183">
        <v>3.637</v>
      </c>
      <c r="Q183">
        <v>0.307</v>
      </c>
      <c r="R183">
        <v>1</v>
      </c>
      <c r="S183">
        <v>0</v>
      </c>
      <c r="T183">
        <v>0</v>
      </c>
      <c r="V183">
        <v>0</v>
      </c>
      <c r="Y183">
        <v>44235</v>
      </c>
      <c r="Z183">
        <v>0.56504629629629632</v>
      </c>
      <c r="AB183">
        <v>3</v>
      </c>
      <c r="AC183" t="s">
        <v>152</v>
      </c>
      <c r="AD183">
        <v>-6.9999999999999993E-2</v>
      </c>
      <c r="AE183">
        <v>2.8930392431456822</v>
      </c>
      <c r="AF183">
        <v>2.963039243145682</v>
      </c>
      <c r="AG183">
        <v>0.23740651508467553</v>
      </c>
      <c r="AI183">
        <v>102.33333333333333</v>
      </c>
      <c r="AN183">
        <v>51.782679280905292</v>
      </c>
      <c r="AS183">
        <v>1.2320252284772664</v>
      </c>
      <c r="AX183">
        <v>20.864494971774821</v>
      </c>
    </row>
    <row r="184" spans="1:58" x14ac:dyDescent="0.2">
      <c r="A184">
        <v>16</v>
      </c>
      <c r="B184">
        <v>7</v>
      </c>
      <c r="C184" t="s">
        <v>65</v>
      </c>
      <c r="D184" t="s">
        <v>27</v>
      </c>
      <c r="G184">
        <v>1.4</v>
      </c>
      <c r="H184">
        <v>1.4</v>
      </c>
      <c r="I184">
        <v>3</v>
      </c>
      <c r="J184">
        <v>10768</v>
      </c>
      <c r="L184">
        <v>9706</v>
      </c>
      <c r="M184">
        <v>0.14899999999999999</v>
      </c>
      <c r="N184">
        <v>3.3580000000000001</v>
      </c>
      <c r="O184">
        <v>3.2090000000000001</v>
      </c>
      <c r="Q184">
        <v>0.32100000000000001</v>
      </c>
      <c r="R184">
        <v>1</v>
      </c>
      <c r="S184">
        <v>0</v>
      </c>
      <c r="T184">
        <v>0</v>
      </c>
      <c r="V184">
        <v>0</v>
      </c>
      <c r="Y184">
        <v>44235</v>
      </c>
      <c r="Z184">
        <v>0.57636574074074076</v>
      </c>
      <c r="AB184">
        <v>3</v>
      </c>
      <c r="AC184" t="s">
        <v>152</v>
      </c>
      <c r="AD184">
        <v>-4.7856757142857143E-2</v>
      </c>
      <c r="AE184">
        <v>2.6899316825268342</v>
      </c>
      <c r="AF184">
        <v>2.7377884396696914</v>
      </c>
      <c r="AG184">
        <v>0.23661379425303999</v>
      </c>
      <c r="AI184">
        <v>101.59522523809524</v>
      </c>
      <c r="AN184">
        <v>55.16780529121943</v>
      </c>
      <c r="AS184">
        <v>8.7403853443436201</v>
      </c>
      <c r="AX184">
        <v>21.128735248986668</v>
      </c>
    </row>
    <row r="185" spans="1:58" x14ac:dyDescent="0.2">
      <c r="A185">
        <v>17</v>
      </c>
      <c r="B185">
        <v>8</v>
      </c>
      <c r="C185" t="s">
        <v>65</v>
      </c>
      <c r="D185" t="s">
        <v>27</v>
      </c>
      <c r="G185">
        <v>1.8</v>
      </c>
      <c r="H185">
        <v>1.8</v>
      </c>
      <c r="I185">
        <v>6</v>
      </c>
      <c r="J185">
        <v>13253</v>
      </c>
      <c r="L185">
        <v>12399</v>
      </c>
      <c r="M185">
        <v>0.11700000000000001</v>
      </c>
      <c r="N185">
        <v>3.1960000000000002</v>
      </c>
      <c r="O185">
        <v>3.08</v>
      </c>
      <c r="Q185">
        <v>0.32800000000000001</v>
      </c>
      <c r="R185">
        <v>1</v>
      </c>
      <c r="S185">
        <v>0</v>
      </c>
      <c r="T185">
        <v>0</v>
      </c>
      <c r="V185">
        <v>0</v>
      </c>
      <c r="Y185">
        <v>44235</v>
      </c>
      <c r="Z185">
        <v>0.58802083333333333</v>
      </c>
      <c r="AB185">
        <v>3</v>
      </c>
      <c r="AC185" t="s">
        <v>152</v>
      </c>
      <c r="AD185">
        <v>-3.5554355555555556E-2</v>
      </c>
      <c r="AE185">
        <v>2.5722642179488999</v>
      </c>
      <c r="AF185">
        <v>2.6078185735044555</v>
      </c>
      <c r="AG185">
        <v>0.23571282307886424</v>
      </c>
      <c r="AI185">
        <v>101.18514518518519</v>
      </c>
      <c r="AN185">
        <v>57.128929700851671</v>
      </c>
      <c r="AS185">
        <v>13.07271421651815</v>
      </c>
      <c r="AX185">
        <v>21.429058973711918</v>
      </c>
    </row>
    <row r="186" spans="1:58" x14ac:dyDescent="0.2">
      <c r="A186">
        <v>18</v>
      </c>
      <c r="B186">
        <v>1</v>
      </c>
      <c r="C186" t="s">
        <v>30</v>
      </c>
      <c r="D186" t="s">
        <v>27</v>
      </c>
      <c r="G186">
        <v>0.5</v>
      </c>
      <c r="H186">
        <v>0.5</v>
      </c>
      <c r="I186">
        <v>2629</v>
      </c>
      <c r="J186">
        <v>13138</v>
      </c>
      <c r="L186">
        <v>10449</v>
      </c>
      <c r="M186">
        <v>2.4319999999999999</v>
      </c>
      <c r="N186">
        <v>11.409000000000001</v>
      </c>
      <c r="O186">
        <v>8.9770000000000003</v>
      </c>
      <c r="Q186">
        <v>0.97699999999999998</v>
      </c>
      <c r="R186">
        <v>1</v>
      </c>
      <c r="S186">
        <v>0</v>
      </c>
      <c r="T186">
        <v>0</v>
      </c>
      <c r="V186">
        <v>0</v>
      </c>
      <c r="Y186">
        <v>44235</v>
      </c>
      <c r="Z186">
        <v>0.59856481481481483</v>
      </c>
      <c r="AB186">
        <v>1</v>
      </c>
      <c r="AD186">
        <v>5.9473969199999992</v>
      </c>
      <c r="AE186">
        <v>9.1801675288988562</v>
      </c>
      <c r="AF186">
        <v>3.232770608898857</v>
      </c>
      <c r="AG186">
        <v>0.71384922977829357</v>
      </c>
    </row>
    <row r="187" spans="1:58" x14ac:dyDescent="0.2">
      <c r="A187">
        <v>19</v>
      </c>
      <c r="B187">
        <v>1</v>
      </c>
      <c r="C187" t="s">
        <v>30</v>
      </c>
      <c r="D187" t="s">
        <v>27</v>
      </c>
      <c r="G187">
        <v>0.5</v>
      </c>
      <c r="H187">
        <v>0.5</v>
      </c>
      <c r="I187">
        <v>3538</v>
      </c>
      <c r="J187">
        <v>13194</v>
      </c>
      <c r="L187">
        <v>10459</v>
      </c>
      <c r="M187">
        <v>3.129</v>
      </c>
      <c r="N187">
        <v>11.456</v>
      </c>
      <c r="O187">
        <v>8.327</v>
      </c>
      <c r="Q187">
        <v>0.97799999999999998</v>
      </c>
      <c r="R187">
        <v>1</v>
      </c>
      <c r="S187">
        <v>0</v>
      </c>
      <c r="T187">
        <v>0</v>
      </c>
      <c r="V187">
        <v>0</v>
      </c>
      <c r="Y187">
        <v>44235</v>
      </c>
      <c r="Z187">
        <v>0.60445601851851849</v>
      </c>
      <c r="AB187">
        <v>1</v>
      </c>
      <c r="AD187">
        <v>8.4380932800000004</v>
      </c>
      <c r="AE187">
        <v>9.219116091682876</v>
      </c>
      <c r="AF187">
        <v>0.78102281168287568</v>
      </c>
      <c r="AG187">
        <v>0.7145400858465274</v>
      </c>
      <c r="AJ187">
        <v>2.806353792282144</v>
      </c>
      <c r="AO187">
        <v>0.44610157440235948</v>
      </c>
      <c r="AT187">
        <v>43.909995193253302</v>
      </c>
      <c r="AY187">
        <v>0.27999517594533507</v>
      </c>
      <c r="BC187">
        <v>8.5581796800000003</v>
      </c>
      <c r="BD187">
        <v>9.1985985452162957</v>
      </c>
      <c r="BE187">
        <v>0.64041886521629454</v>
      </c>
      <c r="BF187">
        <v>0.71554182714546655</v>
      </c>
    </row>
    <row r="188" spans="1:58" x14ac:dyDescent="0.2">
      <c r="A188">
        <v>20</v>
      </c>
      <c r="B188">
        <v>1</v>
      </c>
      <c r="C188" t="s">
        <v>30</v>
      </c>
      <c r="D188" t="s">
        <v>27</v>
      </c>
      <c r="G188">
        <v>0.5</v>
      </c>
      <c r="H188">
        <v>0.5</v>
      </c>
      <c r="I188">
        <v>3622</v>
      </c>
      <c r="J188">
        <v>13135</v>
      </c>
      <c r="L188">
        <v>10488</v>
      </c>
      <c r="M188">
        <v>3.194</v>
      </c>
      <c r="N188">
        <v>11.406000000000001</v>
      </c>
      <c r="O188">
        <v>8.2119999999999997</v>
      </c>
      <c r="Q188">
        <v>0.98099999999999998</v>
      </c>
      <c r="R188">
        <v>1</v>
      </c>
      <c r="S188">
        <v>0</v>
      </c>
      <c r="T188">
        <v>0</v>
      </c>
      <c r="V188">
        <v>0</v>
      </c>
      <c r="Y188">
        <v>44235</v>
      </c>
      <c r="Z188">
        <v>0.61072916666666666</v>
      </c>
      <c r="AB188">
        <v>1</v>
      </c>
      <c r="AD188">
        <v>8.6782660800000002</v>
      </c>
      <c r="AE188">
        <v>9.1780809987497136</v>
      </c>
      <c r="AF188">
        <v>0.4998149187497134</v>
      </c>
      <c r="AG188">
        <v>0.71654356844440581</v>
      </c>
    </row>
    <row r="189" spans="1:58" x14ac:dyDescent="0.2">
      <c r="A189">
        <v>21</v>
      </c>
      <c r="B189">
        <v>1</v>
      </c>
      <c r="D189" t="s">
        <v>28</v>
      </c>
      <c r="Y189">
        <v>44235</v>
      </c>
      <c r="Z189">
        <v>0.61506944444444445</v>
      </c>
      <c r="AB189">
        <v>1</v>
      </c>
      <c r="AD189" t="e">
        <v>#DIV/0!</v>
      </c>
      <c r="AE189" t="e">
        <v>#DIV/0!</v>
      </c>
      <c r="AF189" t="e">
        <v>#DIV/0!</v>
      </c>
      <c r="AG189" t="e">
        <v>#DIV/0!</v>
      </c>
    </row>
    <row r="190" spans="1:58" x14ac:dyDescent="0.2">
      <c r="A190">
        <v>22</v>
      </c>
      <c r="B190">
        <v>9</v>
      </c>
      <c r="C190" t="s">
        <v>88</v>
      </c>
      <c r="D190" t="s">
        <v>27</v>
      </c>
      <c r="G190">
        <v>0.5</v>
      </c>
      <c r="H190">
        <v>0.5</v>
      </c>
      <c r="I190">
        <v>1712</v>
      </c>
      <c r="J190">
        <v>6497</v>
      </c>
      <c r="L190">
        <v>2310</v>
      </c>
      <c r="M190">
        <v>1.728</v>
      </c>
      <c r="N190">
        <v>5.7830000000000004</v>
      </c>
      <c r="O190">
        <v>4.0540000000000003</v>
      </c>
      <c r="Q190">
        <v>0.126</v>
      </c>
      <c r="R190">
        <v>1</v>
      </c>
      <c r="S190">
        <v>0</v>
      </c>
      <c r="T190">
        <v>0</v>
      </c>
      <c r="V190">
        <v>0</v>
      </c>
      <c r="Y190">
        <v>44235</v>
      </c>
      <c r="Z190">
        <v>0.62535879629629632</v>
      </c>
      <c r="AB190">
        <v>1</v>
      </c>
      <c r="AD190">
        <v>3.6357132799999996</v>
      </c>
      <c r="AE190">
        <v>4.561285288743866</v>
      </c>
      <c r="AF190">
        <v>0.92557200874386636</v>
      </c>
      <c r="AG190">
        <v>0.15156147584269161</v>
      </c>
    </row>
    <row r="191" spans="1:58" x14ac:dyDescent="0.2">
      <c r="A191">
        <v>23</v>
      </c>
      <c r="B191">
        <v>9</v>
      </c>
      <c r="C191" t="s">
        <v>88</v>
      </c>
      <c r="D191" t="s">
        <v>27</v>
      </c>
      <c r="G191">
        <v>0.5</v>
      </c>
      <c r="H191">
        <v>0.5</v>
      </c>
      <c r="I191">
        <v>1098</v>
      </c>
      <c r="J191">
        <v>6488</v>
      </c>
      <c r="L191">
        <v>2285</v>
      </c>
      <c r="M191">
        <v>1.258</v>
      </c>
      <c r="N191">
        <v>5.7750000000000004</v>
      </c>
      <c r="O191">
        <v>4.5170000000000003</v>
      </c>
      <c r="Q191">
        <v>0.123</v>
      </c>
      <c r="R191">
        <v>1</v>
      </c>
      <c r="S191">
        <v>0</v>
      </c>
      <c r="T191">
        <v>0</v>
      </c>
      <c r="V191">
        <v>0</v>
      </c>
      <c r="Y191">
        <v>44235</v>
      </c>
      <c r="Z191">
        <v>0.63093750000000004</v>
      </c>
      <c r="AB191">
        <v>1</v>
      </c>
      <c r="AD191">
        <v>2.2006724800000002</v>
      </c>
      <c r="AE191">
        <v>4.5550256982964337</v>
      </c>
      <c r="AF191">
        <v>2.3543532182964335</v>
      </c>
      <c r="AG191">
        <v>0.14983433567210677</v>
      </c>
      <c r="AJ191">
        <v>2.9176393594217518</v>
      </c>
      <c r="AO191">
        <v>0.85873930651201025</v>
      </c>
      <c r="AT191">
        <v>1.0283414090472025</v>
      </c>
      <c r="AY191">
        <v>1.1916649630245815</v>
      </c>
      <c r="BC191">
        <v>2.1690302400000001</v>
      </c>
      <c r="BD191">
        <v>4.5355514169044238</v>
      </c>
      <c r="BE191">
        <v>2.3665211769044232</v>
      </c>
      <c r="BF191">
        <v>0.15073244856081089</v>
      </c>
    </row>
    <row r="192" spans="1:58" x14ac:dyDescent="0.2">
      <c r="A192">
        <v>24</v>
      </c>
      <c r="B192">
        <v>9</v>
      </c>
      <c r="C192" t="s">
        <v>88</v>
      </c>
      <c r="D192" t="s">
        <v>27</v>
      </c>
      <c r="G192">
        <v>0.5</v>
      </c>
      <c r="H192">
        <v>0.5</v>
      </c>
      <c r="I192">
        <v>1070</v>
      </c>
      <c r="J192">
        <v>6432</v>
      </c>
      <c r="L192">
        <v>2311</v>
      </c>
      <c r="M192">
        <v>1.236</v>
      </c>
      <c r="N192">
        <v>5.7279999999999998</v>
      </c>
      <c r="O192">
        <v>4.492</v>
      </c>
      <c r="Q192">
        <v>0.126</v>
      </c>
      <c r="R192">
        <v>1</v>
      </c>
      <c r="S192">
        <v>0</v>
      </c>
      <c r="T192">
        <v>0</v>
      </c>
      <c r="V192">
        <v>0</v>
      </c>
      <c r="Y192">
        <v>44235</v>
      </c>
      <c r="Z192">
        <v>0.63696759259259261</v>
      </c>
      <c r="AB192">
        <v>1</v>
      </c>
      <c r="AD192">
        <v>2.1373880000000001</v>
      </c>
      <c r="AE192">
        <v>4.516077135512413</v>
      </c>
      <c r="AF192">
        <v>2.3786891355124129</v>
      </c>
      <c r="AG192">
        <v>0.15163056144951501</v>
      </c>
    </row>
    <row r="193" spans="1:58" x14ac:dyDescent="0.2">
      <c r="A193">
        <v>25</v>
      </c>
      <c r="B193">
        <v>10</v>
      </c>
      <c r="C193" t="s">
        <v>89</v>
      </c>
      <c r="D193" t="s">
        <v>27</v>
      </c>
      <c r="G193">
        <v>0.5</v>
      </c>
      <c r="H193">
        <v>0.5</v>
      </c>
      <c r="I193">
        <v>1193</v>
      </c>
      <c r="J193">
        <v>7031</v>
      </c>
      <c r="L193">
        <v>2846</v>
      </c>
      <c r="M193">
        <v>1.33</v>
      </c>
      <c r="N193">
        <v>6.2350000000000003</v>
      </c>
      <c r="O193">
        <v>4.9050000000000002</v>
      </c>
      <c r="Q193">
        <v>0.182</v>
      </c>
      <c r="R193">
        <v>1</v>
      </c>
      <c r="S193">
        <v>0</v>
      </c>
      <c r="T193">
        <v>0</v>
      </c>
      <c r="V193">
        <v>0</v>
      </c>
      <c r="Y193">
        <v>44235</v>
      </c>
      <c r="Z193">
        <v>0.64724537037037033</v>
      </c>
      <c r="AB193">
        <v>1</v>
      </c>
      <c r="AD193">
        <v>2.4167898800000005</v>
      </c>
      <c r="AE193">
        <v>4.9326876552914882</v>
      </c>
      <c r="AF193">
        <v>2.5158977752914877</v>
      </c>
      <c r="AG193">
        <v>0.18859136110003069</v>
      </c>
    </row>
    <row r="194" spans="1:58" x14ac:dyDescent="0.2">
      <c r="A194">
        <v>26</v>
      </c>
      <c r="B194">
        <v>10</v>
      </c>
      <c r="C194" t="s">
        <v>89</v>
      </c>
      <c r="D194" t="s">
        <v>27</v>
      </c>
      <c r="G194">
        <v>0.5</v>
      </c>
      <c r="H194">
        <v>0.5</v>
      </c>
      <c r="I194">
        <v>1215</v>
      </c>
      <c r="J194">
        <v>7021</v>
      </c>
      <c r="L194">
        <v>2799</v>
      </c>
      <c r="M194">
        <v>1.347</v>
      </c>
      <c r="N194">
        <v>6.2270000000000003</v>
      </c>
      <c r="O194">
        <v>4.88</v>
      </c>
      <c r="Q194">
        <v>0.17699999999999999</v>
      </c>
      <c r="R194">
        <v>1</v>
      </c>
      <c r="S194">
        <v>0</v>
      </c>
      <c r="T194">
        <v>0</v>
      </c>
      <c r="V194">
        <v>0</v>
      </c>
      <c r="Y194">
        <v>44235</v>
      </c>
      <c r="Z194">
        <v>0.65273148148148141</v>
      </c>
      <c r="AB194">
        <v>1</v>
      </c>
      <c r="AD194">
        <v>2.4671469999999998</v>
      </c>
      <c r="AE194">
        <v>4.925732554794342</v>
      </c>
      <c r="AF194">
        <v>2.4585855547943423</v>
      </c>
      <c r="AG194">
        <v>0.18534433757933119</v>
      </c>
      <c r="AJ194">
        <v>0</v>
      </c>
      <c r="AO194">
        <v>0.19748384525272847</v>
      </c>
      <c r="AT194">
        <v>0.39526373138540827</v>
      </c>
      <c r="AY194">
        <v>0.26057940267069829</v>
      </c>
      <c r="BC194">
        <v>2.4671469999999998</v>
      </c>
      <c r="BD194">
        <v>4.9306011251423447</v>
      </c>
      <c r="BE194">
        <v>2.463454125142345</v>
      </c>
      <c r="BF194">
        <v>0.18558613720321307</v>
      </c>
    </row>
    <row r="195" spans="1:58" x14ac:dyDescent="0.2">
      <c r="A195">
        <v>27</v>
      </c>
      <c r="B195">
        <v>10</v>
      </c>
      <c r="C195" t="s">
        <v>89</v>
      </c>
      <c r="D195" t="s">
        <v>27</v>
      </c>
      <c r="G195">
        <v>0.5</v>
      </c>
      <c r="H195">
        <v>0.5</v>
      </c>
      <c r="I195">
        <v>1215</v>
      </c>
      <c r="J195">
        <v>7035</v>
      </c>
      <c r="L195">
        <v>2806</v>
      </c>
      <c r="M195">
        <v>1.347</v>
      </c>
      <c r="N195">
        <v>6.2380000000000004</v>
      </c>
      <c r="O195">
        <v>4.891</v>
      </c>
      <c r="Q195">
        <v>0.17799999999999999</v>
      </c>
      <c r="R195">
        <v>1</v>
      </c>
      <c r="S195">
        <v>0</v>
      </c>
      <c r="T195">
        <v>0</v>
      </c>
      <c r="V195">
        <v>0</v>
      </c>
      <c r="Y195">
        <v>44235</v>
      </c>
      <c r="Z195">
        <v>0.65883101851851855</v>
      </c>
      <c r="AB195">
        <v>1</v>
      </c>
      <c r="AD195">
        <v>2.4671469999999998</v>
      </c>
      <c r="AE195">
        <v>4.9354696954903474</v>
      </c>
      <c r="AF195">
        <v>2.4683226954903477</v>
      </c>
      <c r="AG195">
        <v>0.18582793682709495</v>
      </c>
    </row>
    <row r="196" spans="1:58" x14ac:dyDescent="0.2">
      <c r="A196">
        <v>28</v>
      </c>
      <c r="B196">
        <v>11</v>
      </c>
      <c r="C196" t="s">
        <v>90</v>
      </c>
      <c r="D196" t="s">
        <v>27</v>
      </c>
      <c r="G196">
        <v>0.5</v>
      </c>
      <c r="H196">
        <v>0.5</v>
      </c>
      <c r="I196">
        <v>1813</v>
      </c>
      <c r="J196">
        <v>9479</v>
      </c>
      <c r="L196">
        <v>9710</v>
      </c>
      <c r="M196">
        <v>1.8049999999999999</v>
      </c>
      <c r="N196">
        <v>8.3089999999999993</v>
      </c>
      <c r="O196">
        <v>6.5039999999999996</v>
      </c>
      <c r="Q196">
        <v>0.89900000000000002</v>
      </c>
      <c r="R196">
        <v>1</v>
      </c>
      <c r="S196">
        <v>0</v>
      </c>
      <c r="T196">
        <v>0</v>
      </c>
      <c r="V196">
        <v>0</v>
      </c>
      <c r="Y196">
        <v>44235</v>
      </c>
      <c r="Z196">
        <v>0.66918981481481488</v>
      </c>
      <c r="AB196">
        <v>1</v>
      </c>
      <c r="AD196">
        <v>3.8804362800000005</v>
      </c>
      <c r="AE196">
        <v>6.6352962569929517</v>
      </c>
      <c r="AF196">
        <v>2.7548599769929512</v>
      </c>
      <c r="AG196">
        <v>0.66279496633580548</v>
      </c>
    </row>
    <row r="197" spans="1:58" x14ac:dyDescent="0.2">
      <c r="A197">
        <v>29</v>
      </c>
      <c r="B197">
        <v>11</v>
      </c>
      <c r="C197" t="s">
        <v>90</v>
      </c>
      <c r="D197" t="s">
        <v>27</v>
      </c>
      <c r="G197">
        <v>0.5</v>
      </c>
      <c r="H197">
        <v>0.5</v>
      </c>
      <c r="I197">
        <v>2032</v>
      </c>
      <c r="J197">
        <v>9491</v>
      </c>
      <c r="L197">
        <v>9871</v>
      </c>
      <c r="M197">
        <v>1.974</v>
      </c>
      <c r="N197">
        <v>8.3190000000000008</v>
      </c>
      <c r="O197">
        <v>6.3449999999999998</v>
      </c>
      <c r="Q197">
        <v>0.91600000000000004</v>
      </c>
      <c r="R197">
        <v>1</v>
      </c>
      <c r="S197">
        <v>0</v>
      </c>
      <c r="T197">
        <v>0</v>
      </c>
      <c r="V197">
        <v>0</v>
      </c>
      <c r="Y197">
        <v>44235</v>
      </c>
      <c r="Z197">
        <v>0.67481481481481476</v>
      </c>
      <c r="AB197">
        <v>1</v>
      </c>
      <c r="AD197">
        <v>4.4194828799999994</v>
      </c>
      <c r="AE197">
        <v>6.6436423775895275</v>
      </c>
      <c r="AF197">
        <v>2.224159497589528</v>
      </c>
      <c r="AG197">
        <v>0.67391774903437185</v>
      </c>
      <c r="AJ197">
        <v>1.3434136826933833</v>
      </c>
      <c r="AO197">
        <v>0.33556387311638464</v>
      </c>
      <c r="AT197">
        <v>3.7574130893503561</v>
      </c>
      <c r="AY197">
        <v>0.18435404996741203</v>
      </c>
      <c r="BC197">
        <v>4.4493695999999989</v>
      </c>
      <c r="BD197">
        <v>6.6325142167940925</v>
      </c>
      <c r="BE197">
        <v>2.1831446167940936</v>
      </c>
      <c r="BF197">
        <v>0.67453951949578239</v>
      </c>
    </row>
    <row r="198" spans="1:58" x14ac:dyDescent="0.2">
      <c r="A198">
        <v>30</v>
      </c>
      <c r="B198">
        <v>11</v>
      </c>
      <c r="C198" t="s">
        <v>90</v>
      </c>
      <c r="D198" t="s">
        <v>27</v>
      </c>
      <c r="G198">
        <v>0.5</v>
      </c>
      <c r="H198">
        <v>0.5</v>
      </c>
      <c r="I198">
        <v>2056</v>
      </c>
      <c r="J198">
        <v>9459</v>
      </c>
      <c r="L198">
        <v>9889</v>
      </c>
      <c r="M198">
        <v>1.9930000000000001</v>
      </c>
      <c r="N198">
        <v>8.2919999999999998</v>
      </c>
      <c r="O198">
        <v>6.2990000000000004</v>
      </c>
      <c r="Q198">
        <v>0.91800000000000004</v>
      </c>
      <c r="R198">
        <v>1</v>
      </c>
      <c r="S198">
        <v>0</v>
      </c>
      <c r="T198">
        <v>0</v>
      </c>
      <c r="V198">
        <v>0</v>
      </c>
      <c r="Y198">
        <v>44235</v>
      </c>
      <c r="Z198">
        <v>0.68086805555555552</v>
      </c>
      <c r="AB198">
        <v>1</v>
      </c>
      <c r="AD198">
        <v>4.4792563199999993</v>
      </c>
      <c r="AE198">
        <v>6.6213860559986584</v>
      </c>
      <c r="AF198">
        <v>2.1421297359986591</v>
      </c>
      <c r="AG198">
        <v>0.67516128995719304</v>
      </c>
    </row>
    <row r="199" spans="1:58" x14ac:dyDescent="0.2">
      <c r="A199">
        <v>31</v>
      </c>
      <c r="B199">
        <v>12</v>
      </c>
      <c r="C199" t="s">
        <v>91</v>
      </c>
      <c r="D199" t="s">
        <v>27</v>
      </c>
      <c r="G199">
        <v>0.5</v>
      </c>
      <c r="H199">
        <v>0.5</v>
      </c>
      <c r="I199">
        <v>1670</v>
      </c>
      <c r="J199">
        <v>8238</v>
      </c>
      <c r="L199">
        <v>4259</v>
      </c>
      <c r="M199">
        <v>1.696</v>
      </c>
      <c r="N199">
        <v>7.258</v>
      </c>
      <c r="O199">
        <v>5.5620000000000003</v>
      </c>
      <c r="Q199">
        <v>0.32900000000000001</v>
      </c>
      <c r="R199">
        <v>1</v>
      </c>
      <c r="S199">
        <v>0</v>
      </c>
      <c r="T199">
        <v>0</v>
      </c>
      <c r="V199">
        <v>0</v>
      </c>
      <c r="Y199">
        <v>44235</v>
      </c>
      <c r="Z199">
        <v>0.69126157407407407</v>
      </c>
      <c r="AB199">
        <v>1</v>
      </c>
      <c r="AD199">
        <v>3.5346679999999999</v>
      </c>
      <c r="AE199">
        <v>5.772168285297071</v>
      </c>
      <c r="AF199">
        <v>2.2375002852970711</v>
      </c>
      <c r="AG199">
        <v>0.28620932354148609</v>
      </c>
    </row>
    <row r="200" spans="1:58" x14ac:dyDescent="0.2">
      <c r="A200">
        <v>32</v>
      </c>
      <c r="B200">
        <v>12</v>
      </c>
      <c r="C200" t="s">
        <v>91</v>
      </c>
      <c r="D200" t="s">
        <v>27</v>
      </c>
      <c r="G200">
        <v>0.5</v>
      </c>
      <c r="H200">
        <v>0.5</v>
      </c>
      <c r="I200">
        <v>1523</v>
      </c>
      <c r="J200">
        <v>8191</v>
      </c>
      <c r="L200">
        <v>4210</v>
      </c>
      <c r="M200">
        <v>1.5840000000000001</v>
      </c>
      <c r="N200">
        <v>7.218</v>
      </c>
      <c r="O200">
        <v>5.6340000000000003</v>
      </c>
      <c r="Q200">
        <v>0.32400000000000001</v>
      </c>
      <c r="R200">
        <v>1</v>
      </c>
      <c r="S200">
        <v>0</v>
      </c>
      <c r="T200">
        <v>0</v>
      </c>
      <c r="V200">
        <v>0</v>
      </c>
      <c r="Y200">
        <v>44235</v>
      </c>
      <c r="Z200">
        <v>0.69685185185185183</v>
      </c>
      <c r="AB200">
        <v>1</v>
      </c>
      <c r="AD200">
        <v>3.1843434799999999</v>
      </c>
      <c r="AE200">
        <v>5.7394793129604826</v>
      </c>
      <c r="AF200">
        <v>2.5551358329604827</v>
      </c>
      <c r="AG200">
        <v>0.28282412880713981</v>
      </c>
      <c r="AJ200">
        <v>1.7692427780602635</v>
      </c>
      <c r="AO200">
        <v>2.4233061575975576E-2</v>
      </c>
      <c r="AT200">
        <v>2.1939680537427981</v>
      </c>
      <c r="AY200">
        <v>0.82708533186803856</v>
      </c>
      <c r="BC200">
        <v>3.21276428</v>
      </c>
      <c r="BD200">
        <v>5.7401748230101965</v>
      </c>
      <c r="BE200">
        <v>2.5274105430101974</v>
      </c>
      <c r="BF200">
        <v>0.2839985841231375</v>
      </c>
    </row>
    <row r="201" spans="1:58" x14ac:dyDescent="0.2">
      <c r="A201">
        <v>33</v>
      </c>
      <c r="B201">
        <v>12</v>
      </c>
      <c r="C201" t="s">
        <v>91</v>
      </c>
      <c r="D201" t="s">
        <v>27</v>
      </c>
      <c r="G201">
        <v>0.5</v>
      </c>
      <c r="H201">
        <v>0.5</v>
      </c>
      <c r="I201">
        <v>1547</v>
      </c>
      <c r="J201">
        <v>8193</v>
      </c>
      <c r="L201">
        <v>4244</v>
      </c>
      <c r="M201">
        <v>1.6020000000000001</v>
      </c>
      <c r="N201">
        <v>7.22</v>
      </c>
      <c r="O201">
        <v>5.6180000000000003</v>
      </c>
      <c r="Q201">
        <v>0.32800000000000001</v>
      </c>
      <c r="R201">
        <v>1</v>
      </c>
      <c r="S201">
        <v>0</v>
      </c>
      <c r="T201">
        <v>0</v>
      </c>
      <c r="V201">
        <v>0</v>
      </c>
      <c r="Y201">
        <v>44235</v>
      </c>
      <c r="Z201">
        <v>0.70295138888888886</v>
      </c>
      <c r="AB201">
        <v>1</v>
      </c>
      <c r="AD201">
        <v>3.2411850799999997</v>
      </c>
      <c r="AE201">
        <v>5.7408703330599113</v>
      </c>
      <c r="AF201">
        <v>2.4996852530599116</v>
      </c>
      <c r="AG201">
        <v>0.28517303943913519</v>
      </c>
    </row>
    <row r="202" spans="1:58" x14ac:dyDescent="0.2">
      <c r="A202">
        <v>34</v>
      </c>
      <c r="B202">
        <v>13</v>
      </c>
      <c r="C202" t="s">
        <v>92</v>
      </c>
      <c r="D202" t="s">
        <v>27</v>
      </c>
      <c r="G202">
        <v>0.5</v>
      </c>
      <c r="H202">
        <v>0.5</v>
      </c>
      <c r="I202">
        <v>1467</v>
      </c>
      <c r="J202">
        <v>9540</v>
      </c>
      <c r="L202">
        <v>4117</v>
      </c>
      <c r="M202">
        <v>1.5409999999999999</v>
      </c>
      <c r="N202">
        <v>8.3610000000000007</v>
      </c>
      <c r="O202">
        <v>6.82</v>
      </c>
      <c r="Q202">
        <v>0.315</v>
      </c>
      <c r="R202">
        <v>1</v>
      </c>
      <c r="S202">
        <v>0</v>
      </c>
      <c r="T202">
        <v>0</v>
      </c>
      <c r="V202">
        <v>0</v>
      </c>
      <c r="Y202">
        <v>44235</v>
      </c>
      <c r="Z202">
        <v>0.71331018518518519</v>
      </c>
      <c r="AB202">
        <v>1</v>
      </c>
      <c r="AD202">
        <v>3.0522506800000002</v>
      </c>
      <c r="AE202">
        <v>6.6777223700255455</v>
      </c>
      <c r="AF202">
        <v>3.6254716900255453</v>
      </c>
      <c r="AG202">
        <v>0.27639916737256415</v>
      </c>
    </row>
    <row r="203" spans="1:58" x14ac:dyDescent="0.2">
      <c r="A203">
        <v>35</v>
      </c>
      <c r="B203">
        <v>13</v>
      </c>
      <c r="C203" t="s">
        <v>92</v>
      </c>
      <c r="D203" t="s">
        <v>27</v>
      </c>
      <c r="G203">
        <v>0.5</v>
      </c>
      <c r="H203">
        <v>0.5</v>
      </c>
      <c r="I203">
        <v>1446</v>
      </c>
      <c r="J203">
        <v>9587</v>
      </c>
      <c r="L203">
        <v>4125</v>
      </c>
      <c r="M203">
        <v>1.524</v>
      </c>
      <c r="N203">
        <v>8.4009999999999998</v>
      </c>
      <c r="O203">
        <v>6.8760000000000003</v>
      </c>
      <c r="Q203">
        <v>0.315</v>
      </c>
      <c r="R203">
        <v>1</v>
      </c>
      <c r="S203">
        <v>0</v>
      </c>
      <c r="T203">
        <v>0</v>
      </c>
      <c r="V203">
        <v>0</v>
      </c>
      <c r="Y203">
        <v>44235</v>
      </c>
      <c r="Z203">
        <v>0.71909722222222217</v>
      </c>
      <c r="AB203">
        <v>1</v>
      </c>
      <c r="AD203">
        <v>3.00290992</v>
      </c>
      <c r="AE203">
        <v>6.7104113423621339</v>
      </c>
      <c r="AF203">
        <v>3.7075014223621339</v>
      </c>
      <c r="AG203">
        <v>0.2769518522271513</v>
      </c>
      <c r="AJ203">
        <v>1.8912269142592077</v>
      </c>
      <c r="AO203">
        <v>0.70728806005182476</v>
      </c>
      <c r="AT203">
        <v>0.24151926888105749</v>
      </c>
      <c r="AY203">
        <v>0.22475718913263132</v>
      </c>
      <c r="BC203">
        <v>2.97478</v>
      </c>
      <c r="BD203">
        <v>6.6867640006718361</v>
      </c>
      <c r="BE203">
        <v>3.7119840006718361</v>
      </c>
      <c r="BF203">
        <v>0.27664096699644602</v>
      </c>
    </row>
    <row r="204" spans="1:58" x14ac:dyDescent="0.2">
      <c r="A204">
        <v>36</v>
      </c>
      <c r="B204">
        <v>13</v>
      </c>
      <c r="C204" t="s">
        <v>92</v>
      </c>
      <c r="D204" t="s">
        <v>27</v>
      </c>
      <c r="G204">
        <v>0.5</v>
      </c>
      <c r="H204">
        <v>0.5</v>
      </c>
      <c r="I204">
        <v>1422</v>
      </c>
      <c r="J204">
        <v>9519</v>
      </c>
      <c r="L204">
        <v>4116</v>
      </c>
      <c r="M204">
        <v>1.506</v>
      </c>
      <c r="N204">
        <v>8.343</v>
      </c>
      <c r="O204">
        <v>6.8369999999999997</v>
      </c>
      <c r="Q204">
        <v>0.314</v>
      </c>
      <c r="R204">
        <v>1</v>
      </c>
      <c r="S204">
        <v>0</v>
      </c>
      <c r="T204">
        <v>0</v>
      </c>
      <c r="V204">
        <v>0</v>
      </c>
      <c r="Y204">
        <v>44235</v>
      </c>
      <c r="Z204">
        <v>0.72518518518518515</v>
      </c>
      <c r="AB204">
        <v>1</v>
      </c>
      <c r="AD204">
        <v>2.9466500799999999</v>
      </c>
      <c r="AE204">
        <v>6.6631166589815383</v>
      </c>
      <c r="AF204">
        <v>3.7164665789815383</v>
      </c>
      <c r="AG204">
        <v>0.27633008176574075</v>
      </c>
    </row>
    <row r="205" spans="1:58" x14ac:dyDescent="0.2">
      <c r="A205">
        <v>37</v>
      </c>
      <c r="B205">
        <v>14</v>
      </c>
      <c r="C205" t="s">
        <v>93</v>
      </c>
      <c r="D205" t="s">
        <v>27</v>
      </c>
      <c r="G205">
        <v>0.5</v>
      </c>
      <c r="H205">
        <v>0.5</v>
      </c>
      <c r="I205">
        <v>1171</v>
      </c>
      <c r="J205">
        <v>6257</v>
      </c>
      <c r="L205">
        <v>2324</v>
      </c>
      <c r="M205">
        <v>1.3129999999999999</v>
      </c>
      <c r="N205">
        <v>5.58</v>
      </c>
      <c r="O205">
        <v>4.2670000000000003</v>
      </c>
      <c r="Q205">
        <v>0.127</v>
      </c>
      <c r="R205">
        <v>1</v>
      </c>
      <c r="S205">
        <v>0</v>
      </c>
      <c r="T205">
        <v>0</v>
      </c>
      <c r="V205">
        <v>0</v>
      </c>
      <c r="Y205">
        <v>44235</v>
      </c>
      <c r="Z205">
        <v>0.73538194444444438</v>
      </c>
      <c r="AB205">
        <v>1</v>
      </c>
      <c r="AD205">
        <v>2.3665489199999996</v>
      </c>
      <c r="AE205">
        <v>4.3943628768123491</v>
      </c>
      <c r="AF205">
        <v>2.0278139568123494</v>
      </c>
      <c r="AG205">
        <v>0.15252867433821912</v>
      </c>
    </row>
    <row r="206" spans="1:58" x14ac:dyDescent="0.2">
      <c r="A206">
        <v>38</v>
      </c>
      <c r="B206">
        <v>14</v>
      </c>
      <c r="C206" t="s">
        <v>93</v>
      </c>
      <c r="D206" t="s">
        <v>27</v>
      </c>
      <c r="G206">
        <v>0.5</v>
      </c>
      <c r="H206">
        <v>0.5</v>
      </c>
      <c r="I206">
        <v>1059</v>
      </c>
      <c r="J206">
        <v>6193</v>
      </c>
      <c r="L206">
        <v>2321</v>
      </c>
      <c r="M206">
        <v>1.2270000000000001</v>
      </c>
      <c r="N206">
        <v>5.5250000000000004</v>
      </c>
      <c r="O206">
        <v>4.298</v>
      </c>
      <c r="Q206">
        <v>0.127</v>
      </c>
      <c r="R206">
        <v>1</v>
      </c>
      <c r="S206">
        <v>0</v>
      </c>
      <c r="T206">
        <v>0</v>
      </c>
      <c r="V206">
        <v>0</v>
      </c>
      <c r="Y206">
        <v>44235</v>
      </c>
      <c r="Z206">
        <v>0.74085648148148142</v>
      </c>
      <c r="AB206">
        <v>1</v>
      </c>
      <c r="AD206">
        <v>2.11257772</v>
      </c>
      <c r="AE206">
        <v>4.3498502336306117</v>
      </c>
      <c r="AF206">
        <v>2.2372725136306117</v>
      </c>
      <c r="AG206">
        <v>0.15232141751774897</v>
      </c>
      <c r="AJ206">
        <v>0.9561835645038036</v>
      </c>
      <c r="AO206">
        <v>0.16002080364020324</v>
      </c>
      <c r="AT206">
        <v>1.2255662906121243</v>
      </c>
      <c r="AY206">
        <v>2.4330662320251002</v>
      </c>
      <c r="BC206">
        <v>2.1227263000000001</v>
      </c>
      <c r="BD206">
        <v>4.3463726833820386</v>
      </c>
      <c r="BE206">
        <v>2.2236463833820386</v>
      </c>
      <c r="BF206">
        <v>0.15049064893692904</v>
      </c>
    </row>
    <row r="207" spans="1:58" x14ac:dyDescent="0.2">
      <c r="A207">
        <v>39</v>
      </c>
      <c r="B207">
        <v>14</v>
      </c>
      <c r="C207" t="s">
        <v>93</v>
      </c>
      <c r="D207" t="s">
        <v>27</v>
      </c>
      <c r="G207">
        <v>0.5</v>
      </c>
      <c r="H207">
        <v>0.5</v>
      </c>
      <c r="I207">
        <v>1068</v>
      </c>
      <c r="J207">
        <v>6183</v>
      </c>
      <c r="L207">
        <v>2268</v>
      </c>
      <c r="M207">
        <v>1.234</v>
      </c>
      <c r="N207">
        <v>5.5170000000000003</v>
      </c>
      <c r="O207">
        <v>4.2830000000000004</v>
      </c>
      <c r="Q207">
        <v>0.121</v>
      </c>
      <c r="R207">
        <v>1</v>
      </c>
      <c r="S207">
        <v>0</v>
      </c>
      <c r="T207">
        <v>0</v>
      </c>
      <c r="V207">
        <v>0</v>
      </c>
      <c r="Y207">
        <v>44235</v>
      </c>
      <c r="Z207">
        <v>0.74686342592592592</v>
      </c>
      <c r="AB207">
        <v>1</v>
      </c>
      <c r="AD207">
        <v>2.1328748799999997</v>
      </c>
      <c r="AE207">
        <v>4.3428951331334655</v>
      </c>
      <c r="AF207">
        <v>2.2100202531334658</v>
      </c>
      <c r="AG207">
        <v>0.14865988035610911</v>
      </c>
    </row>
    <row r="208" spans="1:58" x14ac:dyDescent="0.2">
      <c r="A208">
        <v>40</v>
      </c>
      <c r="B208">
        <v>15</v>
      </c>
      <c r="C208" t="s">
        <v>94</v>
      </c>
      <c r="D208" t="s">
        <v>27</v>
      </c>
      <c r="G208">
        <v>0.5</v>
      </c>
      <c r="H208">
        <v>0.5</v>
      </c>
      <c r="I208">
        <v>1270</v>
      </c>
      <c r="J208">
        <v>6946</v>
      </c>
      <c r="L208">
        <v>1415</v>
      </c>
      <c r="M208">
        <v>1.389</v>
      </c>
      <c r="N208">
        <v>6.1630000000000003</v>
      </c>
      <c r="O208">
        <v>4.774</v>
      </c>
      <c r="Q208">
        <v>3.2000000000000001E-2</v>
      </c>
      <c r="R208">
        <v>1</v>
      </c>
      <c r="S208">
        <v>0</v>
      </c>
      <c r="T208">
        <v>0</v>
      </c>
      <c r="V208">
        <v>0</v>
      </c>
      <c r="Y208">
        <v>44235</v>
      </c>
      <c r="Z208">
        <v>0.75714120370370364</v>
      </c>
      <c r="AB208">
        <v>1</v>
      </c>
      <c r="AD208">
        <v>2.5935479999999997</v>
      </c>
      <c r="AE208">
        <v>4.8735693010657428</v>
      </c>
      <c r="AF208">
        <v>2.2800213010657431</v>
      </c>
      <c r="AG208">
        <v>8.9729857735754204E-2</v>
      </c>
    </row>
    <row r="209" spans="1:58" x14ac:dyDescent="0.2">
      <c r="A209">
        <v>41</v>
      </c>
      <c r="B209">
        <v>15</v>
      </c>
      <c r="C209" t="s">
        <v>94</v>
      </c>
      <c r="D209" t="s">
        <v>27</v>
      </c>
      <c r="G209">
        <v>0.5</v>
      </c>
      <c r="H209">
        <v>0.5</v>
      </c>
      <c r="I209">
        <v>1334</v>
      </c>
      <c r="J209">
        <v>6914</v>
      </c>
      <c r="L209">
        <v>1425</v>
      </c>
      <c r="M209">
        <v>1.4390000000000001</v>
      </c>
      <c r="N209">
        <v>6.1360000000000001</v>
      </c>
      <c r="O209">
        <v>4.6970000000000001</v>
      </c>
      <c r="Q209">
        <v>3.3000000000000002E-2</v>
      </c>
      <c r="R209">
        <v>1</v>
      </c>
      <c r="S209">
        <v>0</v>
      </c>
      <c r="T209">
        <v>0</v>
      </c>
      <c r="V209">
        <v>0</v>
      </c>
      <c r="Y209">
        <v>44235</v>
      </c>
      <c r="Z209">
        <v>0.76278935185185182</v>
      </c>
      <c r="AB209">
        <v>1</v>
      </c>
      <c r="AD209">
        <v>2.7415467199999997</v>
      </c>
      <c r="AE209">
        <v>4.8513129794748746</v>
      </c>
      <c r="AF209">
        <v>2.1097662594748749</v>
      </c>
      <c r="AG209">
        <v>9.042071380398814E-2</v>
      </c>
      <c r="AJ209">
        <v>1.0948975199100313</v>
      </c>
      <c r="AO209">
        <v>2.8668954360485947E-2</v>
      </c>
      <c r="AT209">
        <v>1.3740452426176133</v>
      </c>
      <c r="AY209">
        <v>0.22895147912780581</v>
      </c>
      <c r="BC209">
        <v>2.7566378999999994</v>
      </c>
      <c r="BD209">
        <v>4.8520084895245894</v>
      </c>
      <c r="BE209">
        <v>2.0953705895245891</v>
      </c>
      <c r="BF209">
        <v>9.052434221422323E-2</v>
      </c>
    </row>
    <row r="210" spans="1:58" x14ac:dyDescent="0.2">
      <c r="A210">
        <v>42</v>
      </c>
      <c r="B210">
        <v>15</v>
      </c>
      <c r="C210" t="s">
        <v>94</v>
      </c>
      <c r="D210" t="s">
        <v>27</v>
      </c>
      <c r="G210">
        <v>0.5</v>
      </c>
      <c r="H210">
        <v>0.5</v>
      </c>
      <c r="I210">
        <v>1347</v>
      </c>
      <c r="J210">
        <v>6916</v>
      </c>
      <c r="L210">
        <v>1428</v>
      </c>
      <c r="M210">
        <v>1.448</v>
      </c>
      <c r="N210">
        <v>6.1379999999999999</v>
      </c>
      <c r="O210">
        <v>4.6900000000000004</v>
      </c>
      <c r="Q210">
        <v>3.3000000000000002E-2</v>
      </c>
      <c r="R210">
        <v>1</v>
      </c>
      <c r="S210">
        <v>0</v>
      </c>
      <c r="T210">
        <v>0</v>
      </c>
      <c r="V210">
        <v>0</v>
      </c>
      <c r="Y210">
        <v>44235</v>
      </c>
      <c r="Z210">
        <v>0.76879629629629631</v>
      </c>
      <c r="AB210">
        <v>1</v>
      </c>
      <c r="AD210">
        <v>2.7717290799999996</v>
      </c>
      <c r="AE210">
        <v>4.8527039995743033</v>
      </c>
      <c r="AF210">
        <v>2.0809749195743037</v>
      </c>
      <c r="AG210">
        <v>9.0627970624458321E-2</v>
      </c>
    </row>
    <row r="211" spans="1:58" x14ac:dyDescent="0.2">
      <c r="A211">
        <v>43</v>
      </c>
      <c r="B211">
        <v>16</v>
      </c>
      <c r="C211" t="s">
        <v>95</v>
      </c>
      <c r="D211" t="s">
        <v>27</v>
      </c>
      <c r="G211">
        <v>0.5</v>
      </c>
      <c r="H211">
        <v>0.5</v>
      </c>
      <c r="I211">
        <v>1657</v>
      </c>
      <c r="J211">
        <v>9007</v>
      </c>
      <c r="L211">
        <v>21224</v>
      </c>
      <c r="M211">
        <v>1.6859999999999999</v>
      </c>
      <c r="N211">
        <v>7.9089999999999998</v>
      </c>
      <c r="O211">
        <v>6.2229999999999999</v>
      </c>
      <c r="Q211">
        <v>2.1040000000000001</v>
      </c>
      <c r="R211">
        <v>1</v>
      </c>
      <c r="S211">
        <v>0</v>
      </c>
      <c r="T211">
        <v>0</v>
      </c>
      <c r="V211">
        <v>0</v>
      </c>
      <c r="Y211">
        <v>44235</v>
      </c>
      <c r="Z211">
        <v>0.77909722222222222</v>
      </c>
      <c r="AB211">
        <v>1</v>
      </c>
      <c r="AD211">
        <v>3.5034778799999997</v>
      </c>
      <c r="AE211">
        <v>6.3070155135276371</v>
      </c>
      <c r="AF211">
        <v>2.8035376335276374</v>
      </c>
      <c r="AG211">
        <v>1.4582466433003611</v>
      </c>
    </row>
    <row r="212" spans="1:58" x14ac:dyDescent="0.2">
      <c r="A212">
        <v>44</v>
      </c>
      <c r="B212">
        <v>16</v>
      </c>
      <c r="C212" t="s">
        <v>95</v>
      </c>
      <c r="D212" t="s">
        <v>27</v>
      </c>
      <c r="G212">
        <v>0.5</v>
      </c>
      <c r="H212">
        <v>0.5</v>
      </c>
      <c r="I212">
        <v>1792</v>
      </c>
      <c r="J212">
        <v>8939</v>
      </c>
      <c r="L212">
        <v>21353</v>
      </c>
      <c r="M212">
        <v>1.79</v>
      </c>
      <c r="N212">
        <v>7.8520000000000003</v>
      </c>
      <c r="O212">
        <v>6.0620000000000003</v>
      </c>
      <c r="Q212">
        <v>2.117</v>
      </c>
      <c r="R212">
        <v>1</v>
      </c>
      <c r="S212">
        <v>0</v>
      </c>
      <c r="T212">
        <v>0</v>
      </c>
      <c r="V212">
        <v>0</v>
      </c>
      <c r="Y212">
        <v>44235</v>
      </c>
      <c r="Z212">
        <v>0.78472222222222221</v>
      </c>
      <c r="AB212">
        <v>1</v>
      </c>
      <c r="AD212">
        <v>3.8293516800000003</v>
      </c>
      <c r="AE212">
        <v>6.2597208301470406</v>
      </c>
      <c r="AF212">
        <v>2.4303691501470404</v>
      </c>
      <c r="AG212">
        <v>1.467158686580579</v>
      </c>
      <c r="AJ212">
        <v>1.0110144032969552</v>
      </c>
      <c r="AO212">
        <v>0.85921318182563777</v>
      </c>
      <c r="AT212">
        <v>3.8783975962276438</v>
      </c>
      <c r="AY212">
        <v>1.3377099647995094</v>
      </c>
      <c r="BC212">
        <v>3.8488076800000002</v>
      </c>
      <c r="BD212">
        <v>6.2329436932330271</v>
      </c>
      <c r="BE212">
        <v>2.3841360132330269</v>
      </c>
      <c r="BF212">
        <v>1.4770379283563244</v>
      </c>
    </row>
    <row r="213" spans="1:58" x14ac:dyDescent="0.2">
      <c r="A213">
        <v>45</v>
      </c>
      <c r="B213">
        <v>16</v>
      </c>
      <c r="C213" t="s">
        <v>95</v>
      </c>
      <c r="D213" t="s">
        <v>27</v>
      </c>
      <c r="G213">
        <v>0.5</v>
      </c>
      <c r="H213">
        <v>0.5</v>
      </c>
      <c r="I213">
        <v>1808</v>
      </c>
      <c r="J213">
        <v>8862</v>
      </c>
      <c r="L213">
        <v>21639</v>
      </c>
      <c r="M213">
        <v>1.802</v>
      </c>
      <c r="N213">
        <v>7.7869999999999999</v>
      </c>
      <c r="O213">
        <v>5.9850000000000003</v>
      </c>
      <c r="Q213">
        <v>2.1469999999999998</v>
      </c>
      <c r="R213">
        <v>1</v>
      </c>
      <c r="S213">
        <v>0</v>
      </c>
      <c r="T213">
        <v>0</v>
      </c>
      <c r="V213">
        <v>0</v>
      </c>
      <c r="Y213">
        <v>44235</v>
      </c>
      <c r="Z213">
        <v>0.79078703703703701</v>
      </c>
      <c r="AB213">
        <v>1</v>
      </c>
      <c r="AD213">
        <v>3.8682636799999996</v>
      </c>
      <c r="AE213">
        <v>6.2061665563190127</v>
      </c>
      <c r="AF213">
        <v>2.3379028763190131</v>
      </c>
      <c r="AG213">
        <v>1.4869171701320698</v>
      </c>
    </row>
    <row r="214" spans="1:58" x14ac:dyDescent="0.2">
      <c r="A214">
        <v>46</v>
      </c>
      <c r="B214">
        <v>17</v>
      </c>
      <c r="C214" t="s">
        <v>96</v>
      </c>
      <c r="D214" t="s">
        <v>27</v>
      </c>
      <c r="G214">
        <v>0.5</v>
      </c>
      <c r="H214">
        <v>0.5</v>
      </c>
      <c r="I214">
        <v>1342</v>
      </c>
      <c r="J214">
        <v>9102</v>
      </c>
      <c r="L214">
        <v>4204</v>
      </c>
      <c r="M214">
        <v>1.444</v>
      </c>
      <c r="N214">
        <v>7.99</v>
      </c>
      <c r="O214">
        <v>6.5449999999999999</v>
      </c>
      <c r="Q214">
        <v>0.32400000000000001</v>
      </c>
      <c r="R214">
        <v>1</v>
      </c>
      <c r="S214">
        <v>0</v>
      </c>
      <c r="T214">
        <v>0</v>
      </c>
      <c r="V214">
        <v>0</v>
      </c>
      <c r="Y214">
        <v>44235</v>
      </c>
      <c r="Z214">
        <v>0.8011342592592593</v>
      </c>
      <c r="AB214">
        <v>1</v>
      </c>
      <c r="AD214">
        <v>2.7601156799999997</v>
      </c>
      <c r="AE214">
        <v>6.3730889682505287</v>
      </c>
      <c r="AF214">
        <v>3.612973288250529</v>
      </c>
      <c r="AG214">
        <v>0.28240961516619939</v>
      </c>
    </row>
    <row r="215" spans="1:58" x14ac:dyDescent="0.2">
      <c r="A215">
        <v>47</v>
      </c>
      <c r="B215">
        <v>17</v>
      </c>
      <c r="C215" t="s">
        <v>96</v>
      </c>
      <c r="D215" t="s">
        <v>27</v>
      </c>
      <c r="G215">
        <v>0.5</v>
      </c>
      <c r="H215">
        <v>0.5</v>
      </c>
      <c r="I215">
        <v>1190</v>
      </c>
      <c r="J215">
        <v>9080</v>
      </c>
      <c r="L215">
        <v>4146</v>
      </c>
      <c r="M215">
        <v>1.3280000000000001</v>
      </c>
      <c r="N215">
        <v>7.9710000000000001</v>
      </c>
      <c r="O215">
        <v>6.6420000000000003</v>
      </c>
      <c r="Q215">
        <v>0.318</v>
      </c>
      <c r="R215">
        <v>1</v>
      </c>
      <c r="S215">
        <v>0</v>
      </c>
      <c r="T215">
        <v>0</v>
      </c>
      <c r="V215">
        <v>0</v>
      </c>
      <c r="Y215">
        <v>44235</v>
      </c>
      <c r="Z215">
        <v>0.80671296296296291</v>
      </c>
      <c r="AB215">
        <v>1</v>
      </c>
      <c r="AD215">
        <v>2.4099319999999995</v>
      </c>
      <c r="AE215">
        <v>6.3577877471568058</v>
      </c>
      <c r="AF215">
        <v>3.9478557471568063</v>
      </c>
      <c r="AG215">
        <v>0.27840264997044256</v>
      </c>
      <c r="AJ215">
        <v>0.66585139631607715</v>
      </c>
      <c r="AO215">
        <v>0.3616562225520113</v>
      </c>
      <c r="AT215">
        <v>0.17641601038510074</v>
      </c>
      <c r="AY215">
        <v>0.59733866197427954</v>
      </c>
      <c r="BC215">
        <v>2.4019353399999996</v>
      </c>
      <c r="BD215">
        <v>6.3463118313365143</v>
      </c>
      <c r="BE215">
        <v>3.9443764913365147</v>
      </c>
      <c r="BF215">
        <v>0.27757362268856189</v>
      </c>
    </row>
    <row r="216" spans="1:58" x14ac:dyDescent="0.2">
      <c r="A216">
        <v>48</v>
      </c>
      <c r="B216">
        <v>17</v>
      </c>
      <c r="C216" t="s">
        <v>96</v>
      </c>
      <c r="D216" t="s">
        <v>27</v>
      </c>
      <c r="G216">
        <v>0.5</v>
      </c>
      <c r="H216">
        <v>0.5</v>
      </c>
      <c r="I216">
        <v>1183</v>
      </c>
      <c r="J216">
        <v>9047</v>
      </c>
      <c r="L216">
        <v>4122</v>
      </c>
      <c r="M216">
        <v>1.3220000000000001</v>
      </c>
      <c r="N216">
        <v>7.9429999999999996</v>
      </c>
      <c r="O216">
        <v>6.62</v>
      </c>
      <c r="Q216">
        <v>0.315</v>
      </c>
      <c r="R216">
        <v>1</v>
      </c>
      <c r="S216">
        <v>0</v>
      </c>
      <c r="T216">
        <v>0</v>
      </c>
      <c r="V216">
        <v>0</v>
      </c>
      <c r="Y216">
        <v>44235</v>
      </c>
      <c r="Z216">
        <v>0.81273148148148155</v>
      </c>
      <c r="AB216">
        <v>1</v>
      </c>
      <c r="AD216">
        <v>2.3939386800000002</v>
      </c>
      <c r="AE216">
        <v>6.3348359155162228</v>
      </c>
      <c r="AF216">
        <v>3.9408972355162226</v>
      </c>
      <c r="AG216">
        <v>0.27674459540668117</v>
      </c>
    </row>
    <row r="217" spans="1:58" x14ac:dyDescent="0.2">
      <c r="A217">
        <v>49</v>
      </c>
      <c r="B217">
        <v>18</v>
      </c>
      <c r="C217" t="s">
        <v>97</v>
      </c>
      <c r="D217" t="s">
        <v>27</v>
      </c>
      <c r="G217">
        <v>0.5</v>
      </c>
      <c r="H217">
        <v>0.5</v>
      </c>
      <c r="I217">
        <v>1286</v>
      </c>
      <c r="J217">
        <v>6976</v>
      </c>
      <c r="L217">
        <v>3216</v>
      </c>
      <c r="M217">
        <v>1.401</v>
      </c>
      <c r="N217">
        <v>6.1879999999999997</v>
      </c>
      <c r="O217">
        <v>4.7869999999999999</v>
      </c>
      <c r="Q217">
        <v>0.22</v>
      </c>
      <c r="R217">
        <v>1</v>
      </c>
      <c r="S217">
        <v>0</v>
      </c>
      <c r="T217">
        <v>0</v>
      </c>
      <c r="V217">
        <v>0</v>
      </c>
      <c r="Y217">
        <v>44235</v>
      </c>
      <c r="Z217">
        <v>0.82292824074074078</v>
      </c>
      <c r="AB217">
        <v>1</v>
      </c>
      <c r="AD217">
        <v>2.6304555199999999</v>
      </c>
      <c r="AE217">
        <v>4.8944346025571823</v>
      </c>
      <c r="AF217">
        <v>2.2639790825571824</v>
      </c>
      <c r="AG217">
        <v>0.21415303562468638</v>
      </c>
    </row>
    <row r="218" spans="1:58" x14ac:dyDescent="0.2">
      <c r="A218">
        <v>50</v>
      </c>
      <c r="B218">
        <v>18</v>
      </c>
      <c r="C218" t="s">
        <v>97</v>
      </c>
      <c r="D218" t="s">
        <v>27</v>
      </c>
      <c r="G218">
        <v>0.5</v>
      </c>
      <c r="H218">
        <v>0.5</v>
      </c>
      <c r="I218">
        <v>1293</v>
      </c>
      <c r="J218">
        <v>6947</v>
      </c>
      <c r="L218">
        <v>3254</v>
      </c>
      <c r="M218">
        <v>1.407</v>
      </c>
      <c r="N218">
        <v>6.1639999999999997</v>
      </c>
      <c r="O218">
        <v>4.7569999999999997</v>
      </c>
      <c r="Q218">
        <v>0.224</v>
      </c>
      <c r="R218">
        <v>1</v>
      </c>
      <c r="S218">
        <v>0</v>
      </c>
      <c r="T218">
        <v>0</v>
      </c>
      <c r="V218">
        <v>0</v>
      </c>
      <c r="Y218">
        <v>44235</v>
      </c>
      <c r="Z218">
        <v>0.82848379629629632</v>
      </c>
      <c r="AB218">
        <v>1</v>
      </c>
      <c r="AD218">
        <v>2.6466218800000001</v>
      </c>
      <c r="AE218">
        <v>4.8742648111154576</v>
      </c>
      <c r="AF218">
        <v>2.2276429311154575</v>
      </c>
      <c r="AG218">
        <v>0.21677828868397533</v>
      </c>
      <c r="AJ218">
        <v>1.9901390168711257</v>
      </c>
      <c r="AO218">
        <v>8.5577514954174191E-2</v>
      </c>
      <c r="AT218">
        <v>2.2253703157382385</v>
      </c>
      <c r="AY218">
        <v>0.96066976327628717</v>
      </c>
      <c r="BC218">
        <v>2.6732222999999999</v>
      </c>
      <c r="BD218">
        <v>4.876351341264602</v>
      </c>
      <c r="BE218">
        <v>2.2031290412646021</v>
      </c>
      <c r="BF218">
        <v>0.21574200458162443</v>
      </c>
    </row>
    <row r="219" spans="1:58" x14ac:dyDescent="0.2">
      <c r="A219">
        <v>51</v>
      </c>
      <c r="B219">
        <v>18</v>
      </c>
      <c r="C219" t="s">
        <v>97</v>
      </c>
      <c r="D219" t="s">
        <v>27</v>
      </c>
      <c r="G219">
        <v>0.5</v>
      </c>
      <c r="H219">
        <v>0.5</v>
      </c>
      <c r="I219">
        <v>1316</v>
      </c>
      <c r="J219">
        <v>6953</v>
      </c>
      <c r="L219">
        <v>3224</v>
      </c>
      <c r="M219">
        <v>1.425</v>
      </c>
      <c r="N219">
        <v>6.1689999999999996</v>
      </c>
      <c r="O219">
        <v>4.7450000000000001</v>
      </c>
      <c r="Q219">
        <v>0.221</v>
      </c>
      <c r="R219">
        <v>1</v>
      </c>
      <c r="S219">
        <v>0</v>
      </c>
      <c r="T219">
        <v>0</v>
      </c>
      <c r="V219">
        <v>0</v>
      </c>
      <c r="Y219">
        <v>44235</v>
      </c>
      <c r="Z219">
        <v>0.83443287037037039</v>
      </c>
      <c r="AB219">
        <v>1</v>
      </c>
      <c r="AD219">
        <v>2.6998227199999998</v>
      </c>
      <c r="AE219">
        <v>4.8784378714137464</v>
      </c>
      <c r="AF219">
        <v>2.1786151514137466</v>
      </c>
      <c r="AG219">
        <v>0.21470572047927353</v>
      </c>
    </row>
    <row r="220" spans="1:58" x14ac:dyDescent="0.2">
      <c r="A220">
        <v>52</v>
      </c>
      <c r="B220">
        <v>19</v>
      </c>
      <c r="C220" t="s">
        <v>66</v>
      </c>
      <c r="D220" t="s">
        <v>27</v>
      </c>
      <c r="G220">
        <v>0.5</v>
      </c>
      <c r="H220">
        <v>0.5</v>
      </c>
      <c r="I220">
        <v>1311</v>
      </c>
      <c r="J220">
        <v>11624</v>
      </c>
      <c r="L220">
        <v>6840</v>
      </c>
      <c r="M220">
        <v>1.421</v>
      </c>
      <c r="N220">
        <v>10.125999999999999</v>
      </c>
      <c r="O220">
        <v>8.7050000000000001</v>
      </c>
      <c r="Q220">
        <v>0.59899999999999998</v>
      </c>
      <c r="R220">
        <v>1</v>
      </c>
      <c r="S220">
        <v>0</v>
      </c>
      <c r="T220">
        <v>0</v>
      </c>
      <c r="V220">
        <v>0</v>
      </c>
      <c r="Y220">
        <v>44235</v>
      </c>
      <c r="Z220">
        <v>0.84513888888888899</v>
      </c>
      <c r="AB220">
        <v>1</v>
      </c>
      <c r="AD220">
        <v>2.6882465199999999</v>
      </c>
      <c r="AE220">
        <v>8.1271653136308775</v>
      </c>
      <c r="AF220">
        <v>5.4389187936308776</v>
      </c>
      <c r="AG220">
        <v>0.46451927475266536</v>
      </c>
    </row>
    <row r="221" spans="1:58" x14ac:dyDescent="0.2">
      <c r="A221">
        <v>53</v>
      </c>
      <c r="B221">
        <v>19</v>
      </c>
      <c r="C221" t="s">
        <v>66</v>
      </c>
      <c r="D221" t="s">
        <v>27</v>
      </c>
      <c r="G221">
        <v>0.5</v>
      </c>
      <c r="H221">
        <v>0.5</v>
      </c>
      <c r="I221">
        <v>1320</v>
      </c>
      <c r="J221">
        <v>11660</v>
      </c>
      <c r="L221">
        <v>6890</v>
      </c>
      <c r="M221">
        <v>1.4279999999999999</v>
      </c>
      <c r="N221">
        <v>10.156000000000001</v>
      </c>
      <c r="O221">
        <v>8.7289999999999992</v>
      </c>
      <c r="Q221">
        <v>0.60499999999999998</v>
      </c>
      <c r="R221">
        <v>1</v>
      </c>
      <c r="S221">
        <v>0</v>
      </c>
      <c r="T221">
        <v>0</v>
      </c>
      <c r="V221">
        <v>0</v>
      </c>
      <c r="Y221">
        <v>44235</v>
      </c>
      <c r="Z221">
        <v>0.8509606481481482</v>
      </c>
      <c r="AB221">
        <v>3</v>
      </c>
      <c r="AC221" t="s">
        <v>111</v>
      </c>
      <c r="AD221">
        <v>2.7090879999999999</v>
      </c>
      <c r="AE221">
        <v>8.1522036754206031</v>
      </c>
      <c r="AF221">
        <v>5.4431156754206036</v>
      </c>
      <c r="AG221">
        <v>0.46797355509383509</v>
      </c>
      <c r="AJ221">
        <v>0.5970661545845668</v>
      </c>
      <c r="AO221">
        <v>0.26482852969368148</v>
      </c>
      <c r="AQ221">
        <v>90.916204311136894</v>
      </c>
      <c r="AT221">
        <v>0.69658433754834592</v>
      </c>
      <c r="AV221">
        <v>107.01497056113692</v>
      </c>
      <c r="AY221">
        <v>0.29481908665560302</v>
      </c>
      <c r="BA221">
        <v>120.01465260351436</v>
      </c>
      <c r="BC221">
        <v>2.7171997399999999</v>
      </c>
      <c r="BD221">
        <v>8.1414232696500264</v>
      </c>
      <c r="BE221">
        <v>5.4242235296500265</v>
      </c>
      <c r="BF221">
        <v>0.46866441116206903</v>
      </c>
    </row>
    <row r="222" spans="1:58" x14ac:dyDescent="0.2">
      <c r="A222">
        <v>54</v>
      </c>
      <c r="B222">
        <v>19</v>
      </c>
      <c r="C222" t="s">
        <v>66</v>
      </c>
      <c r="D222" t="s">
        <v>27</v>
      </c>
      <c r="G222">
        <v>0.5</v>
      </c>
      <c r="H222">
        <v>0.5</v>
      </c>
      <c r="I222">
        <v>1327</v>
      </c>
      <c r="J222">
        <v>11629</v>
      </c>
      <c r="L222">
        <v>6910</v>
      </c>
      <c r="M222">
        <v>1.4330000000000001</v>
      </c>
      <c r="N222">
        <v>10.130000000000001</v>
      </c>
      <c r="O222">
        <v>8.6969999999999992</v>
      </c>
      <c r="Q222">
        <v>0.60699999999999998</v>
      </c>
      <c r="R222">
        <v>1</v>
      </c>
      <c r="S222">
        <v>0</v>
      </c>
      <c r="T222">
        <v>0</v>
      </c>
      <c r="V222">
        <v>0</v>
      </c>
      <c r="Y222">
        <v>44235</v>
      </c>
      <c r="Z222">
        <v>0.85712962962962969</v>
      </c>
      <c r="AB222">
        <v>1</v>
      </c>
      <c r="AD222">
        <v>2.7253114799999998</v>
      </c>
      <c r="AE222">
        <v>8.1306428638794497</v>
      </c>
      <c r="AF222">
        <v>5.4053313838794494</v>
      </c>
      <c r="AG222">
        <v>0.46935526723030296</v>
      </c>
    </row>
    <row r="223" spans="1:58" x14ac:dyDescent="0.2">
      <c r="A223">
        <v>55</v>
      </c>
      <c r="B223">
        <v>20</v>
      </c>
      <c r="C223" t="s">
        <v>67</v>
      </c>
      <c r="D223" t="s">
        <v>27</v>
      </c>
      <c r="G223">
        <v>0.5</v>
      </c>
      <c r="H223">
        <v>0.5</v>
      </c>
      <c r="I223">
        <v>1299</v>
      </c>
      <c r="J223">
        <v>6662</v>
      </c>
      <c r="L223">
        <v>3093</v>
      </c>
      <c r="M223">
        <v>1.411</v>
      </c>
      <c r="N223">
        <v>5.9219999999999997</v>
      </c>
      <c r="O223">
        <v>4.5110000000000001</v>
      </c>
      <c r="Q223">
        <v>0.20699999999999999</v>
      </c>
      <c r="R223">
        <v>1</v>
      </c>
      <c r="S223">
        <v>0</v>
      </c>
      <c r="T223">
        <v>0</v>
      </c>
      <c r="V223">
        <v>0</v>
      </c>
      <c r="Y223">
        <v>44235</v>
      </c>
      <c r="Z223">
        <v>0.86741898148148155</v>
      </c>
      <c r="AB223">
        <v>1</v>
      </c>
      <c r="AD223">
        <v>2.6604881200000001</v>
      </c>
      <c r="AE223">
        <v>4.6760444469467828</v>
      </c>
      <c r="AF223">
        <v>2.0155563269467827</v>
      </c>
      <c r="AG223">
        <v>0.20565550598540894</v>
      </c>
    </row>
    <row r="224" spans="1:58" x14ac:dyDescent="0.2">
      <c r="A224">
        <v>56</v>
      </c>
      <c r="B224">
        <v>20</v>
      </c>
      <c r="C224" t="s">
        <v>67</v>
      </c>
      <c r="D224" t="s">
        <v>27</v>
      </c>
      <c r="G224">
        <v>0.5</v>
      </c>
      <c r="H224">
        <v>0.5</v>
      </c>
      <c r="I224">
        <v>1274</v>
      </c>
      <c r="J224">
        <v>6657</v>
      </c>
      <c r="L224">
        <v>3058</v>
      </c>
      <c r="M224">
        <v>1.393</v>
      </c>
      <c r="N224">
        <v>5.9180000000000001</v>
      </c>
      <c r="O224">
        <v>4.5250000000000004</v>
      </c>
      <c r="Q224">
        <v>0.20399999999999999</v>
      </c>
      <c r="R224">
        <v>1</v>
      </c>
      <c r="S224">
        <v>0</v>
      </c>
      <c r="T224">
        <v>0</v>
      </c>
      <c r="V224">
        <v>0</v>
      </c>
      <c r="Y224">
        <v>44235</v>
      </c>
      <c r="Z224">
        <v>0.87293981481481486</v>
      </c>
      <c r="AB224">
        <v>1</v>
      </c>
      <c r="AD224">
        <v>2.60276912</v>
      </c>
      <c r="AE224">
        <v>4.6725668966982088</v>
      </c>
      <c r="AF224">
        <v>2.0697977766982087</v>
      </c>
      <c r="AG224">
        <v>0.20323750974659016</v>
      </c>
      <c r="AJ224">
        <v>0.53028856439481709</v>
      </c>
      <c r="AK224">
        <v>2.4052550453217383</v>
      </c>
      <c r="AO224">
        <v>0.32800633827334613</v>
      </c>
      <c r="AP224">
        <v>4.4320118325937141</v>
      </c>
      <c r="AT224">
        <v>1.4178526653243433</v>
      </c>
      <c r="AU224">
        <v>6.9464031874907208</v>
      </c>
      <c r="AY224">
        <v>2.9472627839479966</v>
      </c>
      <c r="AZ224">
        <v>4.4854482059396874</v>
      </c>
      <c r="BC224">
        <v>2.6096885599999999</v>
      </c>
      <c r="BD224">
        <v>4.6649162861513478</v>
      </c>
      <c r="BE224">
        <v>2.0552277261513479</v>
      </c>
      <c r="BF224">
        <v>0.20627727644681948</v>
      </c>
    </row>
    <row r="225" spans="1:58" x14ac:dyDescent="0.2">
      <c r="A225">
        <v>57</v>
      </c>
      <c r="B225">
        <v>20</v>
      </c>
      <c r="C225" t="s">
        <v>67</v>
      </c>
      <c r="D225" t="s">
        <v>27</v>
      </c>
      <c r="G225">
        <v>0.5</v>
      </c>
      <c r="H225">
        <v>0.5</v>
      </c>
      <c r="I225">
        <v>1280</v>
      </c>
      <c r="J225">
        <v>6635</v>
      </c>
      <c r="L225">
        <v>3146</v>
      </c>
      <c r="M225">
        <v>1.397</v>
      </c>
      <c r="N225">
        <v>5.899</v>
      </c>
      <c r="O225">
        <v>4.5030000000000001</v>
      </c>
      <c r="Q225">
        <v>0.21299999999999999</v>
      </c>
      <c r="R225">
        <v>1</v>
      </c>
      <c r="S225">
        <v>0</v>
      </c>
      <c r="T225">
        <v>0</v>
      </c>
      <c r="V225">
        <v>0</v>
      </c>
      <c r="Y225">
        <v>44235</v>
      </c>
      <c r="Z225">
        <v>0.87890046296296298</v>
      </c>
      <c r="AB225">
        <v>1</v>
      </c>
      <c r="AD225">
        <v>2.6166079999999998</v>
      </c>
      <c r="AE225">
        <v>4.6572656756044868</v>
      </c>
      <c r="AF225">
        <v>2.040657675604487</v>
      </c>
      <c r="AG225">
        <v>0.2093170431470488</v>
      </c>
    </row>
    <row r="226" spans="1:58" x14ac:dyDescent="0.2">
      <c r="A226">
        <v>58</v>
      </c>
      <c r="B226">
        <v>2</v>
      </c>
      <c r="D226" t="s">
        <v>28</v>
      </c>
      <c r="Y226">
        <v>44235</v>
      </c>
      <c r="Z226">
        <v>0.88287037037037042</v>
      </c>
      <c r="AB226">
        <v>1</v>
      </c>
      <c r="AD226" t="e">
        <v>#DIV/0!</v>
      </c>
      <c r="AE226" t="e">
        <v>#DIV/0!</v>
      </c>
      <c r="AF226" t="e">
        <v>#DIV/0!</v>
      </c>
      <c r="AG226" t="e">
        <v>#DIV/0!</v>
      </c>
    </row>
    <row r="227" spans="1:58" x14ac:dyDescent="0.2">
      <c r="A227">
        <v>59</v>
      </c>
      <c r="B227">
        <v>3</v>
      </c>
      <c r="C227" t="s">
        <v>29</v>
      </c>
      <c r="D227" t="s">
        <v>27</v>
      </c>
      <c r="G227">
        <v>0.5</v>
      </c>
      <c r="H227">
        <v>0.5</v>
      </c>
      <c r="I227">
        <v>73</v>
      </c>
      <c r="J227">
        <v>224</v>
      </c>
      <c r="L227">
        <v>29</v>
      </c>
      <c r="M227">
        <v>0.47099999999999997</v>
      </c>
      <c r="N227">
        <v>0.46800000000000003</v>
      </c>
      <c r="O227">
        <v>0</v>
      </c>
      <c r="Q227">
        <v>0</v>
      </c>
      <c r="R227">
        <v>1</v>
      </c>
      <c r="S227">
        <v>0</v>
      </c>
      <c r="T227">
        <v>0</v>
      </c>
      <c r="V227">
        <v>0</v>
      </c>
      <c r="Y227">
        <v>44235</v>
      </c>
      <c r="Z227">
        <v>0.89244212962962965</v>
      </c>
      <c r="AB227">
        <v>1</v>
      </c>
      <c r="AD227">
        <v>6.6394800000000222E-3</v>
      </c>
      <c r="AE227">
        <v>0.19835074688386559</v>
      </c>
      <c r="AF227">
        <v>0.19171126688386556</v>
      </c>
      <c r="AG227">
        <v>-6.0227933214695595E-3</v>
      </c>
    </row>
    <row r="228" spans="1:58" x14ac:dyDescent="0.2">
      <c r="A228">
        <v>60</v>
      </c>
      <c r="B228">
        <v>3</v>
      </c>
      <c r="C228" t="s">
        <v>29</v>
      </c>
      <c r="D228" t="s">
        <v>27</v>
      </c>
      <c r="G228">
        <v>0.5</v>
      </c>
      <c r="H228">
        <v>0.5</v>
      </c>
      <c r="I228">
        <v>61</v>
      </c>
      <c r="J228">
        <v>186</v>
      </c>
      <c r="L228">
        <v>43</v>
      </c>
      <c r="M228">
        <v>0.46200000000000002</v>
      </c>
      <c r="N228">
        <v>0.436</v>
      </c>
      <c r="O228">
        <v>0</v>
      </c>
      <c r="Q228">
        <v>0</v>
      </c>
      <c r="R228">
        <v>1</v>
      </c>
      <c r="S228">
        <v>0</v>
      </c>
      <c r="T228">
        <v>0</v>
      </c>
      <c r="V228">
        <v>0</v>
      </c>
      <c r="Y228">
        <v>44235</v>
      </c>
      <c r="Z228">
        <v>0.89739583333333339</v>
      </c>
      <c r="AB228">
        <v>1</v>
      </c>
      <c r="AD228">
        <v>-1.7553479999999993E-2</v>
      </c>
      <c r="AE228">
        <v>0.17192136499470889</v>
      </c>
      <c r="AF228">
        <v>0.18947484499470887</v>
      </c>
      <c r="AG228">
        <v>-5.0555948259420457E-3</v>
      </c>
      <c r="AJ228">
        <v>130.796042554953</v>
      </c>
      <c r="AO228">
        <v>7.026104930124788</v>
      </c>
      <c r="AT228">
        <v>34.455198576284367</v>
      </c>
      <c r="AY228">
        <v>45.41676265186296</v>
      </c>
      <c r="BC228">
        <v>-5.0729699999999989E-2</v>
      </c>
      <c r="BD228">
        <v>0.17818095544214074</v>
      </c>
      <c r="BE228">
        <v>0.22891065544214073</v>
      </c>
      <c r="BF228">
        <v>-6.5409353726450124E-3</v>
      </c>
    </row>
    <row r="229" spans="1:58" x14ac:dyDescent="0.2">
      <c r="A229">
        <v>61</v>
      </c>
      <c r="B229">
        <v>3</v>
      </c>
      <c r="C229" t="s">
        <v>29</v>
      </c>
      <c r="D229" t="s">
        <v>27</v>
      </c>
      <c r="G229">
        <v>0.5</v>
      </c>
      <c r="H229">
        <v>0.5</v>
      </c>
      <c r="I229">
        <v>28</v>
      </c>
      <c r="J229">
        <v>204</v>
      </c>
      <c r="L229">
        <v>0</v>
      </c>
      <c r="M229">
        <v>0.436</v>
      </c>
      <c r="N229">
        <v>0.45100000000000001</v>
      </c>
      <c r="O229">
        <v>1.4999999999999999E-2</v>
      </c>
      <c r="Q229">
        <v>0</v>
      </c>
      <c r="R229">
        <v>1</v>
      </c>
      <c r="S229">
        <v>0</v>
      </c>
      <c r="T229">
        <v>0</v>
      </c>
      <c r="V229">
        <v>0</v>
      </c>
      <c r="Y229">
        <v>44235</v>
      </c>
      <c r="Z229">
        <v>0.90276620370370375</v>
      </c>
      <c r="AB229">
        <v>1</v>
      </c>
      <c r="AD229">
        <v>-8.3905919999999981E-2</v>
      </c>
      <c r="AE229">
        <v>0.18444054588957259</v>
      </c>
      <c r="AF229">
        <v>0.26834646588957256</v>
      </c>
      <c r="AG229">
        <v>-8.0262759193479791E-3</v>
      </c>
    </row>
    <row r="230" spans="1:58" x14ac:dyDescent="0.2">
      <c r="A230">
        <v>62</v>
      </c>
      <c r="B230">
        <v>1</v>
      </c>
      <c r="C230" t="s">
        <v>30</v>
      </c>
      <c r="D230" t="s">
        <v>27</v>
      </c>
      <c r="G230">
        <v>0.5</v>
      </c>
      <c r="H230">
        <v>0.5</v>
      </c>
      <c r="I230">
        <v>2662</v>
      </c>
      <c r="J230">
        <v>11359</v>
      </c>
      <c r="L230">
        <v>9720</v>
      </c>
      <c r="M230">
        <v>2.4569999999999999</v>
      </c>
      <c r="N230">
        <v>9.9019999999999992</v>
      </c>
      <c r="O230">
        <v>7.4450000000000003</v>
      </c>
      <c r="Q230">
        <v>0.90100000000000002</v>
      </c>
      <c r="R230">
        <v>1</v>
      </c>
      <c r="S230">
        <v>0</v>
      </c>
      <c r="T230">
        <v>0</v>
      </c>
      <c r="V230">
        <v>0</v>
      </c>
      <c r="Y230">
        <v>44235</v>
      </c>
      <c r="Z230">
        <v>0.91311342592592604</v>
      </c>
      <c r="AB230">
        <v>1</v>
      </c>
      <c r="AD230">
        <v>6.0343492799999989</v>
      </c>
      <c r="AE230">
        <v>7.9428551504564933</v>
      </c>
      <c r="AF230">
        <v>1.9085058704564943</v>
      </c>
      <c r="AG230">
        <v>0.66348582240403942</v>
      </c>
    </row>
    <row r="231" spans="1:58" x14ac:dyDescent="0.2">
      <c r="A231">
        <v>63</v>
      </c>
      <c r="B231">
        <v>1</v>
      </c>
      <c r="C231" t="s">
        <v>30</v>
      </c>
      <c r="D231" t="s">
        <v>27</v>
      </c>
      <c r="G231">
        <v>0.5</v>
      </c>
      <c r="H231">
        <v>0.5</v>
      </c>
      <c r="I231">
        <v>3723</v>
      </c>
      <c r="J231">
        <v>11329</v>
      </c>
      <c r="L231">
        <v>9743</v>
      </c>
      <c r="M231">
        <v>3.2709999999999999</v>
      </c>
      <c r="N231">
        <v>9.8759999999999994</v>
      </c>
      <c r="O231">
        <v>6.6050000000000004</v>
      </c>
      <c r="Q231">
        <v>0.90300000000000002</v>
      </c>
      <c r="R231">
        <v>1</v>
      </c>
      <c r="S231">
        <v>0</v>
      </c>
      <c r="T231">
        <v>0</v>
      </c>
      <c r="V231">
        <v>0</v>
      </c>
      <c r="Y231">
        <v>44235</v>
      </c>
      <c r="Z231">
        <v>0.91879629629629633</v>
      </c>
      <c r="AB231">
        <v>1</v>
      </c>
      <c r="AD231">
        <v>8.9692874799999984</v>
      </c>
      <c r="AE231">
        <v>7.9219898489650538</v>
      </c>
      <c r="AF231">
        <v>-1.0472976310349447</v>
      </c>
      <c r="AG231">
        <v>0.66507479136097747</v>
      </c>
      <c r="AJ231">
        <v>7.1591213488822758</v>
      </c>
      <c r="AO231">
        <v>1.0058952996906587</v>
      </c>
      <c r="AT231">
        <v>52.485190956964473</v>
      </c>
      <c r="AY231">
        <v>0.81353205854748711</v>
      </c>
      <c r="BC231">
        <v>9.3022677999999992</v>
      </c>
      <c r="BD231">
        <v>7.8823457761313183</v>
      </c>
      <c r="BE231">
        <v>-1.4199220238686805</v>
      </c>
      <c r="BF231">
        <v>0.66238045269486512</v>
      </c>
    </row>
    <row r="232" spans="1:58" x14ac:dyDescent="0.2">
      <c r="A232">
        <v>64</v>
      </c>
      <c r="B232">
        <v>1</v>
      </c>
      <c r="C232" t="s">
        <v>30</v>
      </c>
      <c r="D232" t="s">
        <v>27</v>
      </c>
      <c r="G232">
        <v>0.5</v>
      </c>
      <c r="H232">
        <v>0.5</v>
      </c>
      <c r="I232">
        <v>3951</v>
      </c>
      <c r="J232">
        <v>11215</v>
      </c>
      <c r="L232">
        <v>9665</v>
      </c>
      <c r="M232">
        <v>3.4460000000000002</v>
      </c>
      <c r="N232">
        <v>9.7799999999999994</v>
      </c>
      <c r="O232">
        <v>6.3339999999999996</v>
      </c>
      <c r="Q232">
        <v>0.89500000000000002</v>
      </c>
      <c r="R232">
        <v>1</v>
      </c>
      <c r="S232">
        <v>0</v>
      </c>
      <c r="T232">
        <v>0</v>
      </c>
      <c r="V232">
        <v>0</v>
      </c>
      <c r="Y232">
        <v>44235</v>
      </c>
      <c r="Z232">
        <v>0.92489583333333336</v>
      </c>
      <c r="AB232">
        <v>1</v>
      </c>
      <c r="AD232">
        <v>9.63524812</v>
      </c>
      <c r="AE232">
        <v>7.8427017032975836</v>
      </c>
      <c r="AF232">
        <v>-1.7925464167024163</v>
      </c>
      <c r="AG232">
        <v>0.65968611402875277</v>
      </c>
    </row>
    <row r="233" spans="1:58" x14ac:dyDescent="0.2">
      <c r="A233">
        <v>65</v>
      </c>
      <c r="B233">
        <v>4</v>
      </c>
      <c r="C233" t="s">
        <v>65</v>
      </c>
      <c r="D233" t="s">
        <v>27</v>
      </c>
      <c r="G233">
        <v>0.5</v>
      </c>
      <c r="H233">
        <v>0.5</v>
      </c>
      <c r="I233">
        <v>1108</v>
      </c>
      <c r="J233">
        <v>3686</v>
      </c>
      <c r="L233">
        <v>3266</v>
      </c>
      <c r="M233">
        <v>1.2649999999999999</v>
      </c>
      <c r="N233">
        <v>3.4009999999999998</v>
      </c>
      <c r="O233">
        <v>2.137</v>
      </c>
      <c r="Q233">
        <v>0.22600000000000001</v>
      </c>
      <c r="R233">
        <v>1</v>
      </c>
      <c r="S233">
        <v>0</v>
      </c>
      <c r="T233">
        <v>0</v>
      </c>
      <c r="V233">
        <v>0</v>
      </c>
      <c r="Y233">
        <v>44235</v>
      </c>
      <c r="Z233">
        <v>0.93504629629629632</v>
      </c>
      <c r="AB233">
        <v>1</v>
      </c>
      <c r="AD233">
        <v>2.2233196799999999</v>
      </c>
      <c r="AE233">
        <v>2.6062065389959841</v>
      </c>
      <c r="AF233">
        <v>0.38288685899598418</v>
      </c>
      <c r="AG233">
        <v>0.21760731596585609</v>
      </c>
    </row>
    <row r="234" spans="1:58" x14ac:dyDescent="0.2">
      <c r="A234">
        <v>66</v>
      </c>
      <c r="B234">
        <v>4</v>
      </c>
      <c r="C234" t="s">
        <v>65</v>
      </c>
      <c r="D234" t="s">
        <v>27</v>
      </c>
      <c r="G234">
        <v>0.5</v>
      </c>
      <c r="H234">
        <v>0.5</v>
      </c>
      <c r="I234">
        <v>96</v>
      </c>
      <c r="J234">
        <v>3739</v>
      </c>
      <c r="L234">
        <v>3231</v>
      </c>
      <c r="M234">
        <v>0.48799999999999999</v>
      </c>
      <c r="N234">
        <v>3.4460000000000002</v>
      </c>
      <c r="O234">
        <v>2.9569999999999999</v>
      </c>
      <c r="Q234">
        <v>0.222</v>
      </c>
      <c r="R234">
        <v>1</v>
      </c>
      <c r="S234">
        <v>0</v>
      </c>
      <c r="T234">
        <v>0</v>
      </c>
      <c r="V234">
        <v>0</v>
      </c>
      <c r="Y234">
        <v>44235</v>
      </c>
      <c r="Z234">
        <v>0.94050925925925932</v>
      </c>
      <c r="AB234">
        <v>1</v>
      </c>
      <c r="AD234">
        <v>5.3105920000000022E-2</v>
      </c>
      <c r="AE234">
        <v>2.6430685716308604</v>
      </c>
      <c r="AF234">
        <v>2.5899626516308603</v>
      </c>
      <c r="AG234">
        <v>0.21518931972703728</v>
      </c>
      <c r="AI234">
        <v>98.229802666666657</v>
      </c>
      <c r="AJ234">
        <v>143.93332970656886</v>
      </c>
      <c r="AN234">
        <v>55.948857139485661</v>
      </c>
      <c r="AO234">
        <v>0.84562406881408414</v>
      </c>
      <c r="AS234">
        <v>13.667911612304659</v>
      </c>
      <c r="AT234">
        <v>0.85320937896963489</v>
      </c>
      <c r="AX234">
        <v>28.270226757654235</v>
      </c>
      <c r="AY234">
        <v>0.28852430165088028</v>
      </c>
      <c r="BC234">
        <v>3.0881520000000013E-2</v>
      </c>
      <c r="BD234">
        <v>2.6319404108354263</v>
      </c>
      <c r="BE234">
        <v>2.601058890835426</v>
      </c>
      <c r="BF234">
        <v>0.21550020495774255</v>
      </c>
    </row>
    <row r="235" spans="1:58" x14ac:dyDescent="0.2">
      <c r="A235">
        <v>67</v>
      </c>
      <c r="B235">
        <v>4</v>
      </c>
      <c r="C235" t="s">
        <v>65</v>
      </c>
      <c r="D235" t="s">
        <v>27</v>
      </c>
      <c r="G235">
        <v>0.5</v>
      </c>
      <c r="H235">
        <v>0.5</v>
      </c>
      <c r="I235">
        <v>74</v>
      </c>
      <c r="J235">
        <v>3707</v>
      </c>
      <c r="L235">
        <v>3240</v>
      </c>
      <c r="M235">
        <v>0.47199999999999998</v>
      </c>
      <c r="N235">
        <v>3.419</v>
      </c>
      <c r="O235">
        <v>2.9470000000000001</v>
      </c>
      <c r="Q235">
        <v>0.223</v>
      </c>
      <c r="R235">
        <v>1</v>
      </c>
      <c r="S235">
        <v>0</v>
      </c>
      <c r="T235">
        <v>0</v>
      </c>
      <c r="V235">
        <v>0</v>
      </c>
      <c r="Y235">
        <v>44235</v>
      </c>
      <c r="Z235">
        <v>0.94636574074074076</v>
      </c>
      <c r="AB235">
        <v>1</v>
      </c>
      <c r="AD235">
        <v>8.6571200000000043E-3</v>
      </c>
      <c r="AE235">
        <v>2.6208122500399917</v>
      </c>
      <c r="AF235">
        <v>2.6121551300399917</v>
      </c>
      <c r="AG235">
        <v>0.21581109018844782</v>
      </c>
    </row>
    <row r="236" spans="1:58" x14ac:dyDescent="0.2">
      <c r="A236">
        <v>68</v>
      </c>
      <c r="B236">
        <v>2</v>
      </c>
      <c r="D236" t="s">
        <v>28</v>
      </c>
      <c r="Y236">
        <v>44235</v>
      </c>
      <c r="Z236">
        <v>0.95053240740740741</v>
      </c>
      <c r="AB236">
        <v>1</v>
      </c>
      <c r="AD236" t="e">
        <v>#DIV/0!</v>
      </c>
      <c r="AE236" t="e">
        <v>#DIV/0!</v>
      </c>
      <c r="AF236" t="e">
        <v>#DIV/0!</v>
      </c>
      <c r="AG236" t="e">
        <v>#DIV/0!</v>
      </c>
    </row>
    <row r="237" spans="1:58" x14ac:dyDescent="0.2">
      <c r="A237">
        <v>69</v>
      </c>
      <c r="B237">
        <v>21</v>
      </c>
      <c r="C237" t="s">
        <v>98</v>
      </c>
      <c r="D237" t="s">
        <v>27</v>
      </c>
      <c r="G237">
        <v>0.5</v>
      </c>
      <c r="H237">
        <v>0.5</v>
      </c>
      <c r="I237">
        <v>1167</v>
      </c>
      <c r="J237">
        <v>7826</v>
      </c>
      <c r="L237">
        <v>1643</v>
      </c>
      <c r="M237">
        <v>1.31</v>
      </c>
      <c r="N237">
        <v>6.9080000000000004</v>
      </c>
      <c r="O237">
        <v>5.5979999999999999</v>
      </c>
      <c r="Q237">
        <v>5.6000000000000001E-2</v>
      </c>
      <c r="R237">
        <v>1</v>
      </c>
      <c r="S237">
        <v>0</v>
      </c>
      <c r="T237">
        <v>0</v>
      </c>
      <c r="V237">
        <v>0</v>
      </c>
      <c r="Y237">
        <v>44235</v>
      </c>
      <c r="Z237">
        <v>0.9606365740740741</v>
      </c>
      <c r="AB237">
        <v>1</v>
      </c>
      <c r="AD237">
        <v>2.3574266799999997</v>
      </c>
      <c r="AE237">
        <v>5.4856181448146355</v>
      </c>
      <c r="AF237">
        <v>3.1281914648146358</v>
      </c>
      <c r="AG237">
        <v>0.10548137609148797</v>
      </c>
    </row>
    <row r="238" spans="1:58" x14ac:dyDescent="0.2">
      <c r="A238">
        <v>70</v>
      </c>
      <c r="B238">
        <v>21</v>
      </c>
      <c r="C238" t="s">
        <v>98</v>
      </c>
      <c r="D238" t="s">
        <v>27</v>
      </c>
      <c r="G238">
        <v>0.5</v>
      </c>
      <c r="H238">
        <v>0.5</v>
      </c>
      <c r="I238">
        <v>1619</v>
      </c>
      <c r="J238">
        <v>7817</v>
      </c>
      <c r="L238">
        <v>1620</v>
      </c>
      <c r="M238">
        <v>1.657</v>
      </c>
      <c r="N238">
        <v>6.9009999999999998</v>
      </c>
      <c r="O238">
        <v>5.2439999999999998</v>
      </c>
      <c r="Q238">
        <v>5.2999999999999999E-2</v>
      </c>
      <c r="R238">
        <v>1</v>
      </c>
      <c r="S238">
        <v>0</v>
      </c>
      <c r="T238">
        <v>0</v>
      </c>
      <c r="V238">
        <v>0</v>
      </c>
      <c r="Y238">
        <v>44235</v>
      </c>
      <c r="Z238">
        <v>0.96614583333333337</v>
      </c>
      <c r="AB238">
        <v>1</v>
      </c>
      <c r="AD238">
        <v>3.41253932</v>
      </c>
      <c r="AE238">
        <v>5.4793585543672032</v>
      </c>
      <c r="AF238">
        <v>2.0668192343672032</v>
      </c>
      <c r="AG238">
        <v>0.10389240713454992</v>
      </c>
      <c r="AJ238">
        <v>2.834889055502654</v>
      </c>
      <c r="AO238">
        <v>0</v>
      </c>
      <c r="AT238">
        <v>4.8634637211498717</v>
      </c>
      <c r="AY238">
        <v>1.7794517207359339</v>
      </c>
      <c r="BC238">
        <v>3.46160566</v>
      </c>
      <c r="BD238">
        <v>5.4793585543672032</v>
      </c>
      <c r="BE238">
        <v>2.0177528943672032</v>
      </c>
      <c r="BF238">
        <v>0.10482506282666573</v>
      </c>
    </row>
    <row r="239" spans="1:58" x14ac:dyDescent="0.2">
      <c r="A239">
        <v>71</v>
      </c>
      <c r="B239">
        <v>21</v>
      </c>
      <c r="C239" t="s">
        <v>98</v>
      </c>
      <c r="D239" t="s">
        <v>27</v>
      </c>
      <c r="G239">
        <v>0.5</v>
      </c>
      <c r="H239">
        <v>0.5</v>
      </c>
      <c r="I239">
        <v>1660</v>
      </c>
      <c r="J239">
        <v>7817</v>
      </c>
      <c r="L239">
        <v>1647</v>
      </c>
      <c r="M239">
        <v>1.6879999999999999</v>
      </c>
      <c r="N239">
        <v>6.9009999999999998</v>
      </c>
      <c r="O239">
        <v>5.2119999999999997</v>
      </c>
      <c r="Q239">
        <v>5.6000000000000001E-2</v>
      </c>
      <c r="R239">
        <v>1</v>
      </c>
      <c r="S239">
        <v>0</v>
      </c>
      <c r="T239">
        <v>0</v>
      </c>
      <c r="V239">
        <v>0</v>
      </c>
      <c r="Y239">
        <v>44235</v>
      </c>
      <c r="Z239">
        <v>0.97214120370370372</v>
      </c>
      <c r="AB239">
        <v>1</v>
      </c>
      <c r="AD239">
        <v>3.5106720000000005</v>
      </c>
      <c r="AE239">
        <v>5.4793585543672032</v>
      </c>
      <c r="AF239">
        <v>1.9686865543672027</v>
      </c>
      <c r="AG239">
        <v>0.10575771851878155</v>
      </c>
    </row>
    <row r="240" spans="1:58" x14ac:dyDescent="0.2">
      <c r="A240">
        <v>72</v>
      </c>
      <c r="B240">
        <v>22</v>
      </c>
      <c r="C240" t="s">
        <v>99</v>
      </c>
      <c r="D240" t="s">
        <v>27</v>
      </c>
      <c r="G240">
        <v>0.5</v>
      </c>
      <c r="H240">
        <v>0.5</v>
      </c>
      <c r="I240">
        <v>1835</v>
      </c>
      <c r="J240">
        <v>6955</v>
      </c>
      <c r="L240">
        <v>3881</v>
      </c>
      <c r="M240">
        <v>1.823</v>
      </c>
      <c r="N240">
        <v>6.17</v>
      </c>
      <c r="O240">
        <v>4.3479999999999999</v>
      </c>
      <c r="Q240">
        <v>0.28999999999999998</v>
      </c>
      <c r="R240">
        <v>1</v>
      </c>
      <c r="S240">
        <v>0</v>
      </c>
      <c r="T240">
        <v>0</v>
      </c>
      <c r="V240">
        <v>0</v>
      </c>
      <c r="Y240">
        <v>44235</v>
      </c>
      <c r="Z240">
        <v>0.98232638888888879</v>
      </c>
      <c r="AB240">
        <v>1</v>
      </c>
      <c r="AD240">
        <v>3.9340669999999993</v>
      </c>
      <c r="AE240">
        <v>4.8798288915131751</v>
      </c>
      <c r="AF240">
        <v>0.9457618915131758</v>
      </c>
      <c r="AG240">
        <v>0.26009496416224326</v>
      </c>
    </row>
    <row r="241" spans="1:58" x14ac:dyDescent="0.2">
      <c r="A241">
        <v>73</v>
      </c>
      <c r="B241">
        <v>22</v>
      </c>
      <c r="C241" t="s">
        <v>99</v>
      </c>
      <c r="D241" t="s">
        <v>27</v>
      </c>
      <c r="G241">
        <v>0.5</v>
      </c>
      <c r="H241">
        <v>0.5</v>
      </c>
      <c r="I241">
        <v>1884</v>
      </c>
      <c r="J241">
        <v>6911</v>
      </c>
      <c r="L241">
        <v>3891</v>
      </c>
      <c r="M241">
        <v>1.861</v>
      </c>
      <c r="N241">
        <v>6.133</v>
      </c>
      <c r="O241">
        <v>4.2729999999999997</v>
      </c>
      <c r="Q241">
        <v>0.29099999999999998</v>
      </c>
      <c r="R241">
        <v>1</v>
      </c>
      <c r="S241">
        <v>0</v>
      </c>
      <c r="T241">
        <v>0</v>
      </c>
      <c r="V241">
        <v>0</v>
      </c>
      <c r="Y241">
        <v>44235</v>
      </c>
      <c r="Z241">
        <v>0.98785879629629625</v>
      </c>
      <c r="AB241">
        <v>1</v>
      </c>
      <c r="AD241">
        <v>4.0539347199999991</v>
      </c>
      <c r="AE241">
        <v>4.8492264493257302</v>
      </c>
      <c r="AF241">
        <v>0.79529172932573111</v>
      </c>
      <c r="AG241">
        <v>0.26078582023047714</v>
      </c>
      <c r="AJ241">
        <v>0.60335425775948037</v>
      </c>
      <c r="AO241">
        <v>7.1687800008242153E-2</v>
      </c>
      <c r="AT241">
        <v>2.6831069826533622</v>
      </c>
      <c r="AY241">
        <v>1.3419917938618171</v>
      </c>
      <c r="BC241">
        <v>4.0662015199999999</v>
      </c>
      <c r="BD241">
        <v>4.8509652244500163</v>
      </c>
      <c r="BE241">
        <v>0.78476370445001731</v>
      </c>
      <c r="BF241">
        <v>0.26254750320447373</v>
      </c>
    </row>
    <row r="242" spans="1:58" x14ac:dyDescent="0.2">
      <c r="A242">
        <v>74</v>
      </c>
      <c r="B242">
        <v>22</v>
      </c>
      <c r="C242" t="s">
        <v>99</v>
      </c>
      <c r="D242" t="s">
        <v>27</v>
      </c>
      <c r="G242">
        <v>0.5</v>
      </c>
      <c r="H242">
        <v>0.5</v>
      </c>
      <c r="I242">
        <v>1894</v>
      </c>
      <c r="J242">
        <v>6916</v>
      </c>
      <c r="L242">
        <v>3942</v>
      </c>
      <c r="M242">
        <v>1.8680000000000001</v>
      </c>
      <c r="N242">
        <v>6.1379999999999999</v>
      </c>
      <c r="O242">
        <v>4.2699999999999996</v>
      </c>
      <c r="Q242">
        <v>0.29599999999999999</v>
      </c>
      <c r="R242">
        <v>1</v>
      </c>
      <c r="S242">
        <v>0</v>
      </c>
      <c r="T242">
        <v>0</v>
      </c>
      <c r="V242">
        <v>0</v>
      </c>
      <c r="Y242">
        <v>44235</v>
      </c>
      <c r="Z242">
        <v>0.99380787037037033</v>
      </c>
      <c r="AB242">
        <v>1</v>
      </c>
      <c r="AD242">
        <v>4.0784683199999998</v>
      </c>
      <c r="AE242">
        <v>4.8527039995743033</v>
      </c>
      <c r="AF242">
        <v>0.7742356795743035</v>
      </c>
      <c r="AG242">
        <v>0.26430918617847027</v>
      </c>
    </row>
    <row r="243" spans="1:58" x14ac:dyDescent="0.2">
      <c r="A243">
        <v>75</v>
      </c>
      <c r="B243">
        <v>23</v>
      </c>
      <c r="C243" t="s">
        <v>100</v>
      </c>
      <c r="D243" t="s">
        <v>27</v>
      </c>
      <c r="G243">
        <v>0.5</v>
      </c>
      <c r="H243">
        <v>0.5</v>
      </c>
      <c r="I243">
        <v>1489</v>
      </c>
      <c r="J243">
        <v>6035</v>
      </c>
      <c r="L243">
        <v>2868</v>
      </c>
      <c r="M243">
        <v>1.5569999999999999</v>
      </c>
      <c r="N243">
        <v>5.391</v>
      </c>
      <c r="O243">
        <v>3.8340000000000001</v>
      </c>
      <c r="Q243">
        <v>0.184</v>
      </c>
      <c r="R243">
        <v>1</v>
      </c>
      <c r="S243">
        <v>0</v>
      </c>
      <c r="T243">
        <v>0</v>
      </c>
      <c r="V243">
        <v>0</v>
      </c>
      <c r="Y243">
        <v>44236</v>
      </c>
      <c r="Z243">
        <v>3.8425925925925923E-3</v>
      </c>
      <c r="AB243">
        <v>1</v>
      </c>
      <c r="AD243">
        <v>3.10405452</v>
      </c>
      <c r="AE243">
        <v>4.2399596457756967</v>
      </c>
      <c r="AF243">
        <v>1.1359051257756967</v>
      </c>
      <c r="AG243">
        <v>0.19011124445014535</v>
      </c>
    </row>
    <row r="244" spans="1:58" x14ac:dyDescent="0.2">
      <c r="A244">
        <v>76</v>
      </c>
      <c r="B244">
        <v>23</v>
      </c>
      <c r="C244" t="s">
        <v>100</v>
      </c>
      <c r="D244" t="s">
        <v>27</v>
      </c>
      <c r="G244">
        <v>0.5</v>
      </c>
      <c r="H244">
        <v>0.5</v>
      </c>
      <c r="I244">
        <v>1359</v>
      </c>
      <c r="J244">
        <v>6013</v>
      </c>
      <c r="L244">
        <v>2898</v>
      </c>
      <c r="M244">
        <v>1.4570000000000001</v>
      </c>
      <c r="N244">
        <v>5.3730000000000002</v>
      </c>
      <c r="O244">
        <v>3.915</v>
      </c>
      <c r="Q244">
        <v>0.187</v>
      </c>
      <c r="R244">
        <v>1</v>
      </c>
      <c r="S244">
        <v>0</v>
      </c>
      <c r="T244">
        <v>0</v>
      </c>
      <c r="V244">
        <v>0</v>
      </c>
      <c r="Y244">
        <v>44236</v>
      </c>
      <c r="Z244">
        <v>9.2013888888888892E-3</v>
      </c>
      <c r="AB244">
        <v>1</v>
      </c>
      <c r="AD244">
        <v>2.7996257200000003</v>
      </c>
      <c r="AE244">
        <v>4.2246584246819747</v>
      </c>
      <c r="AF244">
        <v>1.4250327046819744</v>
      </c>
      <c r="AG244">
        <v>0.19218381265484716</v>
      </c>
      <c r="AJ244">
        <v>2.1809225318948928</v>
      </c>
      <c r="AO244">
        <v>0.67727315371872077</v>
      </c>
      <c r="AT244">
        <v>2.2126091114233759</v>
      </c>
      <c r="AY244">
        <v>1.7039349253007292</v>
      </c>
      <c r="BC244">
        <v>2.7694261999999998</v>
      </c>
      <c r="BD244">
        <v>4.210400468662824</v>
      </c>
      <c r="BE244">
        <v>1.4409742686628244</v>
      </c>
      <c r="BF244">
        <v>0.19056030089449741</v>
      </c>
    </row>
    <row r="245" spans="1:58" x14ac:dyDescent="0.2">
      <c r="A245">
        <v>77</v>
      </c>
      <c r="B245">
        <v>23</v>
      </c>
      <c r="C245" t="s">
        <v>100</v>
      </c>
      <c r="D245" t="s">
        <v>27</v>
      </c>
      <c r="G245">
        <v>0.5</v>
      </c>
      <c r="H245">
        <v>0.5</v>
      </c>
      <c r="I245">
        <v>1333</v>
      </c>
      <c r="J245">
        <v>5972</v>
      </c>
      <c r="L245">
        <v>2851</v>
      </c>
      <c r="M245">
        <v>1.4370000000000001</v>
      </c>
      <c r="N245">
        <v>5.3380000000000001</v>
      </c>
      <c r="O245">
        <v>3.9009999999999998</v>
      </c>
      <c r="Q245">
        <v>0.182</v>
      </c>
      <c r="R245">
        <v>1</v>
      </c>
      <c r="S245">
        <v>0</v>
      </c>
      <c r="T245">
        <v>0</v>
      </c>
      <c r="V245">
        <v>0</v>
      </c>
      <c r="Y245">
        <v>44236</v>
      </c>
      <c r="Z245">
        <v>1.5138888888888889E-2</v>
      </c>
      <c r="AB245">
        <v>1</v>
      </c>
      <c r="AD245">
        <v>2.7392266799999998</v>
      </c>
      <c r="AE245">
        <v>4.1961425126436742</v>
      </c>
      <c r="AF245">
        <v>1.4569158326436744</v>
      </c>
      <c r="AG245">
        <v>0.18893678913414766</v>
      </c>
    </row>
    <row r="246" spans="1:58" x14ac:dyDescent="0.2">
      <c r="A246">
        <v>78</v>
      </c>
      <c r="B246">
        <v>24</v>
      </c>
      <c r="C246" t="s">
        <v>101</v>
      </c>
      <c r="D246" t="s">
        <v>27</v>
      </c>
      <c r="G246">
        <v>0.5</v>
      </c>
      <c r="H246">
        <v>0.5</v>
      </c>
      <c r="I246">
        <v>1339</v>
      </c>
      <c r="J246">
        <v>5938</v>
      </c>
      <c r="L246">
        <v>2910</v>
      </c>
      <c r="M246">
        <v>1.4419999999999999</v>
      </c>
      <c r="N246">
        <v>5.3090000000000002</v>
      </c>
      <c r="O246">
        <v>3.867</v>
      </c>
      <c r="Q246">
        <v>0.188</v>
      </c>
      <c r="R246">
        <v>1</v>
      </c>
      <c r="S246">
        <v>0</v>
      </c>
      <c r="T246">
        <v>0</v>
      </c>
      <c r="V246">
        <v>0</v>
      </c>
      <c r="Y246">
        <v>44236</v>
      </c>
      <c r="Z246">
        <v>2.5185185185185185E-2</v>
      </c>
      <c r="AB246">
        <v>1</v>
      </c>
      <c r="AD246">
        <v>2.7531505199999997</v>
      </c>
      <c r="AE246">
        <v>4.1724951709533755</v>
      </c>
      <c r="AF246">
        <v>1.4193446509533758</v>
      </c>
      <c r="AG246">
        <v>0.19301283993672788</v>
      </c>
    </row>
    <row r="247" spans="1:58" x14ac:dyDescent="0.2">
      <c r="A247">
        <v>79</v>
      </c>
      <c r="B247">
        <v>24</v>
      </c>
      <c r="C247" t="s">
        <v>101</v>
      </c>
      <c r="D247" t="s">
        <v>27</v>
      </c>
      <c r="G247">
        <v>0.5</v>
      </c>
      <c r="H247">
        <v>0.5</v>
      </c>
      <c r="I247">
        <v>1303</v>
      </c>
      <c r="J247">
        <v>5866</v>
      </c>
      <c r="L247">
        <v>2929</v>
      </c>
      <c r="M247">
        <v>1.4139999999999999</v>
      </c>
      <c r="N247">
        <v>5.2480000000000002</v>
      </c>
      <c r="O247">
        <v>3.8340000000000001</v>
      </c>
      <c r="Q247">
        <v>0.19</v>
      </c>
      <c r="R247">
        <v>1</v>
      </c>
      <c r="S247">
        <v>0</v>
      </c>
      <c r="T247">
        <v>0</v>
      </c>
      <c r="V247">
        <v>0</v>
      </c>
      <c r="Y247">
        <v>44236</v>
      </c>
      <c r="Z247">
        <v>3.0532407407407411E-2</v>
      </c>
      <c r="AB247">
        <v>1</v>
      </c>
      <c r="AD247">
        <v>2.66973708</v>
      </c>
      <c r="AE247">
        <v>4.1224184473739207</v>
      </c>
      <c r="AF247">
        <v>1.4526813673739207</v>
      </c>
      <c r="AG247">
        <v>0.19432546646637236</v>
      </c>
      <c r="AJ247">
        <v>2.992019453849101</v>
      </c>
      <c r="AO247">
        <v>0.8902046055549323</v>
      </c>
      <c r="AT247">
        <v>3.0917943383226971</v>
      </c>
      <c r="AY247">
        <v>0.17759962240181201</v>
      </c>
      <c r="BC247">
        <v>2.7102831800000002</v>
      </c>
      <c r="BD247">
        <v>4.1408494636913593</v>
      </c>
      <c r="BE247">
        <v>1.4305662836913593</v>
      </c>
      <c r="BF247">
        <v>0.19449818048343084</v>
      </c>
    </row>
    <row r="248" spans="1:58" x14ac:dyDescent="0.2">
      <c r="A248">
        <v>80</v>
      </c>
      <c r="B248">
        <v>24</v>
      </c>
      <c r="C248" t="s">
        <v>101</v>
      </c>
      <c r="D248" t="s">
        <v>27</v>
      </c>
      <c r="G248">
        <v>0.5</v>
      </c>
      <c r="H248">
        <v>0.5</v>
      </c>
      <c r="I248">
        <v>1338</v>
      </c>
      <c r="J248">
        <v>5919</v>
      </c>
      <c r="L248">
        <v>2934</v>
      </c>
      <c r="M248">
        <v>1.4419999999999999</v>
      </c>
      <c r="N248">
        <v>5.2930000000000001</v>
      </c>
      <c r="O248">
        <v>3.851</v>
      </c>
      <c r="Q248">
        <v>0.191</v>
      </c>
      <c r="R248">
        <v>1</v>
      </c>
      <c r="S248">
        <v>0</v>
      </c>
      <c r="T248">
        <v>0</v>
      </c>
      <c r="V248">
        <v>0</v>
      </c>
      <c r="Y248">
        <v>44236</v>
      </c>
      <c r="Z248">
        <v>3.6412037037037034E-2</v>
      </c>
      <c r="AB248">
        <v>1</v>
      </c>
      <c r="AD248">
        <v>2.75082928</v>
      </c>
      <c r="AE248">
        <v>4.1592804800087979</v>
      </c>
      <c r="AF248">
        <v>1.4084512000087979</v>
      </c>
      <c r="AG248">
        <v>0.19467089450048933</v>
      </c>
    </row>
    <row r="249" spans="1:58" x14ac:dyDescent="0.2">
      <c r="A249">
        <v>81</v>
      </c>
      <c r="B249">
        <v>25</v>
      </c>
      <c r="C249" t="s">
        <v>102</v>
      </c>
      <c r="D249" t="s">
        <v>27</v>
      </c>
      <c r="G249">
        <v>0.5</v>
      </c>
      <c r="H249">
        <v>0.5</v>
      </c>
      <c r="I249">
        <v>1433</v>
      </c>
      <c r="J249">
        <v>5006</v>
      </c>
      <c r="L249">
        <v>792</v>
      </c>
      <c r="M249">
        <v>1.514</v>
      </c>
      <c r="N249">
        <v>4.5199999999999996</v>
      </c>
      <c r="O249">
        <v>3.0059999999999998</v>
      </c>
      <c r="Q249">
        <v>0</v>
      </c>
      <c r="R249">
        <v>1</v>
      </c>
      <c r="S249">
        <v>0</v>
      </c>
      <c r="T249">
        <v>0</v>
      </c>
      <c r="V249">
        <v>0</v>
      </c>
      <c r="Y249">
        <v>44236</v>
      </c>
      <c r="Z249">
        <v>4.6400462962962963E-2</v>
      </c>
      <c r="AB249">
        <v>1</v>
      </c>
      <c r="AD249">
        <v>2.9724186800000001</v>
      </c>
      <c r="AE249">
        <v>3.5242798046193222</v>
      </c>
      <c r="AF249">
        <v>0.55186112461932213</v>
      </c>
      <c r="AG249">
        <v>4.6689524684779882E-2</v>
      </c>
    </row>
    <row r="250" spans="1:58" x14ac:dyDescent="0.2">
      <c r="A250">
        <v>82</v>
      </c>
      <c r="B250">
        <v>25</v>
      </c>
      <c r="C250" t="s">
        <v>102</v>
      </c>
      <c r="D250" t="s">
        <v>27</v>
      </c>
      <c r="G250">
        <v>0.5</v>
      </c>
      <c r="H250">
        <v>0.5</v>
      </c>
      <c r="I250">
        <v>1433</v>
      </c>
      <c r="J250">
        <v>4913</v>
      </c>
      <c r="L250">
        <v>810</v>
      </c>
      <c r="M250">
        <v>1.514</v>
      </c>
      <c r="N250">
        <v>4.4409999999999998</v>
      </c>
      <c r="O250">
        <v>2.9260000000000002</v>
      </c>
      <c r="Q250">
        <v>0</v>
      </c>
      <c r="R250">
        <v>1</v>
      </c>
      <c r="S250">
        <v>0</v>
      </c>
      <c r="T250">
        <v>0</v>
      </c>
      <c r="V250">
        <v>0</v>
      </c>
      <c r="Y250">
        <v>44236</v>
      </c>
      <c r="Z250">
        <v>5.1782407407407409E-2</v>
      </c>
      <c r="AB250">
        <v>1</v>
      </c>
      <c r="AD250">
        <v>2.9724186800000001</v>
      </c>
      <c r="AE250">
        <v>3.4595973699958593</v>
      </c>
      <c r="AF250">
        <v>0.48717868999585923</v>
      </c>
      <c r="AG250">
        <v>4.7933065607600973E-2</v>
      </c>
      <c r="AJ250">
        <v>2.8041597684933808</v>
      </c>
      <c r="AO250">
        <v>0.40288567156748811</v>
      </c>
      <c r="AT250">
        <v>22.478743344491772</v>
      </c>
      <c r="AY250">
        <v>10.945221732548447</v>
      </c>
      <c r="BC250">
        <v>3.0146870000000003</v>
      </c>
      <c r="BD250">
        <v>3.4526422694987131</v>
      </c>
      <c r="BE250">
        <v>0.43795526949871277</v>
      </c>
      <c r="BF250">
        <v>4.5445983761958797E-2</v>
      </c>
    </row>
    <row r="251" spans="1:58" x14ac:dyDescent="0.2">
      <c r="A251">
        <v>83</v>
      </c>
      <c r="B251">
        <v>25</v>
      </c>
      <c r="C251" t="s">
        <v>102</v>
      </c>
      <c r="D251" t="s">
        <v>27</v>
      </c>
      <c r="G251">
        <v>0.5</v>
      </c>
      <c r="H251">
        <v>0.5</v>
      </c>
      <c r="I251">
        <v>1469</v>
      </c>
      <c r="J251">
        <v>4893</v>
      </c>
      <c r="L251">
        <v>738</v>
      </c>
      <c r="M251">
        <v>1.542</v>
      </c>
      <c r="N251">
        <v>4.4240000000000004</v>
      </c>
      <c r="O251">
        <v>2.8820000000000001</v>
      </c>
      <c r="Q251">
        <v>0</v>
      </c>
      <c r="R251">
        <v>1</v>
      </c>
      <c r="S251">
        <v>0</v>
      </c>
      <c r="T251">
        <v>0</v>
      </c>
      <c r="V251">
        <v>0</v>
      </c>
      <c r="Y251">
        <v>44236</v>
      </c>
      <c r="Z251">
        <v>5.7673611111111113E-2</v>
      </c>
      <c r="AB251">
        <v>1</v>
      </c>
      <c r="AD251">
        <v>3.0569553200000001</v>
      </c>
      <c r="AE251">
        <v>3.4456871690015665</v>
      </c>
      <c r="AF251">
        <v>0.38873184900156632</v>
      </c>
      <c r="AG251">
        <v>4.2958901916316621E-2</v>
      </c>
    </row>
    <row r="252" spans="1:58" x14ac:dyDescent="0.2">
      <c r="A252">
        <v>84</v>
      </c>
      <c r="B252">
        <v>26</v>
      </c>
      <c r="C252" t="s">
        <v>103</v>
      </c>
      <c r="D252" t="s">
        <v>27</v>
      </c>
      <c r="G252">
        <v>0.5</v>
      </c>
      <c r="H252">
        <v>0.5</v>
      </c>
      <c r="I252">
        <v>1606</v>
      </c>
      <c r="J252">
        <v>7241</v>
      </c>
      <c r="L252">
        <v>2611</v>
      </c>
      <c r="M252">
        <v>1.647</v>
      </c>
      <c r="N252">
        <v>6.4130000000000003</v>
      </c>
      <c r="O252">
        <v>4.766</v>
      </c>
      <c r="Q252">
        <v>0.157</v>
      </c>
      <c r="R252">
        <v>1</v>
      </c>
      <c r="S252">
        <v>0</v>
      </c>
      <c r="T252">
        <v>0</v>
      </c>
      <c r="V252">
        <v>0</v>
      </c>
      <c r="Y252">
        <v>44236</v>
      </c>
      <c r="Z252">
        <v>6.7812499999999998E-2</v>
      </c>
      <c r="AB252">
        <v>1</v>
      </c>
      <c r="AD252">
        <v>3.38150832</v>
      </c>
      <c r="AE252">
        <v>5.0787447657315647</v>
      </c>
      <c r="AF252">
        <v>1.6972364457315647</v>
      </c>
      <c r="AG252">
        <v>0.17235624349653317</v>
      </c>
    </row>
    <row r="253" spans="1:58" x14ac:dyDescent="0.2">
      <c r="A253">
        <v>85</v>
      </c>
      <c r="B253">
        <v>26</v>
      </c>
      <c r="C253" t="s">
        <v>103</v>
      </c>
      <c r="D253" t="s">
        <v>27</v>
      </c>
      <c r="G253">
        <v>0.5</v>
      </c>
      <c r="H253">
        <v>0.5</v>
      </c>
      <c r="I253">
        <v>1624</v>
      </c>
      <c r="J253">
        <v>7233</v>
      </c>
      <c r="L253">
        <v>2635</v>
      </c>
      <c r="M253">
        <v>1.661</v>
      </c>
      <c r="N253">
        <v>6.4059999999999997</v>
      </c>
      <c r="O253">
        <v>4.7460000000000004</v>
      </c>
      <c r="Q253">
        <v>0.16</v>
      </c>
      <c r="R253">
        <v>1</v>
      </c>
      <c r="S253">
        <v>0</v>
      </c>
      <c r="T253">
        <v>0</v>
      </c>
      <c r="V253">
        <v>0</v>
      </c>
      <c r="Y253">
        <v>44236</v>
      </c>
      <c r="Z253">
        <v>7.3391203703703708E-2</v>
      </c>
      <c r="AB253">
        <v>1</v>
      </c>
      <c r="AD253">
        <v>3.4244851199999999</v>
      </c>
      <c r="AE253">
        <v>5.0731806853338481</v>
      </c>
      <c r="AF253">
        <v>1.6486955653338482</v>
      </c>
      <c r="AG253">
        <v>0.17401429806029461</v>
      </c>
      <c r="AJ253">
        <v>0.8344227729021696</v>
      </c>
      <c r="AO253">
        <v>0.66023056821160164</v>
      </c>
      <c r="AT253">
        <v>3.837582132561121</v>
      </c>
      <c r="AY253">
        <v>0.31710529781804736</v>
      </c>
      <c r="BC253">
        <v>3.4388323199999999</v>
      </c>
      <c r="BD253">
        <v>5.0564884441406956</v>
      </c>
      <c r="BE253">
        <v>1.6176561241406961</v>
      </c>
      <c r="BF253">
        <v>0.17429064048758819</v>
      </c>
    </row>
    <row r="254" spans="1:58" x14ac:dyDescent="0.2">
      <c r="A254">
        <v>86</v>
      </c>
      <c r="B254">
        <v>26</v>
      </c>
      <c r="C254" t="s">
        <v>103</v>
      </c>
      <c r="D254" t="s">
        <v>27</v>
      </c>
      <c r="G254">
        <v>0.5</v>
      </c>
      <c r="H254">
        <v>0.5</v>
      </c>
      <c r="I254">
        <v>1636</v>
      </c>
      <c r="J254">
        <v>7185</v>
      </c>
      <c r="L254">
        <v>2643</v>
      </c>
      <c r="M254">
        <v>1.67</v>
      </c>
      <c r="N254">
        <v>6.3659999999999997</v>
      </c>
      <c r="O254">
        <v>4.6959999999999997</v>
      </c>
      <c r="Q254">
        <v>0.16</v>
      </c>
      <c r="R254">
        <v>1</v>
      </c>
      <c r="S254">
        <v>0</v>
      </c>
      <c r="T254">
        <v>0</v>
      </c>
      <c r="V254">
        <v>0</v>
      </c>
      <c r="Y254">
        <v>44236</v>
      </c>
      <c r="Z254">
        <v>7.9398148148148148E-2</v>
      </c>
      <c r="AB254">
        <v>1</v>
      </c>
      <c r="AD254">
        <v>3.4531795199999999</v>
      </c>
      <c r="AE254">
        <v>5.039796202947544</v>
      </c>
      <c r="AF254">
        <v>1.5866166829475441</v>
      </c>
      <c r="AG254">
        <v>0.17456698291488176</v>
      </c>
    </row>
    <row r="255" spans="1:58" x14ac:dyDescent="0.2">
      <c r="A255">
        <v>87</v>
      </c>
      <c r="B255">
        <v>27</v>
      </c>
      <c r="C255" t="s">
        <v>104</v>
      </c>
      <c r="D255" t="s">
        <v>27</v>
      </c>
      <c r="G255">
        <v>0.5</v>
      </c>
      <c r="H255">
        <v>0.5</v>
      </c>
      <c r="I255">
        <v>1521</v>
      </c>
      <c r="J255">
        <v>7275</v>
      </c>
      <c r="L255">
        <v>2756</v>
      </c>
      <c r="M255">
        <v>1.5820000000000001</v>
      </c>
      <c r="N255">
        <v>6.4420000000000002</v>
      </c>
      <c r="O255">
        <v>4.8600000000000003</v>
      </c>
      <c r="Q255">
        <v>0.17199999999999999</v>
      </c>
      <c r="R255">
        <v>1</v>
      </c>
      <c r="S255">
        <v>0</v>
      </c>
      <c r="T255">
        <v>0</v>
      </c>
      <c r="V255">
        <v>0</v>
      </c>
      <c r="Y255">
        <v>44236</v>
      </c>
      <c r="Z255">
        <v>8.9606481481481481E-2</v>
      </c>
      <c r="AB255">
        <v>1</v>
      </c>
      <c r="AD255">
        <v>3.1796129200000003</v>
      </c>
      <c r="AE255">
        <v>5.1023921074218626</v>
      </c>
      <c r="AF255">
        <v>1.9227791874218623</v>
      </c>
      <c r="AG255">
        <v>0.18237365648592524</v>
      </c>
    </row>
    <row r="256" spans="1:58" x14ac:dyDescent="0.2">
      <c r="A256">
        <v>88</v>
      </c>
      <c r="B256">
        <v>27</v>
      </c>
      <c r="C256" t="s">
        <v>104</v>
      </c>
      <c r="D256" t="s">
        <v>27</v>
      </c>
      <c r="G256">
        <v>0.5</v>
      </c>
      <c r="H256">
        <v>0.5</v>
      </c>
      <c r="I256">
        <v>1496</v>
      </c>
      <c r="J256">
        <v>7246</v>
      </c>
      <c r="L256">
        <v>2792</v>
      </c>
      <c r="M256">
        <v>1.5620000000000001</v>
      </c>
      <c r="N256">
        <v>6.4169999999999998</v>
      </c>
      <c r="O256">
        <v>4.8550000000000004</v>
      </c>
      <c r="Q256">
        <v>0.17599999999999999</v>
      </c>
      <c r="R256">
        <v>1</v>
      </c>
      <c r="S256">
        <v>0</v>
      </c>
      <c r="T256">
        <v>0</v>
      </c>
      <c r="V256">
        <v>0</v>
      </c>
      <c r="Y256">
        <v>44236</v>
      </c>
      <c r="Z256">
        <v>9.5034722222222215E-2</v>
      </c>
      <c r="AB256">
        <v>1</v>
      </c>
      <c r="AD256">
        <v>3.1205619199999997</v>
      </c>
      <c r="AE256">
        <v>5.0822223159801379</v>
      </c>
      <c r="AF256">
        <v>1.9616603959801382</v>
      </c>
      <c r="AG256">
        <v>0.18486073833156741</v>
      </c>
      <c r="AJ256">
        <v>0.97859444005878771</v>
      </c>
      <c r="AO256">
        <v>0.30152734027463224</v>
      </c>
      <c r="AT256">
        <v>2.3721994305090761</v>
      </c>
      <c r="AY256">
        <v>1.2030883423555976</v>
      </c>
      <c r="BC256">
        <v>3.1359058199999996</v>
      </c>
      <c r="BD256">
        <v>5.0745717054332768</v>
      </c>
      <c r="BE256">
        <v>1.9386658854332772</v>
      </c>
      <c r="BF256">
        <v>0.18375536862239311</v>
      </c>
    </row>
    <row r="257" spans="1:58" x14ac:dyDescent="0.2">
      <c r="A257">
        <v>89</v>
      </c>
      <c r="B257">
        <v>27</v>
      </c>
      <c r="C257" t="s">
        <v>104</v>
      </c>
      <c r="D257" t="s">
        <v>27</v>
      </c>
      <c r="G257">
        <v>0.5</v>
      </c>
      <c r="H257">
        <v>0.5</v>
      </c>
      <c r="I257">
        <v>1509</v>
      </c>
      <c r="J257">
        <v>7224</v>
      </c>
      <c r="L257">
        <v>2760</v>
      </c>
      <c r="M257">
        <v>1.5720000000000001</v>
      </c>
      <c r="N257">
        <v>6.399</v>
      </c>
      <c r="O257">
        <v>4.8259999999999996</v>
      </c>
      <c r="Q257">
        <v>0.17299999999999999</v>
      </c>
      <c r="R257">
        <v>1</v>
      </c>
      <c r="S257">
        <v>0</v>
      </c>
      <c r="T257">
        <v>0</v>
      </c>
      <c r="V257">
        <v>0</v>
      </c>
      <c r="Y257">
        <v>44236</v>
      </c>
      <c r="Z257">
        <v>0.10098379629629629</v>
      </c>
      <c r="AB257">
        <v>1</v>
      </c>
      <c r="AD257">
        <v>3.1512497199999996</v>
      </c>
      <c r="AE257">
        <v>5.0669210948864158</v>
      </c>
      <c r="AF257">
        <v>1.9156713748864163</v>
      </c>
      <c r="AG257">
        <v>0.18264999891321884</v>
      </c>
    </row>
    <row r="258" spans="1:58" x14ac:dyDescent="0.2">
      <c r="A258">
        <v>90</v>
      </c>
      <c r="B258">
        <v>28</v>
      </c>
      <c r="C258" t="s">
        <v>105</v>
      </c>
      <c r="D258" t="s">
        <v>27</v>
      </c>
      <c r="G258">
        <v>0.5</v>
      </c>
      <c r="H258">
        <v>0.5</v>
      </c>
      <c r="I258">
        <v>1283</v>
      </c>
      <c r="J258">
        <v>4654</v>
      </c>
      <c r="L258">
        <v>1844</v>
      </c>
      <c r="M258">
        <v>1.399</v>
      </c>
      <c r="N258">
        <v>4.2220000000000004</v>
      </c>
      <c r="O258">
        <v>2.823</v>
      </c>
      <c r="Q258">
        <v>7.6999999999999999E-2</v>
      </c>
      <c r="R258">
        <v>1</v>
      </c>
      <c r="S258">
        <v>0</v>
      </c>
      <c r="T258">
        <v>0</v>
      </c>
      <c r="V258">
        <v>0</v>
      </c>
      <c r="Y258">
        <v>44236</v>
      </c>
      <c r="Z258">
        <v>0.11090277777777778</v>
      </c>
      <c r="AB258">
        <v>1</v>
      </c>
      <c r="AD258">
        <v>2.6235306799999996</v>
      </c>
      <c r="AE258">
        <v>3.2794602671197652</v>
      </c>
      <c r="AF258">
        <v>0.65592958711976568</v>
      </c>
      <c r="AG258">
        <v>0.11936758306299014</v>
      </c>
    </row>
    <row r="259" spans="1:58" x14ac:dyDescent="0.2">
      <c r="A259">
        <v>91</v>
      </c>
      <c r="B259">
        <v>28</v>
      </c>
      <c r="C259" t="s">
        <v>105</v>
      </c>
      <c r="D259" t="s">
        <v>27</v>
      </c>
      <c r="G259">
        <v>0.5</v>
      </c>
      <c r="H259">
        <v>0.5</v>
      </c>
      <c r="I259">
        <v>1144</v>
      </c>
      <c r="J259">
        <v>4636</v>
      </c>
      <c r="L259">
        <v>1833</v>
      </c>
      <c r="M259">
        <v>1.292</v>
      </c>
      <c r="N259">
        <v>4.2060000000000004</v>
      </c>
      <c r="O259">
        <v>2.9140000000000001</v>
      </c>
      <c r="Q259">
        <v>7.5999999999999998E-2</v>
      </c>
      <c r="R259">
        <v>1</v>
      </c>
      <c r="S259">
        <v>0</v>
      </c>
      <c r="T259">
        <v>0</v>
      </c>
      <c r="V259">
        <v>0</v>
      </c>
      <c r="Y259">
        <v>44236</v>
      </c>
      <c r="Z259">
        <v>0.11623842592592593</v>
      </c>
      <c r="AB259">
        <v>1</v>
      </c>
      <c r="AD259">
        <v>2.30504832</v>
      </c>
      <c r="AE259">
        <v>3.2669410862249015</v>
      </c>
      <c r="AF259">
        <v>0.9618927662249015</v>
      </c>
      <c r="AG259">
        <v>0.1186076413879328</v>
      </c>
      <c r="AJ259">
        <v>0.29642380361087567</v>
      </c>
      <c r="AO259">
        <v>8.5121098724190505E-2</v>
      </c>
      <c r="AT259">
        <v>0.99355425870410985</v>
      </c>
      <c r="AY259">
        <v>1.5259816263897479</v>
      </c>
      <c r="BC259">
        <v>2.3016370200000003</v>
      </c>
      <c r="BD259">
        <v>3.2683321063243307</v>
      </c>
      <c r="BE259">
        <v>0.96669508632433088</v>
      </c>
      <c r="BF259">
        <v>0.11770952849922868</v>
      </c>
    </row>
    <row r="260" spans="1:58" x14ac:dyDescent="0.2">
      <c r="A260">
        <v>92</v>
      </c>
      <c r="B260">
        <v>28</v>
      </c>
      <c r="C260" t="s">
        <v>105</v>
      </c>
      <c r="D260" t="s">
        <v>27</v>
      </c>
      <c r="G260">
        <v>0.5</v>
      </c>
      <c r="H260">
        <v>0.5</v>
      </c>
      <c r="I260">
        <v>1141</v>
      </c>
      <c r="J260">
        <v>4640</v>
      </c>
      <c r="L260">
        <v>1807</v>
      </c>
      <c r="M260">
        <v>1.29</v>
      </c>
      <c r="N260">
        <v>4.2089999999999996</v>
      </c>
      <c r="O260">
        <v>2.919</v>
      </c>
      <c r="Q260">
        <v>7.2999999999999995E-2</v>
      </c>
      <c r="R260">
        <v>1</v>
      </c>
      <c r="S260">
        <v>0</v>
      </c>
      <c r="T260">
        <v>0</v>
      </c>
      <c r="V260">
        <v>0</v>
      </c>
      <c r="Y260">
        <v>44236</v>
      </c>
      <c r="Z260">
        <v>0.12202546296296296</v>
      </c>
      <c r="AB260">
        <v>1</v>
      </c>
      <c r="AD260">
        <v>2.29822572</v>
      </c>
      <c r="AE260">
        <v>3.2697231264237603</v>
      </c>
      <c r="AF260">
        <v>0.97149740642376026</v>
      </c>
      <c r="AG260">
        <v>0.11681141561052456</v>
      </c>
    </row>
    <row r="261" spans="1:58" x14ac:dyDescent="0.2">
      <c r="A261">
        <v>93</v>
      </c>
      <c r="B261">
        <v>29</v>
      </c>
      <c r="C261" t="s">
        <v>106</v>
      </c>
      <c r="D261" t="s">
        <v>27</v>
      </c>
      <c r="G261">
        <v>0.5</v>
      </c>
      <c r="H261">
        <v>0.5</v>
      </c>
      <c r="I261">
        <v>1065</v>
      </c>
      <c r="J261">
        <v>4414</v>
      </c>
      <c r="L261">
        <v>1988</v>
      </c>
      <c r="M261">
        <v>1.232</v>
      </c>
      <c r="N261">
        <v>4.0179999999999998</v>
      </c>
      <c r="O261">
        <v>2.786</v>
      </c>
      <c r="Q261">
        <v>9.1999999999999998E-2</v>
      </c>
      <c r="R261">
        <v>1</v>
      </c>
      <c r="S261">
        <v>0</v>
      </c>
      <c r="T261">
        <v>0</v>
      </c>
      <c r="V261">
        <v>0</v>
      </c>
      <c r="Y261">
        <v>44236</v>
      </c>
      <c r="Z261">
        <v>0.13196759259259258</v>
      </c>
      <c r="AB261">
        <v>1</v>
      </c>
      <c r="AD261">
        <v>2.1261069999999997</v>
      </c>
      <c r="AE261">
        <v>3.1125378551882492</v>
      </c>
      <c r="AF261">
        <v>0.98643085518824947</v>
      </c>
      <c r="AG261">
        <v>0.12931591044555885</v>
      </c>
    </row>
    <row r="262" spans="1:58" x14ac:dyDescent="0.2">
      <c r="A262">
        <v>94</v>
      </c>
      <c r="B262">
        <v>29</v>
      </c>
      <c r="C262" t="s">
        <v>106</v>
      </c>
      <c r="D262" t="s">
        <v>27</v>
      </c>
      <c r="G262">
        <v>0.5</v>
      </c>
      <c r="H262">
        <v>0.5</v>
      </c>
      <c r="I262">
        <v>1028</v>
      </c>
      <c r="J262">
        <v>4378</v>
      </c>
      <c r="L262">
        <v>1944</v>
      </c>
      <c r="M262">
        <v>1.204</v>
      </c>
      <c r="N262">
        <v>3.988</v>
      </c>
      <c r="O262">
        <v>2.7839999999999998</v>
      </c>
      <c r="Q262">
        <v>8.6999999999999994E-2</v>
      </c>
      <c r="R262">
        <v>1</v>
      </c>
      <c r="S262">
        <v>0</v>
      </c>
      <c r="T262">
        <v>0</v>
      </c>
      <c r="V262">
        <v>0</v>
      </c>
      <c r="Y262">
        <v>44236</v>
      </c>
      <c r="Z262">
        <v>0.13731481481481481</v>
      </c>
      <c r="AB262">
        <v>1</v>
      </c>
      <c r="AD262">
        <v>2.0428140800000003</v>
      </c>
      <c r="AE262">
        <v>3.0874994933985218</v>
      </c>
      <c r="AF262">
        <v>1.0446854133985215</v>
      </c>
      <c r="AG262">
        <v>0.1262761437453295</v>
      </c>
      <c r="AJ262">
        <v>2.1780024694460387</v>
      </c>
      <c r="AO262">
        <v>1.3869664417186425</v>
      </c>
      <c r="AT262">
        <v>0.17827716976005595</v>
      </c>
      <c r="AY262">
        <v>2.2717176601626075</v>
      </c>
      <c r="BC262">
        <v>2.06530528</v>
      </c>
      <c r="BD262">
        <v>3.1090603049396761</v>
      </c>
      <c r="BE262">
        <v>1.0437550249396761</v>
      </c>
      <c r="BF262">
        <v>0.12772694148862079</v>
      </c>
    </row>
    <row r="263" spans="1:58" x14ac:dyDescent="0.2">
      <c r="A263">
        <v>95</v>
      </c>
      <c r="B263">
        <v>29</v>
      </c>
      <c r="C263" t="s">
        <v>106</v>
      </c>
      <c r="D263" t="s">
        <v>27</v>
      </c>
      <c r="G263">
        <v>0.5</v>
      </c>
      <c r="H263">
        <v>0.5</v>
      </c>
      <c r="I263">
        <v>1048</v>
      </c>
      <c r="J263">
        <v>4440</v>
      </c>
      <c r="L263">
        <v>1986</v>
      </c>
      <c r="M263">
        <v>1.2190000000000001</v>
      </c>
      <c r="N263">
        <v>4.04</v>
      </c>
      <c r="O263">
        <v>2.8210000000000002</v>
      </c>
      <c r="Q263">
        <v>9.1999999999999998E-2</v>
      </c>
      <c r="R263">
        <v>1</v>
      </c>
      <c r="S263">
        <v>0</v>
      </c>
      <c r="T263">
        <v>0</v>
      </c>
      <c r="V263">
        <v>0</v>
      </c>
      <c r="Y263">
        <v>44236</v>
      </c>
      <c r="Z263">
        <v>0.14313657407407407</v>
      </c>
      <c r="AB263">
        <v>1</v>
      </c>
      <c r="AD263">
        <v>2.0877964799999997</v>
      </c>
      <c r="AE263">
        <v>3.1306211164808304</v>
      </c>
      <c r="AF263">
        <v>1.0428246364808307</v>
      </c>
      <c r="AG263">
        <v>0.12917773923191206</v>
      </c>
    </row>
    <row r="264" spans="1:58" x14ac:dyDescent="0.2">
      <c r="A264">
        <v>96</v>
      </c>
      <c r="B264">
        <v>30</v>
      </c>
      <c r="C264" t="s">
        <v>107</v>
      </c>
      <c r="D264" t="s">
        <v>27</v>
      </c>
      <c r="G264">
        <v>0.5</v>
      </c>
      <c r="H264">
        <v>0.5</v>
      </c>
      <c r="I264">
        <v>1249</v>
      </c>
      <c r="J264">
        <v>7866</v>
      </c>
      <c r="L264">
        <v>3386</v>
      </c>
      <c r="M264">
        <v>1.373</v>
      </c>
      <c r="N264">
        <v>6.9420000000000002</v>
      </c>
      <c r="O264">
        <v>5.569</v>
      </c>
      <c r="Q264">
        <v>0.23799999999999999</v>
      </c>
      <c r="R264">
        <v>1</v>
      </c>
      <c r="S264">
        <v>0</v>
      </c>
      <c r="T264">
        <v>0</v>
      </c>
      <c r="V264">
        <v>0</v>
      </c>
      <c r="Y264">
        <v>44236</v>
      </c>
      <c r="Z264">
        <v>0.15322916666666667</v>
      </c>
      <c r="AB264">
        <v>1</v>
      </c>
      <c r="AD264">
        <v>2.5452001200000001</v>
      </c>
      <c r="AE264">
        <v>5.5134385468032212</v>
      </c>
      <c r="AF264">
        <v>2.9682384268032211</v>
      </c>
      <c r="AG264">
        <v>0.22589758878466332</v>
      </c>
    </row>
    <row r="265" spans="1:58" x14ac:dyDescent="0.2">
      <c r="A265">
        <v>97</v>
      </c>
      <c r="B265">
        <v>30</v>
      </c>
      <c r="C265" t="s">
        <v>107</v>
      </c>
      <c r="D265" t="s">
        <v>27</v>
      </c>
      <c r="G265">
        <v>0.5</v>
      </c>
      <c r="H265">
        <v>0.5</v>
      </c>
      <c r="I265">
        <v>1340</v>
      </c>
      <c r="J265">
        <v>7879</v>
      </c>
      <c r="L265">
        <v>3391</v>
      </c>
      <c r="M265">
        <v>1.4430000000000001</v>
      </c>
      <c r="N265">
        <v>6.9530000000000003</v>
      </c>
      <c r="O265">
        <v>5.51</v>
      </c>
      <c r="Q265">
        <v>0.23899999999999999</v>
      </c>
      <c r="R265">
        <v>1</v>
      </c>
      <c r="S265">
        <v>0</v>
      </c>
      <c r="T265">
        <v>0</v>
      </c>
      <c r="V265">
        <v>0</v>
      </c>
      <c r="Y265">
        <v>44236</v>
      </c>
      <c r="Z265">
        <v>0.15868055555555557</v>
      </c>
      <c r="AB265">
        <v>1</v>
      </c>
      <c r="AD265">
        <v>2.7554720000000001</v>
      </c>
      <c r="AE265">
        <v>5.5224801774495118</v>
      </c>
      <c r="AF265">
        <v>2.7670081774495117</v>
      </c>
      <c r="AG265">
        <v>0.22624301681878028</v>
      </c>
      <c r="AJ265">
        <v>1.6121482391083364</v>
      </c>
      <c r="AO265">
        <v>0.65704786802352011</v>
      </c>
      <c r="AT265">
        <v>0.28512002398606456</v>
      </c>
      <c r="AY265">
        <v>0.69987070323580236</v>
      </c>
      <c r="BC265">
        <v>2.7334384600000003</v>
      </c>
      <c r="BD265">
        <v>5.5043969161569315</v>
      </c>
      <c r="BE265">
        <v>2.7709584561569311</v>
      </c>
      <c r="BF265">
        <v>0.22703750129724931</v>
      </c>
    </row>
    <row r="266" spans="1:58" x14ac:dyDescent="0.2">
      <c r="A266">
        <v>98</v>
      </c>
      <c r="B266">
        <v>30</v>
      </c>
      <c r="C266" t="s">
        <v>107</v>
      </c>
      <c r="D266" t="s">
        <v>27</v>
      </c>
      <c r="G266">
        <v>0.5</v>
      </c>
      <c r="H266">
        <v>0.5</v>
      </c>
      <c r="I266">
        <v>1321</v>
      </c>
      <c r="J266">
        <v>7827</v>
      </c>
      <c r="L266">
        <v>3414</v>
      </c>
      <c r="M266">
        <v>1.4279999999999999</v>
      </c>
      <c r="N266">
        <v>6.9089999999999998</v>
      </c>
      <c r="O266">
        <v>5.4809999999999999</v>
      </c>
      <c r="Q266">
        <v>0.24099999999999999</v>
      </c>
      <c r="R266">
        <v>1</v>
      </c>
      <c r="S266">
        <v>0</v>
      </c>
      <c r="T266">
        <v>0</v>
      </c>
      <c r="V266">
        <v>0</v>
      </c>
      <c r="Y266">
        <v>44236</v>
      </c>
      <c r="Z266">
        <v>0.16464120370370369</v>
      </c>
      <c r="AB266">
        <v>1</v>
      </c>
      <c r="AD266">
        <v>2.7114049200000001</v>
      </c>
      <c r="AE266">
        <v>5.4863136548643503</v>
      </c>
      <c r="AF266">
        <v>2.7749087348643502</v>
      </c>
      <c r="AG266">
        <v>0.22783198577571834</v>
      </c>
    </row>
    <row r="267" spans="1:58" x14ac:dyDescent="0.2">
      <c r="A267">
        <v>99</v>
      </c>
      <c r="B267">
        <v>31</v>
      </c>
      <c r="C267" t="s">
        <v>66</v>
      </c>
      <c r="D267" t="s">
        <v>27</v>
      </c>
      <c r="G267">
        <v>0.5</v>
      </c>
      <c r="H267">
        <v>0.5</v>
      </c>
      <c r="I267">
        <v>1340</v>
      </c>
      <c r="J267">
        <v>7599</v>
      </c>
      <c r="L267">
        <v>3576</v>
      </c>
      <c r="M267">
        <v>1.4430000000000001</v>
      </c>
      <c r="N267">
        <v>6.7160000000000002</v>
      </c>
      <c r="O267">
        <v>5.274</v>
      </c>
      <c r="Q267">
        <v>0.25800000000000001</v>
      </c>
      <c r="R267">
        <v>1</v>
      </c>
      <c r="S267">
        <v>0</v>
      </c>
      <c r="T267">
        <v>0</v>
      </c>
      <c r="V267">
        <v>0</v>
      </c>
      <c r="Y267">
        <v>44236</v>
      </c>
      <c r="Z267">
        <v>0.17481481481481484</v>
      </c>
      <c r="AB267">
        <v>1</v>
      </c>
      <c r="AD267">
        <v>2.7554720000000001</v>
      </c>
      <c r="AE267">
        <v>5.3277373635294092</v>
      </c>
      <c r="AF267">
        <v>2.572265363529409</v>
      </c>
      <c r="AG267">
        <v>0.23902385408110813</v>
      </c>
    </row>
    <row r="268" spans="1:58" x14ac:dyDescent="0.2">
      <c r="A268">
        <v>100</v>
      </c>
      <c r="B268">
        <v>31</v>
      </c>
      <c r="C268" t="s">
        <v>66</v>
      </c>
      <c r="D268" t="s">
        <v>27</v>
      </c>
      <c r="G268">
        <v>0.5</v>
      </c>
      <c r="H268">
        <v>0.5</v>
      </c>
      <c r="I268">
        <v>1378</v>
      </c>
      <c r="J268">
        <v>7594</v>
      </c>
      <c r="L268">
        <v>3647</v>
      </c>
      <c r="M268">
        <v>1.472</v>
      </c>
      <c r="N268">
        <v>6.7119999999999997</v>
      </c>
      <c r="O268">
        <v>5.24</v>
      </c>
      <c r="Q268">
        <v>0.26500000000000001</v>
      </c>
      <c r="R268">
        <v>1</v>
      </c>
      <c r="S268">
        <v>0</v>
      </c>
      <c r="T268">
        <v>0</v>
      </c>
      <c r="V268">
        <v>0</v>
      </c>
      <c r="Y268">
        <v>44236</v>
      </c>
      <c r="Z268">
        <v>0.18034722222222221</v>
      </c>
      <c r="AB268">
        <v>3</v>
      </c>
      <c r="AC268" t="s">
        <v>111</v>
      </c>
      <c r="AD268">
        <v>2.8438660799999997</v>
      </c>
      <c r="AE268">
        <v>5.3242598132808361</v>
      </c>
      <c r="AF268">
        <v>2.4803937332808363</v>
      </c>
      <c r="AG268">
        <v>0.2439289321655691</v>
      </c>
      <c r="AJ268">
        <v>0.40904737300286353</v>
      </c>
      <c r="AO268">
        <v>2.6122662350518421E-2</v>
      </c>
      <c r="AQ268">
        <v>117.01956586448982</v>
      </c>
      <c r="AT268">
        <v>0.41472717970324141</v>
      </c>
      <c r="AV268">
        <v>127.33160461448988</v>
      </c>
      <c r="AY268">
        <v>0.452127944279412</v>
      </c>
      <c r="BA268">
        <v>124.39727078637341</v>
      </c>
      <c r="BC268">
        <v>2.8496943799999999</v>
      </c>
      <c r="BD268">
        <v>5.3249553233305509</v>
      </c>
      <c r="BE268">
        <v>2.475260943330551</v>
      </c>
      <c r="BF268">
        <v>0.24448161702015625</v>
      </c>
    </row>
    <row r="269" spans="1:58" x14ac:dyDescent="0.2">
      <c r="A269">
        <v>101</v>
      </c>
      <c r="B269">
        <v>31</v>
      </c>
      <c r="C269" t="s">
        <v>66</v>
      </c>
      <c r="D269" t="s">
        <v>27</v>
      </c>
      <c r="G269">
        <v>0.5</v>
      </c>
      <c r="H269">
        <v>0.5</v>
      </c>
      <c r="I269">
        <v>1383</v>
      </c>
      <c r="J269">
        <v>7596</v>
      </c>
      <c r="L269">
        <v>3663</v>
      </c>
      <c r="M269">
        <v>1.476</v>
      </c>
      <c r="N269">
        <v>6.7140000000000004</v>
      </c>
      <c r="O269">
        <v>5.2380000000000004</v>
      </c>
      <c r="Q269">
        <v>0.26700000000000002</v>
      </c>
      <c r="R269">
        <v>1</v>
      </c>
      <c r="S269">
        <v>0</v>
      </c>
      <c r="T269">
        <v>0</v>
      </c>
      <c r="V269">
        <v>0</v>
      </c>
      <c r="Y269">
        <v>44236</v>
      </c>
      <c r="Z269">
        <v>0.18633101851851852</v>
      </c>
      <c r="AB269">
        <v>1</v>
      </c>
      <c r="AD269">
        <v>2.85552268</v>
      </c>
      <c r="AE269">
        <v>5.3256508333802657</v>
      </c>
      <c r="AF269">
        <v>2.4701281533802657</v>
      </c>
      <c r="AG269">
        <v>0.2450343018747434</v>
      </c>
    </row>
    <row r="270" spans="1:58" x14ac:dyDescent="0.2">
      <c r="A270">
        <v>102</v>
      </c>
      <c r="B270">
        <v>32</v>
      </c>
      <c r="C270" t="s">
        <v>67</v>
      </c>
      <c r="D270" t="s">
        <v>27</v>
      </c>
      <c r="G270">
        <v>0.5</v>
      </c>
      <c r="H270">
        <v>0.5</v>
      </c>
      <c r="I270">
        <v>1394</v>
      </c>
      <c r="J270">
        <v>8075</v>
      </c>
      <c r="L270">
        <v>3518</v>
      </c>
      <c r="M270">
        <v>1.484</v>
      </c>
      <c r="N270">
        <v>7.1189999999999998</v>
      </c>
      <c r="O270">
        <v>5.6349999999999998</v>
      </c>
      <c r="Q270">
        <v>0.252</v>
      </c>
      <c r="R270">
        <v>1</v>
      </c>
      <c r="S270">
        <v>0</v>
      </c>
      <c r="T270">
        <v>0</v>
      </c>
      <c r="V270">
        <v>0</v>
      </c>
      <c r="Y270">
        <v>44236</v>
      </c>
      <c r="Z270">
        <v>0.19651620370370371</v>
      </c>
      <c r="AB270">
        <v>1</v>
      </c>
      <c r="AD270">
        <v>2.8811883199999997</v>
      </c>
      <c r="AE270">
        <v>5.6588001471935829</v>
      </c>
      <c r="AF270">
        <v>2.7776118271935832</v>
      </c>
      <c r="AG270">
        <v>0.23501688888535127</v>
      </c>
    </row>
    <row r="271" spans="1:58" x14ac:dyDescent="0.2">
      <c r="A271">
        <v>103</v>
      </c>
      <c r="B271">
        <v>32</v>
      </c>
      <c r="C271" t="s">
        <v>67</v>
      </c>
      <c r="D271" t="s">
        <v>27</v>
      </c>
      <c r="G271">
        <v>0.5</v>
      </c>
      <c r="H271">
        <v>0.5</v>
      </c>
      <c r="I271">
        <v>1394</v>
      </c>
      <c r="J271">
        <v>7995</v>
      </c>
      <c r="L271">
        <v>3521</v>
      </c>
      <c r="M271">
        <v>1.484</v>
      </c>
      <c r="N271">
        <v>7.0519999999999996</v>
      </c>
      <c r="O271">
        <v>5.5679999999999996</v>
      </c>
      <c r="Q271">
        <v>0.252</v>
      </c>
      <c r="R271">
        <v>1</v>
      </c>
      <c r="S271">
        <v>0</v>
      </c>
      <c r="T271">
        <v>0</v>
      </c>
      <c r="V271">
        <v>0</v>
      </c>
      <c r="Y271">
        <v>44236</v>
      </c>
      <c r="Z271">
        <v>0.20204861111111114</v>
      </c>
      <c r="AB271">
        <v>1</v>
      </c>
      <c r="AD271">
        <v>2.8811883199999997</v>
      </c>
      <c r="AE271">
        <v>5.6031593432164106</v>
      </c>
      <c r="AF271">
        <v>2.7219710232164109</v>
      </c>
      <c r="AG271">
        <v>0.23522414570582148</v>
      </c>
      <c r="AJ271">
        <v>1.6091674288251139</v>
      </c>
      <c r="AK271">
        <v>6.0702224147224237</v>
      </c>
      <c r="AO271">
        <v>0.77896185139066609</v>
      </c>
      <c r="AP271">
        <v>2.1684958892945851</v>
      </c>
      <c r="AT271">
        <v>0.10740879022504526</v>
      </c>
      <c r="AU271">
        <v>1.8373397524231445</v>
      </c>
      <c r="AY271">
        <v>2.0925236651716208</v>
      </c>
      <c r="AZ271">
        <v>4.5933320917974561</v>
      </c>
      <c r="BC271">
        <v>2.9045579199999998</v>
      </c>
      <c r="BD271">
        <v>5.6250679097824223</v>
      </c>
      <c r="BE271">
        <v>2.7205099897824225</v>
      </c>
      <c r="BF271">
        <v>0.23771122755146365</v>
      </c>
    </row>
    <row r="272" spans="1:58" x14ac:dyDescent="0.2">
      <c r="A272">
        <v>104</v>
      </c>
      <c r="B272">
        <v>32</v>
      </c>
      <c r="C272" t="s">
        <v>67</v>
      </c>
      <c r="D272" t="s">
        <v>27</v>
      </c>
      <c r="G272">
        <v>0.5</v>
      </c>
      <c r="H272">
        <v>0.5</v>
      </c>
      <c r="I272">
        <v>1414</v>
      </c>
      <c r="J272">
        <v>8058</v>
      </c>
      <c r="L272">
        <v>3593</v>
      </c>
      <c r="M272">
        <v>1.5</v>
      </c>
      <c r="N272">
        <v>7.1050000000000004</v>
      </c>
      <c r="O272">
        <v>5.6059999999999999</v>
      </c>
      <c r="Q272">
        <v>0.26</v>
      </c>
      <c r="R272">
        <v>1</v>
      </c>
      <c r="S272">
        <v>0</v>
      </c>
      <c r="T272">
        <v>0</v>
      </c>
      <c r="V272">
        <v>0</v>
      </c>
      <c r="Y272">
        <v>44236</v>
      </c>
      <c r="Z272">
        <v>0.20804398148148148</v>
      </c>
      <c r="AB272">
        <v>1</v>
      </c>
      <c r="AD272">
        <v>2.9279275199999999</v>
      </c>
      <c r="AE272">
        <v>5.646976476348434</v>
      </c>
      <c r="AF272">
        <v>2.7190489563484341</v>
      </c>
      <c r="AG272">
        <v>0.24019830939710582</v>
      </c>
    </row>
    <row r="273" spans="1:58" x14ac:dyDescent="0.2">
      <c r="A273">
        <v>105</v>
      </c>
      <c r="B273">
        <v>2</v>
      </c>
      <c r="D273" t="s">
        <v>28</v>
      </c>
      <c r="Y273">
        <v>44236</v>
      </c>
      <c r="Z273">
        <v>0.21207175925925925</v>
      </c>
      <c r="AB273">
        <v>1</v>
      </c>
      <c r="AD273" t="e">
        <v>#DIV/0!</v>
      </c>
      <c r="AE273" t="e">
        <v>#DIV/0!</v>
      </c>
      <c r="AF273" t="e">
        <v>#DIV/0!</v>
      </c>
      <c r="AG273" t="e">
        <v>#DIV/0!</v>
      </c>
    </row>
    <row r="274" spans="1:58" x14ac:dyDescent="0.2">
      <c r="A274">
        <v>106</v>
      </c>
      <c r="B274">
        <v>3</v>
      </c>
      <c r="C274" t="s">
        <v>29</v>
      </c>
      <c r="D274" t="s">
        <v>27</v>
      </c>
      <c r="G274">
        <v>0.5</v>
      </c>
      <c r="H274">
        <v>0.5</v>
      </c>
      <c r="I274">
        <v>98</v>
      </c>
      <c r="J274">
        <v>221</v>
      </c>
      <c r="L274">
        <v>51</v>
      </c>
      <c r="M274">
        <v>0.49</v>
      </c>
      <c r="N274">
        <v>0.46600000000000003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>
        <v>44236</v>
      </c>
      <c r="Z274">
        <v>0.2215625</v>
      </c>
      <c r="AB274">
        <v>1</v>
      </c>
      <c r="AD274">
        <v>5.7152480000000019E-2</v>
      </c>
      <c r="AE274">
        <v>0.19626421673472164</v>
      </c>
      <c r="AF274">
        <v>0.1391117367347216</v>
      </c>
      <c r="AG274">
        <v>-4.5029099713548961E-3</v>
      </c>
    </row>
    <row r="275" spans="1:58" x14ac:dyDescent="0.2">
      <c r="A275">
        <v>107</v>
      </c>
      <c r="B275">
        <v>3</v>
      </c>
      <c r="C275" t="s">
        <v>29</v>
      </c>
      <c r="D275" t="s">
        <v>27</v>
      </c>
      <c r="G275">
        <v>0.5</v>
      </c>
      <c r="H275">
        <v>0.5</v>
      </c>
      <c r="I275">
        <v>14</v>
      </c>
      <c r="J275">
        <v>206</v>
      </c>
      <c r="L275">
        <v>97</v>
      </c>
      <c r="M275">
        <v>0.42499999999999999</v>
      </c>
      <c r="N275">
        <v>0.45300000000000001</v>
      </c>
      <c r="O275">
        <v>2.8000000000000001E-2</v>
      </c>
      <c r="Q275">
        <v>0</v>
      </c>
      <c r="R275">
        <v>1</v>
      </c>
      <c r="S275">
        <v>0</v>
      </c>
      <c r="T275">
        <v>0</v>
      </c>
      <c r="V275">
        <v>0</v>
      </c>
      <c r="Y275">
        <v>44236</v>
      </c>
      <c r="Z275">
        <v>0.22649305555555554</v>
      </c>
      <c r="AB275">
        <v>1</v>
      </c>
      <c r="AD275">
        <v>-0.11197647999999999</v>
      </c>
      <c r="AE275">
        <v>0.18583156598900188</v>
      </c>
      <c r="AF275">
        <v>0.2978080459890019</v>
      </c>
      <c r="AG275">
        <v>-1.3249720574787826E-3</v>
      </c>
      <c r="AJ275">
        <v>63.823621367510704</v>
      </c>
      <c r="AO275">
        <v>6.1664029938478091</v>
      </c>
      <c r="AT275">
        <v>15.310851864975607</v>
      </c>
      <c r="AY275">
        <v>90.964137171254535</v>
      </c>
      <c r="BC275">
        <v>-8.4887379999999985E-2</v>
      </c>
      <c r="BD275">
        <v>0.19174340141157642</v>
      </c>
      <c r="BE275">
        <v>0.27663078141157643</v>
      </c>
      <c r="BF275">
        <v>-2.430341766653083E-3</v>
      </c>
    </row>
    <row r="276" spans="1:58" x14ac:dyDescent="0.2">
      <c r="A276">
        <v>108</v>
      </c>
      <c r="B276">
        <v>3</v>
      </c>
      <c r="C276" t="s">
        <v>29</v>
      </c>
      <c r="D276" t="s">
        <v>27</v>
      </c>
      <c r="G276">
        <v>0.5</v>
      </c>
      <c r="H276">
        <v>0.5</v>
      </c>
      <c r="I276">
        <v>41</v>
      </c>
      <c r="J276">
        <v>223</v>
      </c>
      <c r="L276">
        <v>65</v>
      </c>
      <c r="M276">
        <v>0.44600000000000001</v>
      </c>
      <c r="N276">
        <v>0.46700000000000003</v>
      </c>
      <c r="O276">
        <v>2.1000000000000001E-2</v>
      </c>
      <c r="Q276">
        <v>0</v>
      </c>
      <c r="R276">
        <v>1</v>
      </c>
      <c r="S276">
        <v>0</v>
      </c>
      <c r="T276">
        <v>0</v>
      </c>
      <c r="V276">
        <v>0</v>
      </c>
      <c r="Y276">
        <v>44236</v>
      </c>
      <c r="Z276">
        <v>0.23193287037037036</v>
      </c>
      <c r="AB276">
        <v>1</v>
      </c>
      <c r="AD276">
        <v>-5.7798279999999987E-2</v>
      </c>
      <c r="AE276">
        <v>0.19765523683415095</v>
      </c>
      <c r="AF276">
        <v>0.25545351683415096</v>
      </c>
      <c r="AG276">
        <v>-3.5357114758273835E-3</v>
      </c>
    </row>
    <row r="277" spans="1:58" x14ac:dyDescent="0.2">
      <c r="A277">
        <v>19</v>
      </c>
      <c r="B277">
        <v>1</v>
      </c>
      <c r="C277" t="s">
        <v>30</v>
      </c>
      <c r="D277" t="s">
        <v>27</v>
      </c>
      <c r="G277">
        <v>0.5</v>
      </c>
      <c r="H277">
        <v>0.5</v>
      </c>
      <c r="I277">
        <v>2383</v>
      </c>
      <c r="J277">
        <v>14590</v>
      </c>
      <c r="L277">
        <v>12055</v>
      </c>
      <c r="M277">
        <v>2.2429999999999999</v>
      </c>
      <c r="N277">
        <v>12.638999999999999</v>
      </c>
      <c r="O277">
        <v>10.396000000000001</v>
      </c>
      <c r="Q277">
        <v>1.145</v>
      </c>
      <c r="R277">
        <v>1</v>
      </c>
      <c r="S277">
        <v>0</v>
      </c>
      <c r="T277">
        <v>0</v>
      </c>
      <c r="V277">
        <v>0</v>
      </c>
      <c r="Y277">
        <v>44236</v>
      </c>
      <c r="Z277">
        <v>0.74262731481481481</v>
      </c>
      <c r="AB277">
        <v>1</v>
      </c>
      <c r="AD277">
        <v>10.375875667133879</v>
      </c>
      <c r="AE277">
        <v>10.190048121084528</v>
      </c>
      <c r="AF277">
        <v>-0.18582754604935126</v>
      </c>
      <c r="AG277">
        <v>0.82480071433666391</v>
      </c>
      <c r="AJ277">
        <v>0.54503588901557742</v>
      </c>
      <c r="AO277">
        <v>0.37469290177980635</v>
      </c>
      <c r="AT277">
        <v>9.4608112311191235</v>
      </c>
      <c r="AY277">
        <v>0.6976360299937473</v>
      </c>
      <c r="BC277">
        <v>10.404229058305456</v>
      </c>
      <c r="BD277">
        <v>10.209174647451681</v>
      </c>
      <c r="BE277">
        <v>-0.19505441085377484</v>
      </c>
      <c r="BF277">
        <v>0.82193366165349313</v>
      </c>
    </row>
    <row r="278" spans="1:58" x14ac:dyDescent="0.2">
      <c r="A278">
        <v>20</v>
      </c>
      <c r="B278">
        <v>1</v>
      </c>
      <c r="C278" t="s">
        <v>30</v>
      </c>
      <c r="D278" t="s">
        <v>27</v>
      </c>
      <c r="G278">
        <v>0.5</v>
      </c>
      <c r="H278">
        <v>0.5</v>
      </c>
      <c r="I278">
        <v>2396</v>
      </c>
      <c r="J278">
        <v>14645</v>
      </c>
      <c r="L278">
        <v>11972</v>
      </c>
      <c r="M278">
        <v>2.2530000000000001</v>
      </c>
      <c r="N278">
        <v>12.685</v>
      </c>
      <c r="O278">
        <v>10.432</v>
      </c>
      <c r="Q278">
        <v>1.1359999999999999</v>
      </c>
      <c r="R278">
        <v>1</v>
      </c>
      <c r="S278">
        <v>0</v>
      </c>
      <c r="T278">
        <v>0</v>
      </c>
      <c r="V278">
        <v>0</v>
      </c>
      <c r="Y278">
        <v>44236</v>
      </c>
      <c r="Z278">
        <v>0.74898148148148147</v>
      </c>
      <c r="AB278">
        <v>1</v>
      </c>
      <c r="AD278">
        <v>10.432582449477032</v>
      </c>
      <c r="AE278">
        <v>10.228301173818833</v>
      </c>
      <c r="AF278">
        <v>-0.20428127565819842</v>
      </c>
      <c r="AG278">
        <v>0.81906660897032224</v>
      </c>
    </row>
    <row r="279" spans="1:58" x14ac:dyDescent="0.2">
      <c r="A279">
        <v>21</v>
      </c>
      <c r="B279">
        <v>1</v>
      </c>
      <c r="D279" t="s">
        <v>28</v>
      </c>
      <c r="Y279">
        <v>44236</v>
      </c>
      <c r="Z279">
        <v>0.7534953703703704</v>
      </c>
      <c r="AB279">
        <v>1</v>
      </c>
      <c r="AD279" t="e">
        <v>#DIV/0!</v>
      </c>
      <c r="AE279" t="e">
        <v>#DIV/0!</v>
      </c>
      <c r="AF279" t="e">
        <v>#DIV/0!</v>
      </c>
      <c r="AG279" t="e">
        <v>#DIV/0!</v>
      </c>
    </row>
    <row r="280" spans="1:58" x14ac:dyDescent="0.2">
      <c r="A280">
        <v>22</v>
      </c>
      <c r="B280">
        <v>9</v>
      </c>
      <c r="C280" t="s">
        <v>68</v>
      </c>
      <c r="D280" t="s">
        <v>27</v>
      </c>
      <c r="G280">
        <v>0.5</v>
      </c>
      <c r="H280">
        <v>0.5</v>
      </c>
      <c r="I280">
        <v>1611</v>
      </c>
      <c r="J280">
        <v>11888</v>
      </c>
      <c r="L280">
        <v>2474</v>
      </c>
      <c r="M280">
        <v>1.651</v>
      </c>
      <c r="N280">
        <v>10.35</v>
      </c>
      <c r="O280">
        <v>8.6989999999999998</v>
      </c>
      <c r="Q280">
        <v>0.14299999999999999</v>
      </c>
      <c r="R280">
        <v>1</v>
      </c>
      <c r="S280">
        <v>0</v>
      </c>
      <c r="T280">
        <v>0</v>
      </c>
      <c r="V280">
        <v>0</v>
      </c>
      <c r="Y280">
        <v>44236</v>
      </c>
      <c r="Z280">
        <v>0.7643402777777778</v>
      </c>
      <c r="AB280">
        <v>1</v>
      </c>
      <c r="AD280">
        <v>7.0083652079866585</v>
      </c>
      <c r="AE280">
        <v>8.3107799667555451</v>
      </c>
      <c r="AF280">
        <v>1.3024147587688866</v>
      </c>
      <c r="AG280">
        <v>0.16289151536172819</v>
      </c>
    </row>
    <row r="281" spans="1:58" x14ac:dyDescent="0.2">
      <c r="A281">
        <v>23</v>
      </c>
      <c r="B281">
        <v>9</v>
      </c>
      <c r="C281" t="s">
        <v>68</v>
      </c>
      <c r="D281" t="s">
        <v>27</v>
      </c>
      <c r="G281">
        <v>0.5</v>
      </c>
      <c r="H281">
        <v>0.5</v>
      </c>
      <c r="I281">
        <v>1341</v>
      </c>
      <c r="J281">
        <v>11718</v>
      </c>
      <c r="L281">
        <v>2366</v>
      </c>
      <c r="M281">
        <v>1.4430000000000001</v>
      </c>
      <c r="N281">
        <v>10.206</v>
      </c>
      <c r="O281">
        <v>8.7620000000000005</v>
      </c>
      <c r="Q281">
        <v>0.13100000000000001</v>
      </c>
      <c r="R281">
        <v>1</v>
      </c>
      <c r="S281">
        <v>0</v>
      </c>
      <c r="T281">
        <v>0</v>
      </c>
      <c r="V281">
        <v>0</v>
      </c>
      <c r="Y281">
        <v>44236</v>
      </c>
      <c r="Z281">
        <v>0.77013888888888893</v>
      </c>
      <c r="AB281">
        <v>1</v>
      </c>
      <c r="AD281">
        <v>5.8306089593211787</v>
      </c>
      <c r="AE281">
        <v>8.1925432583040543</v>
      </c>
      <c r="AF281">
        <v>2.3619342989828755</v>
      </c>
      <c r="AG281">
        <v>0.15543026982480168</v>
      </c>
      <c r="AJ281">
        <v>0.22469149276397815</v>
      </c>
      <c r="AO281">
        <v>0.32312410085378396</v>
      </c>
      <c r="AT281">
        <v>0.56652709517334365</v>
      </c>
      <c r="AY281">
        <v>1.9750237588606507</v>
      </c>
      <c r="BC281">
        <v>5.8240658690508145</v>
      </c>
      <c r="BD281">
        <v>8.1793285673594767</v>
      </c>
      <c r="BE281">
        <v>2.3552626983086609</v>
      </c>
      <c r="BF281">
        <v>0.15391038647468702</v>
      </c>
    </row>
    <row r="282" spans="1:58" x14ac:dyDescent="0.2">
      <c r="A282">
        <v>24</v>
      </c>
      <c r="B282">
        <v>9</v>
      </c>
      <c r="C282" t="s">
        <v>68</v>
      </c>
      <c r="D282" t="s">
        <v>27</v>
      </c>
      <c r="G282">
        <v>0.5</v>
      </c>
      <c r="H282">
        <v>0.5</v>
      </c>
      <c r="I282">
        <v>1338</v>
      </c>
      <c r="J282">
        <v>11680</v>
      </c>
      <c r="L282">
        <v>2322</v>
      </c>
      <c r="M282">
        <v>1.4410000000000001</v>
      </c>
      <c r="N282">
        <v>10.173999999999999</v>
      </c>
      <c r="O282">
        <v>8.7330000000000005</v>
      </c>
      <c r="Q282">
        <v>0.127</v>
      </c>
      <c r="R282">
        <v>1</v>
      </c>
      <c r="S282">
        <v>0</v>
      </c>
      <c r="T282">
        <v>0</v>
      </c>
      <c r="V282">
        <v>0</v>
      </c>
      <c r="Y282">
        <v>44236</v>
      </c>
      <c r="Z282">
        <v>0.77636574074074083</v>
      </c>
      <c r="AB282">
        <v>1</v>
      </c>
      <c r="AD282">
        <v>5.8175227787804511</v>
      </c>
      <c r="AE282">
        <v>8.1661138764148973</v>
      </c>
      <c r="AF282">
        <v>2.3485910976344462</v>
      </c>
      <c r="AG282">
        <v>0.15239050312457236</v>
      </c>
    </row>
    <row r="283" spans="1:58" x14ac:dyDescent="0.2">
      <c r="A283">
        <v>25</v>
      </c>
      <c r="B283">
        <v>10</v>
      </c>
      <c r="C283" t="s">
        <v>69</v>
      </c>
      <c r="D283" t="s">
        <v>27</v>
      </c>
      <c r="G283">
        <v>0.5</v>
      </c>
      <c r="H283">
        <v>0.5</v>
      </c>
      <c r="I283">
        <v>1508</v>
      </c>
      <c r="J283">
        <v>12718</v>
      </c>
      <c r="L283">
        <v>2985</v>
      </c>
      <c r="M283">
        <v>1.571</v>
      </c>
      <c r="N283">
        <v>11.053000000000001</v>
      </c>
      <c r="O283">
        <v>9.4809999999999999</v>
      </c>
      <c r="Q283">
        <v>0.19600000000000001</v>
      </c>
      <c r="R283">
        <v>1</v>
      </c>
      <c r="S283">
        <v>0</v>
      </c>
      <c r="T283">
        <v>0</v>
      </c>
      <c r="V283">
        <v>0</v>
      </c>
      <c r="Y283">
        <v>44236</v>
      </c>
      <c r="Z283">
        <v>0.78718749999999993</v>
      </c>
      <c r="AB283">
        <v>1</v>
      </c>
      <c r="AD283">
        <v>6.5590730094216791</v>
      </c>
      <c r="AE283">
        <v>8.8880533080187032</v>
      </c>
      <c r="AF283">
        <v>2.328980298597024</v>
      </c>
      <c r="AG283">
        <v>0.19819426044848243</v>
      </c>
    </row>
    <row r="284" spans="1:58" x14ac:dyDescent="0.2">
      <c r="A284">
        <v>26</v>
      </c>
      <c r="B284">
        <v>10</v>
      </c>
      <c r="C284" t="s">
        <v>69</v>
      </c>
      <c r="D284" t="s">
        <v>27</v>
      </c>
      <c r="G284">
        <v>0.5</v>
      </c>
      <c r="H284">
        <v>0.5</v>
      </c>
      <c r="I284">
        <v>1613</v>
      </c>
      <c r="J284">
        <v>12550</v>
      </c>
      <c r="L284">
        <v>3047</v>
      </c>
      <c r="M284">
        <v>1.6519999999999999</v>
      </c>
      <c r="N284">
        <v>10.911</v>
      </c>
      <c r="O284">
        <v>9.2590000000000003</v>
      </c>
      <c r="Q284">
        <v>0.20300000000000001</v>
      </c>
      <c r="R284">
        <v>1</v>
      </c>
      <c r="S284">
        <v>0</v>
      </c>
      <c r="T284">
        <v>0</v>
      </c>
      <c r="V284">
        <v>0</v>
      </c>
      <c r="Y284">
        <v>44236</v>
      </c>
      <c r="Z284">
        <v>0.79312499999999997</v>
      </c>
      <c r="AB284">
        <v>1</v>
      </c>
      <c r="AD284">
        <v>7.0170893283471427</v>
      </c>
      <c r="AE284">
        <v>8.771207619666642</v>
      </c>
      <c r="AF284">
        <v>1.7541182913194993</v>
      </c>
      <c r="AG284">
        <v>0.20247756807153283</v>
      </c>
      <c r="AJ284">
        <v>1.377010405487116</v>
      </c>
      <c r="AO284">
        <v>1.0521963134034555</v>
      </c>
      <c r="AT284">
        <v>0.23676140639936577</v>
      </c>
      <c r="AY284">
        <v>0.51311499679467654</v>
      </c>
      <c r="BC284">
        <v>6.9691066663644747</v>
      </c>
      <c r="BD284">
        <v>8.7253039563854742</v>
      </c>
      <c r="BE284">
        <v>1.7561972900209999</v>
      </c>
      <c r="BF284">
        <v>0.20195942602035738</v>
      </c>
    </row>
    <row r="285" spans="1:58" x14ac:dyDescent="0.2">
      <c r="A285">
        <v>27</v>
      </c>
      <c r="B285">
        <v>10</v>
      </c>
      <c r="C285" t="s">
        <v>69</v>
      </c>
      <c r="D285" t="s">
        <v>27</v>
      </c>
      <c r="G285">
        <v>0.5</v>
      </c>
      <c r="H285">
        <v>0.5</v>
      </c>
      <c r="I285">
        <v>1591</v>
      </c>
      <c r="J285">
        <v>12418</v>
      </c>
      <c r="L285">
        <v>3032</v>
      </c>
      <c r="M285">
        <v>1.6359999999999999</v>
      </c>
      <c r="N285">
        <v>10.798999999999999</v>
      </c>
      <c r="O285">
        <v>9.1630000000000003</v>
      </c>
      <c r="Q285">
        <v>0.20100000000000001</v>
      </c>
      <c r="R285">
        <v>1</v>
      </c>
      <c r="S285">
        <v>0</v>
      </c>
      <c r="T285">
        <v>0</v>
      </c>
      <c r="V285">
        <v>0</v>
      </c>
      <c r="Y285">
        <v>44236</v>
      </c>
      <c r="Z285">
        <v>0.79942129629629621</v>
      </c>
      <c r="AB285">
        <v>1</v>
      </c>
      <c r="AD285">
        <v>6.9211240043818076</v>
      </c>
      <c r="AE285">
        <v>8.6794002931043082</v>
      </c>
      <c r="AF285">
        <v>1.7582762887225005</v>
      </c>
      <c r="AG285">
        <v>0.20144128396918193</v>
      </c>
    </row>
    <row r="286" spans="1:58" x14ac:dyDescent="0.2">
      <c r="A286">
        <v>28</v>
      </c>
      <c r="B286">
        <v>11</v>
      </c>
      <c r="C286" t="s">
        <v>70</v>
      </c>
      <c r="D286" t="s">
        <v>27</v>
      </c>
      <c r="G286">
        <v>0.5</v>
      </c>
      <c r="H286">
        <v>0.5</v>
      </c>
      <c r="I286">
        <v>1545</v>
      </c>
      <c r="J286">
        <v>12302</v>
      </c>
      <c r="L286">
        <v>19332</v>
      </c>
      <c r="M286">
        <v>1.6</v>
      </c>
      <c r="N286">
        <v>10.7</v>
      </c>
      <c r="O286">
        <v>9.1</v>
      </c>
      <c r="Q286">
        <v>1.9059999999999999</v>
      </c>
      <c r="R286">
        <v>1</v>
      </c>
      <c r="S286">
        <v>0</v>
      </c>
      <c r="T286">
        <v>0</v>
      </c>
      <c r="V286">
        <v>0</v>
      </c>
      <c r="Y286">
        <v>44236</v>
      </c>
      <c r="Z286">
        <v>0.81015046296296289</v>
      </c>
      <c r="AB286">
        <v>1</v>
      </c>
      <c r="AD286">
        <v>6.7204692360906524</v>
      </c>
      <c r="AE286">
        <v>8.5987211273374076</v>
      </c>
      <c r="AF286">
        <v>1.8782518912467552</v>
      </c>
      <c r="AG286">
        <v>1.3275366751905002</v>
      </c>
    </row>
    <row r="287" spans="1:58" x14ac:dyDescent="0.2">
      <c r="A287">
        <v>29</v>
      </c>
      <c r="B287">
        <v>11</v>
      </c>
      <c r="C287" t="s">
        <v>70</v>
      </c>
      <c r="D287" t="s">
        <v>27</v>
      </c>
      <c r="G287">
        <v>0.5</v>
      </c>
      <c r="H287">
        <v>0.5</v>
      </c>
      <c r="I287">
        <v>1500</v>
      </c>
      <c r="J287">
        <v>12276</v>
      </c>
      <c r="L287">
        <v>19659</v>
      </c>
      <c r="M287">
        <v>1.5660000000000001</v>
      </c>
      <c r="N287">
        <v>10.679</v>
      </c>
      <c r="O287">
        <v>9.1129999999999995</v>
      </c>
      <c r="Q287">
        <v>1.94</v>
      </c>
      <c r="R287">
        <v>1</v>
      </c>
      <c r="S287">
        <v>0</v>
      </c>
      <c r="T287">
        <v>0</v>
      </c>
      <c r="V287">
        <v>0</v>
      </c>
      <c r="Y287">
        <v>44236</v>
      </c>
      <c r="Z287">
        <v>0.81600694444444455</v>
      </c>
      <c r="AB287">
        <v>1</v>
      </c>
      <c r="AD287">
        <v>6.5241765279797388</v>
      </c>
      <c r="AE287">
        <v>8.5806378660448281</v>
      </c>
      <c r="AF287">
        <v>2.0564613380650894</v>
      </c>
      <c r="AG287">
        <v>1.35012766862175</v>
      </c>
      <c r="AJ287">
        <v>2.1823029279081636</v>
      </c>
      <c r="AO287">
        <v>0.97742255998960026</v>
      </c>
      <c r="AT287">
        <v>11.705489780824793</v>
      </c>
      <c r="AY287">
        <v>0.81692121062456191</v>
      </c>
      <c r="BC287">
        <v>6.5961505209537403</v>
      </c>
      <c r="BD287">
        <v>8.5389072630619491</v>
      </c>
      <c r="BE287">
        <v>1.9427567421082088</v>
      </c>
      <c r="BF287">
        <v>1.3446353628792904</v>
      </c>
    </row>
    <row r="288" spans="1:58" x14ac:dyDescent="0.2">
      <c r="A288">
        <v>30</v>
      </c>
      <c r="B288">
        <v>11</v>
      </c>
      <c r="C288" t="s">
        <v>70</v>
      </c>
      <c r="D288" t="s">
        <v>27</v>
      </c>
      <c r="G288">
        <v>0.5</v>
      </c>
      <c r="H288">
        <v>0.5</v>
      </c>
      <c r="I288">
        <v>1533</v>
      </c>
      <c r="J288">
        <v>12156</v>
      </c>
      <c r="L288">
        <v>19500</v>
      </c>
      <c r="M288">
        <v>1.591</v>
      </c>
      <c r="N288">
        <v>10.577</v>
      </c>
      <c r="O288">
        <v>8.9860000000000007</v>
      </c>
      <c r="Q288">
        <v>1.923</v>
      </c>
      <c r="R288">
        <v>1</v>
      </c>
      <c r="S288">
        <v>0</v>
      </c>
      <c r="T288">
        <v>0</v>
      </c>
      <c r="V288">
        <v>0</v>
      </c>
      <c r="Y288">
        <v>44236</v>
      </c>
      <c r="Z288">
        <v>0.82218750000000007</v>
      </c>
      <c r="AB288">
        <v>1</v>
      </c>
      <c r="AD288">
        <v>6.6681245139277419</v>
      </c>
      <c r="AE288">
        <v>8.4971766600790701</v>
      </c>
      <c r="AF288">
        <v>1.8290521461513283</v>
      </c>
      <c r="AG288">
        <v>1.3391430571368306</v>
      </c>
    </row>
    <row r="289" spans="1:58" x14ac:dyDescent="0.2">
      <c r="A289">
        <v>31</v>
      </c>
      <c r="B289">
        <v>12</v>
      </c>
      <c r="C289" t="s">
        <v>71</v>
      </c>
      <c r="D289" t="s">
        <v>27</v>
      </c>
      <c r="G289">
        <v>0.5</v>
      </c>
      <c r="H289">
        <v>0.5</v>
      </c>
      <c r="I289">
        <v>1151</v>
      </c>
      <c r="J289">
        <v>9824</v>
      </c>
      <c r="L289">
        <v>3820</v>
      </c>
      <c r="M289">
        <v>1.298</v>
      </c>
      <c r="N289">
        <v>8.6010000000000009</v>
      </c>
      <c r="O289">
        <v>7.3029999999999999</v>
      </c>
      <c r="Q289">
        <v>0.28299999999999997</v>
      </c>
      <c r="R289">
        <v>1</v>
      </c>
      <c r="S289">
        <v>0</v>
      </c>
      <c r="T289">
        <v>0</v>
      </c>
      <c r="V289">
        <v>0</v>
      </c>
      <c r="Y289">
        <v>44236</v>
      </c>
      <c r="Z289">
        <v>0.83282407407407411</v>
      </c>
      <c r="AB289">
        <v>1</v>
      </c>
      <c r="AD289">
        <v>5.0018175250751007</v>
      </c>
      <c r="AE289">
        <v>6.8752472241445064</v>
      </c>
      <c r="AF289">
        <v>1.8734296990694057</v>
      </c>
      <c r="AG289">
        <v>0.25588074214601619</v>
      </c>
    </row>
    <row r="290" spans="1:58" x14ac:dyDescent="0.2">
      <c r="A290">
        <v>32</v>
      </c>
      <c r="B290">
        <v>12</v>
      </c>
      <c r="C290" t="s">
        <v>71</v>
      </c>
      <c r="D290" t="s">
        <v>27</v>
      </c>
      <c r="G290">
        <v>0.5</v>
      </c>
      <c r="H290">
        <v>0.5</v>
      </c>
      <c r="I290">
        <v>1018</v>
      </c>
      <c r="J290">
        <v>9865</v>
      </c>
      <c r="L290">
        <v>3869</v>
      </c>
      <c r="M290">
        <v>1.196</v>
      </c>
      <c r="N290">
        <v>8.6359999999999992</v>
      </c>
      <c r="O290">
        <v>7.44</v>
      </c>
      <c r="Q290">
        <v>0.28899999999999998</v>
      </c>
      <c r="R290">
        <v>1</v>
      </c>
      <c r="S290">
        <v>0</v>
      </c>
      <c r="T290">
        <v>0</v>
      </c>
      <c r="V290">
        <v>0</v>
      </c>
      <c r="Y290">
        <v>44236</v>
      </c>
      <c r="Z290">
        <v>0.83870370370370362</v>
      </c>
      <c r="AB290">
        <v>1</v>
      </c>
      <c r="AD290">
        <v>4.4216635211028468</v>
      </c>
      <c r="AE290">
        <v>6.9037631361828069</v>
      </c>
      <c r="AF290">
        <v>2.4820996150799601</v>
      </c>
      <c r="AG290">
        <v>0.25926593688036254</v>
      </c>
      <c r="AJ290">
        <v>3.8203854448723722</v>
      </c>
      <c r="AO290">
        <v>0.28248053321468203</v>
      </c>
      <c r="AT290">
        <v>5.7248600068850859</v>
      </c>
      <c r="AY290">
        <v>0.91010777177070401</v>
      </c>
      <c r="BC290">
        <v>4.3387843776782393</v>
      </c>
      <c r="BD290">
        <v>6.8940259954868015</v>
      </c>
      <c r="BE290">
        <v>2.5552416178085631</v>
      </c>
      <c r="BF290">
        <v>0.25809148156436479</v>
      </c>
    </row>
    <row r="291" spans="1:58" x14ac:dyDescent="0.2">
      <c r="A291">
        <v>33</v>
      </c>
      <c r="B291">
        <v>12</v>
      </c>
      <c r="C291" t="s">
        <v>71</v>
      </c>
      <c r="D291" t="s">
        <v>27</v>
      </c>
      <c r="G291">
        <v>0.5</v>
      </c>
      <c r="H291">
        <v>0.5</v>
      </c>
      <c r="I291">
        <v>980</v>
      </c>
      <c r="J291">
        <v>9837</v>
      </c>
      <c r="L291">
        <v>3835</v>
      </c>
      <c r="M291">
        <v>1.1659999999999999</v>
      </c>
      <c r="N291">
        <v>8.6129999999999995</v>
      </c>
      <c r="O291">
        <v>7.4459999999999997</v>
      </c>
      <c r="Q291">
        <v>0.28499999999999998</v>
      </c>
      <c r="R291">
        <v>1</v>
      </c>
      <c r="S291">
        <v>0</v>
      </c>
      <c r="T291">
        <v>0</v>
      </c>
      <c r="V291">
        <v>0</v>
      </c>
      <c r="Y291">
        <v>44236</v>
      </c>
      <c r="Z291">
        <v>0.84486111111111117</v>
      </c>
      <c r="AB291">
        <v>1</v>
      </c>
      <c r="AD291">
        <v>4.255905234253631</v>
      </c>
      <c r="AE291">
        <v>6.884288854790797</v>
      </c>
      <c r="AF291">
        <v>2.628383620537166</v>
      </c>
      <c r="AG291">
        <v>0.2569170262483671</v>
      </c>
    </row>
    <row r="292" spans="1:58" x14ac:dyDescent="0.2">
      <c r="A292">
        <v>34</v>
      </c>
      <c r="B292">
        <v>13</v>
      </c>
      <c r="C292" t="s">
        <v>72</v>
      </c>
      <c r="D292" t="s">
        <v>27</v>
      </c>
      <c r="G292">
        <v>0.5</v>
      </c>
      <c r="H292">
        <v>0.5</v>
      </c>
      <c r="I292">
        <v>889</v>
      </c>
      <c r="J292">
        <v>10244</v>
      </c>
      <c r="L292">
        <v>2415</v>
      </c>
      <c r="M292">
        <v>1.097</v>
      </c>
      <c r="N292">
        <v>8.9570000000000007</v>
      </c>
      <c r="O292">
        <v>7.86</v>
      </c>
      <c r="Q292">
        <v>0.13700000000000001</v>
      </c>
      <c r="R292">
        <v>1</v>
      </c>
      <c r="S292">
        <v>0</v>
      </c>
      <c r="T292">
        <v>0</v>
      </c>
      <c r="V292">
        <v>0</v>
      </c>
      <c r="Y292">
        <v>44236</v>
      </c>
      <c r="Z292">
        <v>0.85556712962962955</v>
      </c>
      <c r="AB292">
        <v>1</v>
      </c>
      <c r="AD292">
        <v>3.8589577578515626</v>
      </c>
      <c r="AE292">
        <v>7.1673614450246594</v>
      </c>
      <c r="AF292">
        <v>3.3084036871730969</v>
      </c>
      <c r="AG292">
        <v>0.15881546455914797</v>
      </c>
    </row>
    <row r="293" spans="1:58" x14ac:dyDescent="0.2">
      <c r="A293">
        <v>35</v>
      </c>
      <c r="B293">
        <v>13</v>
      </c>
      <c r="C293" t="s">
        <v>72</v>
      </c>
      <c r="D293" t="s">
        <v>27</v>
      </c>
      <c r="G293">
        <v>0.5</v>
      </c>
      <c r="H293">
        <v>0.5</v>
      </c>
      <c r="I293">
        <v>848</v>
      </c>
      <c r="J293">
        <v>10223</v>
      </c>
      <c r="L293">
        <v>2370</v>
      </c>
      <c r="M293">
        <v>1.0660000000000001</v>
      </c>
      <c r="N293">
        <v>8.9390000000000001</v>
      </c>
      <c r="O293">
        <v>7.8730000000000002</v>
      </c>
      <c r="Q293">
        <v>0.13200000000000001</v>
      </c>
      <c r="R293">
        <v>1</v>
      </c>
      <c r="S293">
        <v>0</v>
      </c>
      <c r="T293">
        <v>0</v>
      </c>
      <c r="V293">
        <v>0</v>
      </c>
      <c r="Y293">
        <v>44236</v>
      </c>
      <c r="Z293">
        <v>0.86137731481481483</v>
      </c>
      <c r="AB293">
        <v>1</v>
      </c>
      <c r="AD293">
        <v>3.6801132904616196</v>
      </c>
      <c r="AE293">
        <v>7.1527557339806513</v>
      </c>
      <c r="AF293">
        <v>3.4726424435190317</v>
      </c>
      <c r="AG293">
        <v>0.15570661225209526</v>
      </c>
      <c r="AJ293">
        <v>1.1923725816834825</v>
      </c>
      <c r="AO293">
        <v>1.1048440852714128</v>
      </c>
      <c r="AT293">
        <v>1.0121693346784149</v>
      </c>
      <c r="AY293">
        <v>1.0705581211640904</v>
      </c>
      <c r="BC293">
        <v>3.6583029895604069</v>
      </c>
      <c r="BD293">
        <v>7.1134594161717732</v>
      </c>
      <c r="BE293">
        <v>3.4551564266113663</v>
      </c>
      <c r="BF293">
        <v>0.15487758497021453</v>
      </c>
    </row>
    <row r="294" spans="1:58" x14ac:dyDescent="0.2">
      <c r="A294">
        <v>36</v>
      </c>
      <c r="B294">
        <v>13</v>
      </c>
      <c r="C294" t="s">
        <v>72</v>
      </c>
      <c r="D294" t="s">
        <v>27</v>
      </c>
      <c r="G294">
        <v>0.5</v>
      </c>
      <c r="H294">
        <v>0.5</v>
      </c>
      <c r="I294">
        <v>838</v>
      </c>
      <c r="J294">
        <v>10110</v>
      </c>
      <c r="L294">
        <v>2346</v>
      </c>
      <c r="M294">
        <v>1.0580000000000001</v>
      </c>
      <c r="N294">
        <v>8.843</v>
      </c>
      <c r="O294">
        <v>7.7850000000000001</v>
      </c>
      <c r="Q294">
        <v>0.129</v>
      </c>
      <c r="R294">
        <v>1</v>
      </c>
      <c r="S294">
        <v>0</v>
      </c>
      <c r="T294">
        <v>0</v>
      </c>
      <c r="V294">
        <v>0</v>
      </c>
      <c r="Y294">
        <v>44236</v>
      </c>
      <c r="Z294">
        <v>0.86756944444444439</v>
      </c>
      <c r="AB294">
        <v>1</v>
      </c>
      <c r="AD294">
        <v>3.6364926886591942</v>
      </c>
      <c r="AE294">
        <v>7.0741630983628951</v>
      </c>
      <c r="AF294">
        <v>3.437670409703701</v>
      </c>
      <c r="AG294">
        <v>0.15404855768833381</v>
      </c>
    </row>
    <row r="295" spans="1:58" x14ac:dyDescent="0.2">
      <c r="A295">
        <v>37</v>
      </c>
      <c r="B295">
        <v>14</v>
      </c>
      <c r="C295" t="s">
        <v>73</v>
      </c>
      <c r="D295" t="s">
        <v>27</v>
      </c>
      <c r="G295">
        <v>0.5</v>
      </c>
      <c r="H295">
        <v>0.5</v>
      </c>
      <c r="I295">
        <v>1020</v>
      </c>
      <c r="J295">
        <v>10103</v>
      </c>
      <c r="L295">
        <v>19749</v>
      </c>
      <c r="M295">
        <v>1.1970000000000001</v>
      </c>
      <c r="N295">
        <v>8.8369999999999997</v>
      </c>
      <c r="O295">
        <v>7.64</v>
      </c>
      <c r="Q295">
        <v>1.95</v>
      </c>
      <c r="R295">
        <v>1</v>
      </c>
      <c r="S295">
        <v>0</v>
      </c>
      <c r="T295">
        <v>0</v>
      </c>
      <c r="V295">
        <v>0</v>
      </c>
      <c r="Y295">
        <v>44236</v>
      </c>
      <c r="Z295">
        <v>0.87814814814814823</v>
      </c>
      <c r="AB295">
        <v>1</v>
      </c>
      <c r="AD295">
        <v>4.4303876414633319</v>
      </c>
      <c r="AE295">
        <v>7.0692945280148933</v>
      </c>
      <c r="AF295">
        <v>2.6389068865515615</v>
      </c>
      <c r="AG295">
        <v>1.3563453732358555</v>
      </c>
    </row>
    <row r="296" spans="1:58" x14ac:dyDescent="0.2">
      <c r="A296">
        <v>38</v>
      </c>
      <c r="B296">
        <v>14</v>
      </c>
      <c r="C296" t="s">
        <v>73</v>
      </c>
      <c r="D296" t="s">
        <v>27</v>
      </c>
      <c r="G296">
        <v>0.5</v>
      </c>
      <c r="H296">
        <v>0.5</v>
      </c>
      <c r="I296">
        <v>1064</v>
      </c>
      <c r="J296">
        <v>9550</v>
      </c>
      <c r="L296">
        <v>18120</v>
      </c>
      <c r="M296">
        <v>1.2310000000000001</v>
      </c>
      <c r="N296">
        <v>8.3689999999999998</v>
      </c>
      <c r="O296">
        <v>7.1379999999999999</v>
      </c>
      <c r="Q296">
        <v>1.7789999999999999</v>
      </c>
      <c r="R296">
        <v>1</v>
      </c>
      <c r="S296">
        <v>0</v>
      </c>
      <c r="T296">
        <v>0</v>
      </c>
      <c r="V296">
        <v>0</v>
      </c>
      <c r="Y296">
        <v>44236</v>
      </c>
      <c r="Z296">
        <v>0.8838773148148148</v>
      </c>
      <c r="AB296">
        <v>1</v>
      </c>
      <c r="AD296">
        <v>4.6223182893940029</v>
      </c>
      <c r="AE296">
        <v>6.6846774705226917</v>
      </c>
      <c r="AF296">
        <v>2.0623591811286888</v>
      </c>
      <c r="AG296">
        <v>1.243804919720547</v>
      </c>
      <c r="AJ296">
        <v>9.4414081994173879E-2</v>
      </c>
      <c r="AO296">
        <v>5.0802664539584068</v>
      </c>
      <c r="AT296">
        <v>15.759247605359427</v>
      </c>
      <c r="AY296">
        <v>10.379517881424633</v>
      </c>
      <c r="BC296">
        <v>4.6201372593038812</v>
      </c>
      <c r="BD296">
        <v>6.8589027379762122</v>
      </c>
      <c r="BE296">
        <v>2.2387654786723301</v>
      </c>
      <c r="BF296">
        <v>1.3118887852450016</v>
      </c>
    </row>
    <row r="297" spans="1:58" x14ac:dyDescent="0.2">
      <c r="A297">
        <v>39</v>
      </c>
      <c r="B297">
        <v>14</v>
      </c>
      <c r="C297" t="s">
        <v>73</v>
      </c>
      <c r="D297" t="s">
        <v>27</v>
      </c>
      <c r="G297">
        <v>0.5</v>
      </c>
      <c r="H297">
        <v>0.5</v>
      </c>
      <c r="I297">
        <v>1063</v>
      </c>
      <c r="J297">
        <v>10051</v>
      </c>
      <c r="L297">
        <v>20091</v>
      </c>
      <c r="M297">
        <v>1.23</v>
      </c>
      <c r="N297">
        <v>8.7929999999999993</v>
      </c>
      <c r="O297">
        <v>7.5629999999999997</v>
      </c>
      <c r="Q297">
        <v>1.9850000000000001</v>
      </c>
      <c r="R297">
        <v>1</v>
      </c>
      <c r="S297">
        <v>0</v>
      </c>
      <c r="T297">
        <v>0</v>
      </c>
      <c r="V297">
        <v>0</v>
      </c>
      <c r="Y297">
        <v>44236</v>
      </c>
      <c r="Z297">
        <v>0.89003472222222213</v>
      </c>
      <c r="AB297">
        <v>1</v>
      </c>
      <c r="AD297">
        <v>4.6179562292137604</v>
      </c>
      <c r="AE297">
        <v>7.0331280054297318</v>
      </c>
      <c r="AF297">
        <v>2.4151717762159715</v>
      </c>
      <c r="AG297">
        <v>1.3799726507694563</v>
      </c>
    </row>
    <row r="298" spans="1:58" x14ac:dyDescent="0.2">
      <c r="A298">
        <v>40</v>
      </c>
      <c r="B298">
        <v>15</v>
      </c>
      <c r="C298" t="s">
        <v>74</v>
      </c>
      <c r="D298" t="s">
        <v>27</v>
      </c>
      <c r="G298">
        <v>0.5</v>
      </c>
      <c r="H298">
        <v>0.5</v>
      </c>
      <c r="I298">
        <v>903</v>
      </c>
      <c r="J298">
        <v>10211</v>
      </c>
      <c r="L298">
        <v>2237</v>
      </c>
      <c r="M298">
        <v>1.107</v>
      </c>
      <c r="N298">
        <v>8.93</v>
      </c>
      <c r="O298">
        <v>7.8220000000000001</v>
      </c>
      <c r="Q298">
        <v>0.11799999999999999</v>
      </c>
      <c r="R298">
        <v>1</v>
      </c>
      <c r="S298">
        <v>0</v>
      </c>
      <c r="T298">
        <v>0</v>
      </c>
      <c r="V298">
        <v>0</v>
      </c>
      <c r="Y298">
        <v>44236</v>
      </c>
      <c r="Z298">
        <v>0.9008449074074073</v>
      </c>
      <c r="AB298">
        <v>1</v>
      </c>
      <c r="AD298">
        <v>3.9200266003749582</v>
      </c>
      <c r="AE298">
        <v>7.1444096133840755</v>
      </c>
      <c r="AF298">
        <v>3.2243830130091173</v>
      </c>
      <c r="AG298">
        <v>0.14651822654458388</v>
      </c>
    </row>
    <row r="299" spans="1:58" x14ac:dyDescent="0.2">
      <c r="A299">
        <v>41</v>
      </c>
      <c r="B299">
        <v>15</v>
      </c>
      <c r="C299" t="s">
        <v>74</v>
      </c>
      <c r="D299" t="s">
        <v>27</v>
      </c>
      <c r="G299">
        <v>0.5</v>
      </c>
      <c r="H299">
        <v>0.5</v>
      </c>
      <c r="I299">
        <v>847</v>
      </c>
      <c r="J299">
        <v>10197</v>
      </c>
      <c r="L299">
        <v>2138</v>
      </c>
      <c r="M299">
        <v>1.0640000000000001</v>
      </c>
      <c r="N299">
        <v>8.9179999999999993</v>
      </c>
      <c r="O299">
        <v>7.8529999999999998</v>
      </c>
      <c r="Q299">
        <v>0.108</v>
      </c>
      <c r="R299">
        <v>1</v>
      </c>
      <c r="S299">
        <v>0</v>
      </c>
      <c r="T299">
        <v>0</v>
      </c>
      <c r="V299">
        <v>0</v>
      </c>
      <c r="Y299">
        <v>44236</v>
      </c>
      <c r="Z299">
        <v>0.90675925925925915</v>
      </c>
      <c r="AB299">
        <v>1</v>
      </c>
      <c r="AD299">
        <v>3.6757512302813771</v>
      </c>
      <c r="AE299">
        <v>7.134672472688071</v>
      </c>
      <c r="AF299">
        <v>3.458921242406694</v>
      </c>
      <c r="AG299">
        <v>0.13967875146906789</v>
      </c>
      <c r="AJ299">
        <v>2.4019291299934591</v>
      </c>
      <c r="AO299">
        <v>1.3247388901304171</v>
      </c>
      <c r="AT299">
        <v>0.192518315040548</v>
      </c>
      <c r="AY299">
        <v>1.4447114164204622</v>
      </c>
      <c r="BC299">
        <v>3.6321306284789516</v>
      </c>
      <c r="BD299">
        <v>7.0877255443323319</v>
      </c>
      <c r="BE299">
        <v>3.4555949158533803</v>
      </c>
      <c r="BF299">
        <v>0.13867701017012868</v>
      </c>
    </row>
    <row r="300" spans="1:58" x14ac:dyDescent="0.2">
      <c r="A300">
        <v>42</v>
      </c>
      <c r="B300">
        <v>15</v>
      </c>
      <c r="C300" t="s">
        <v>74</v>
      </c>
      <c r="D300" t="s">
        <v>27</v>
      </c>
      <c r="G300">
        <v>0.5</v>
      </c>
      <c r="H300">
        <v>0.5</v>
      </c>
      <c r="I300">
        <v>827</v>
      </c>
      <c r="J300">
        <v>10062</v>
      </c>
      <c r="L300">
        <v>2109</v>
      </c>
      <c r="M300">
        <v>1.0489999999999999</v>
      </c>
      <c r="N300">
        <v>8.8030000000000008</v>
      </c>
      <c r="O300">
        <v>7.7539999999999996</v>
      </c>
      <c r="Q300">
        <v>0.105</v>
      </c>
      <c r="R300">
        <v>1</v>
      </c>
      <c r="S300">
        <v>0</v>
      </c>
      <c r="T300">
        <v>0</v>
      </c>
      <c r="V300">
        <v>0</v>
      </c>
      <c r="Y300">
        <v>44236</v>
      </c>
      <c r="Z300">
        <v>0.91290509259259256</v>
      </c>
      <c r="AB300">
        <v>1</v>
      </c>
      <c r="AD300">
        <v>3.5885100266765266</v>
      </c>
      <c r="AE300">
        <v>7.0407786159765928</v>
      </c>
      <c r="AF300">
        <v>3.4522685893000662</v>
      </c>
      <c r="AG300">
        <v>0.13767526887118947</v>
      </c>
    </row>
    <row r="301" spans="1:58" x14ac:dyDescent="0.2">
      <c r="A301">
        <v>43</v>
      </c>
      <c r="B301">
        <v>16</v>
      </c>
      <c r="C301" t="s">
        <v>75</v>
      </c>
      <c r="D301" t="s">
        <v>27</v>
      </c>
      <c r="G301">
        <v>0.5</v>
      </c>
      <c r="H301">
        <v>0.5</v>
      </c>
      <c r="I301">
        <v>711</v>
      </c>
      <c r="J301">
        <v>8385</v>
      </c>
      <c r="L301">
        <v>2849</v>
      </c>
      <c r="M301">
        <v>0.96099999999999997</v>
      </c>
      <c r="N301">
        <v>7.383</v>
      </c>
      <c r="O301">
        <v>6.4219999999999997</v>
      </c>
      <c r="Q301">
        <v>0.182</v>
      </c>
      <c r="R301">
        <v>1</v>
      </c>
      <c r="S301">
        <v>0</v>
      </c>
      <c r="T301">
        <v>0</v>
      </c>
      <c r="V301">
        <v>0</v>
      </c>
      <c r="Y301">
        <v>44236</v>
      </c>
      <c r="Z301">
        <v>0.92349537037037033</v>
      </c>
      <c r="AB301">
        <v>1</v>
      </c>
      <c r="AD301">
        <v>3.0825110457683951</v>
      </c>
      <c r="AE301">
        <v>5.8744082626051242</v>
      </c>
      <c r="AF301">
        <v>2.7918972168367291</v>
      </c>
      <c r="AG301">
        <v>0.18879861792050087</v>
      </c>
    </row>
    <row r="302" spans="1:58" x14ac:dyDescent="0.2">
      <c r="A302">
        <v>44</v>
      </c>
      <c r="B302">
        <v>16</v>
      </c>
      <c r="C302" t="s">
        <v>75</v>
      </c>
      <c r="D302" t="s">
        <v>27</v>
      </c>
      <c r="G302">
        <v>0.5</v>
      </c>
      <c r="H302">
        <v>0.5</v>
      </c>
      <c r="I302">
        <v>664</v>
      </c>
      <c r="J302">
        <v>8358</v>
      </c>
      <c r="L302">
        <v>2849</v>
      </c>
      <c r="M302">
        <v>0.92400000000000004</v>
      </c>
      <c r="N302">
        <v>7.36</v>
      </c>
      <c r="O302">
        <v>6.4359999999999999</v>
      </c>
      <c r="Q302">
        <v>0.182</v>
      </c>
      <c r="R302">
        <v>1</v>
      </c>
      <c r="S302">
        <v>0</v>
      </c>
      <c r="T302">
        <v>0</v>
      </c>
      <c r="V302">
        <v>0</v>
      </c>
      <c r="Y302">
        <v>44236</v>
      </c>
      <c r="Z302">
        <v>0.92921296296296296</v>
      </c>
      <c r="AB302">
        <v>1</v>
      </c>
      <c r="AD302">
        <v>2.8774942172969968</v>
      </c>
      <c r="AE302">
        <v>5.8556294912628291</v>
      </c>
      <c r="AF302">
        <v>2.9781352739658322</v>
      </c>
      <c r="AG302">
        <v>0.18879861792050087</v>
      </c>
      <c r="AJ302">
        <v>2.1450546161009973</v>
      </c>
      <c r="AO302">
        <v>0.24911955622373344</v>
      </c>
      <c r="AT302">
        <v>2.5091260710776719</v>
      </c>
      <c r="AY302">
        <v>1.0298580487636089</v>
      </c>
      <c r="BC302">
        <v>2.8469597960352995</v>
      </c>
      <c r="BD302">
        <v>5.8629323467848327</v>
      </c>
      <c r="BE302">
        <v>3.0159725507495336</v>
      </c>
      <c r="BF302">
        <v>0.18783141942497336</v>
      </c>
    </row>
    <row r="303" spans="1:58" x14ac:dyDescent="0.2">
      <c r="A303">
        <v>45</v>
      </c>
      <c r="B303">
        <v>16</v>
      </c>
      <c r="C303" t="s">
        <v>75</v>
      </c>
      <c r="D303" t="s">
        <v>27</v>
      </c>
      <c r="G303">
        <v>0.5</v>
      </c>
      <c r="H303">
        <v>0.5</v>
      </c>
      <c r="I303">
        <v>650</v>
      </c>
      <c r="J303">
        <v>8379</v>
      </c>
      <c r="L303">
        <v>2821</v>
      </c>
      <c r="M303">
        <v>0.91400000000000003</v>
      </c>
      <c r="N303">
        <v>7.3769999999999998</v>
      </c>
      <c r="O303">
        <v>6.4640000000000004</v>
      </c>
      <c r="Q303">
        <v>0.17899999999999999</v>
      </c>
      <c r="R303">
        <v>1</v>
      </c>
      <c r="S303">
        <v>0</v>
      </c>
      <c r="T303">
        <v>0</v>
      </c>
      <c r="V303">
        <v>0</v>
      </c>
      <c r="Y303">
        <v>44236</v>
      </c>
      <c r="Z303">
        <v>0.93532407407407403</v>
      </c>
      <c r="AB303">
        <v>1</v>
      </c>
      <c r="AD303">
        <v>2.8164253747736021</v>
      </c>
      <c r="AE303">
        <v>5.8702352023068372</v>
      </c>
      <c r="AF303">
        <v>3.053809827533235</v>
      </c>
      <c r="AG303">
        <v>0.18686422092944585</v>
      </c>
    </row>
    <row r="304" spans="1:58" x14ac:dyDescent="0.2">
      <c r="A304">
        <v>46</v>
      </c>
      <c r="B304">
        <v>17</v>
      </c>
      <c r="C304" t="s">
        <v>76</v>
      </c>
      <c r="D304" t="s">
        <v>27</v>
      </c>
      <c r="G304">
        <v>0.5</v>
      </c>
      <c r="H304">
        <v>0.5</v>
      </c>
      <c r="I304">
        <v>1087</v>
      </c>
      <c r="J304">
        <v>9532</v>
      </c>
      <c r="L304">
        <v>6865</v>
      </c>
      <c r="M304">
        <v>1.2490000000000001</v>
      </c>
      <c r="N304">
        <v>8.3539999999999992</v>
      </c>
      <c r="O304">
        <v>7.1050000000000004</v>
      </c>
      <c r="Q304">
        <v>0.60199999999999998</v>
      </c>
      <c r="R304">
        <v>1</v>
      </c>
      <c r="S304">
        <v>0</v>
      </c>
      <c r="T304">
        <v>0</v>
      </c>
      <c r="V304">
        <v>0</v>
      </c>
      <c r="Y304">
        <v>44236</v>
      </c>
      <c r="Z304">
        <v>0.94581018518518523</v>
      </c>
      <c r="AB304">
        <v>1</v>
      </c>
      <c r="AD304">
        <v>4.7226456735395805</v>
      </c>
      <c r="AE304">
        <v>6.672158289627828</v>
      </c>
      <c r="AF304">
        <v>1.9495126160882474</v>
      </c>
      <c r="AG304">
        <v>0.46624641492325025</v>
      </c>
    </row>
    <row r="305" spans="1:58" x14ac:dyDescent="0.2">
      <c r="A305">
        <v>47</v>
      </c>
      <c r="B305">
        <v>17</v>
      </c>
      <c r="C305" t="s">
        <v>76</v>
      </c>
      <c r="D305" t="s">
        <v>27</v>
      </c>
      <c r="G305">
        <v>0.5</v>
      </c>
      <c r="H305">
        <v>0.5</v>
      </c>
      <c r="I305">
        <v>1292</v>
      </c>
      <c r="J305">
        <v>9506</v>
      </c>
      <c r="L305">
        <v>6868</v>
      </c>
      <c r="M305">
        <v>1.4059999999999999</v>
      </c>
      <c r="N305">
        <v>8.3320000000000007</v>
      </c>
      <c r="O305">
        <v>6.9249999999999998</v>
      </c>
      <c r="Q305">
        <v>0.60199999999999998</v>
      </c>
      <c r="R305">
        <v>1</v>
      </c>
      <c r="S305">
        <v>0</v>
      </c>
      <c r="T305">
        <v>0</v>
      </c>
      <c r="V305">
        <v>0</v>
      </c>
      <c r="Y305">
        <v>44236</v>
      </c>
      <c r="Z305">
        <v>0.95155092592592594</v>
      </c>
      <c r="AB305">
        <v>1</v>
      </c>
      <c r="AD305">
        <v>5.6168680104892958</v>
      </c>
      <c r="AE305">
        <v>6.6540750283352468</v>
      </c>
      <c r="AF305">
        <v>1.0372070178459509</v>
      </c>
      <c r="AG305">
        <v>0.46645367174372043</v>
      </c>
      <c r="AJ305">
        <v>3.1341635237046894</v>
      </c>
      <c r="AO305">
        <v>0.53165497358594316</v>
      </c>
      <c r="AT305">
        <v>14.849346645249703</v>
      </c>
      <c r="AY305">
        <v>1.4118018069926841</v>
      </c>
      <c r="BC305">
        <v>5.7062902441842667</v>
      </c>
      <c r="BD305">
        <v>6.6718105346029706</v>
      </c>
      <c r="BE305">
        <v>0.96552029041870346</v>
      </c>
      <c r="BF305">
        <v>0.46976978087124333</v>
      </c>
    </row>
    <row r="306" spans="1:58" x14ac:dyDescent="0.2">
      <c r="A306">
        <v>48</v>
      </c>
      <c r="B306">
        <v>17</v>
      </c>
      <c r="C306" t="s">
        <v>76</v>
      </c>
      <c r="D306" t="s">
        <v>27</v>
      </c>
      <c r="G306">
        <v>0.5</v>
      </c>
      <c r="H306">
        <v>0.5</v>
      </c>
      <c r="I306">
        <v>1333</v>
      </c>
      <c r="J306">
        <v>9557</v>
      </c>
      <c r="L306">
        <v>6964</v>
      </c>
      <c r="M306">
        <v>1.4379999999999999</v>
      </c>
      <c r="N306">
        <v>8.375</v>
      </c>
      <c r="O306">
        <v>6.9379999999999997</v>
      </c>
      <c r="Q306">
        <v>0.61199999999999999</v>
      </c>
      <c r="R306">
        <v>1</v>
      </c>
      <c r="S306">
        <v>0</v>
      </c>
      <c r="T306">
        <v>0</v>
      </c>
      <c r="V306">
        <v>0</v>
      </c>
      <c r="Y306">
        <v>44236</v>
      </c>
      <c r="Z306">
        <v>0.95781250000000007</v>
      </c>
      <c r="AB306">
        <v>1</v>
      </c>
      <c r="AD306">
        <v>5.7957124778792384</v>
      </c>
      <c r="AE306">
        <v>6.6895460408706944</v>
      </c>
      <c r="AF306">
        <v>0.893833562991456</v>
      </c>
      <c r="AG306">
        <v>0.47308588999876622</v>
      </c>
    </row>
    <row r="307" spans="1:58" x14ac:dyDescent="0.2">
      <c r="A307">
        <v>49</v>
      </c>
      <c r="B307">
        <v>18</v>
      </c>
      <c r="C307" t="s">
        <v>77</v>
      </c>
      <c r="D307" t="s">
        <v>27</v>
      </c>
      <c r="G307">
        <v>0.5</v>
      </c>
      <c r="H307">
        <v>0.5</v>
      </c>
      <c r="I307">
        <v>1107</v>
      </c>
      <c r="J307">
        <v>9576</v>
      </c>
      <c r="L307">
        <v>4904</v>
      </c>
      <c r="M307">
        <v>1.264</v>
      </c>
      <c r="N307">
        <v>8.391</v>
      </c>
      <c r="O307">
        <v>7.1269999999999998</v>
      </c>
      <c r="Q307">
        <v>0.39700000000000002</v>
      </c>
      <c r="R307">
        <v>1</v>
      </c>
      <c r="S307">
        <v>0</v>
      </c>
      <c r="T307">
        <v>0</v>
      </c>
      <c r="V307">
        <v>0</v>
      </c>
      <c r="Y307">
        <v>44236</v>
      </c>
      <c r="Z307">
        <v>0.96850694444444452</v>
      </c>
      <c r="AB307">
        <v>1</v>
      </c>
      <c r="AD307">
        <v>4.8098868771444314</v>
      </c>
      <c r="AE307">
        <v>6.7027607318152729</v>
      </c>
      <c r="AF307">
        <v>1.8928738546708415</v>
      </c>
      <c r="AG307">
        <v>0.33076953994257502</v>
      </c>
    </row>
    <row r="308" spans="1:58" x14ac:dyDescent="0.2">
      <c r="A308">
        <v>50</v>
      </c>
      <c r="B308">
        <v>18</v>
      </c>
      <c r="C308" t="s">
        <v>77</v>
      </c>
      <c r="D308" t="s">
        <v>27</v>
      </c>
      <c r="G308">
        <v>0.5</v>
      </c>
      <c r="H308">
        <v>0.5</v>
      </c>
      <c r="I308">
        <v>1071</v>
      </c>
      <c r="J308">
        <v>9032</v>
      </c>
      <c r="L308">
        <v>4448</v>
      </c>
      <c r="M308">
        <v>1.236</v>
      </c>
      <c r="N308">
        <v>7.93</v>
      </c>
      <c r="O308">
        <v>6.694</v>
      </c>
      <c r="Q308">
        <v>0.34899999999999998</v>
      </c>
      <c r="R308">
        <v>1</v>
      </c>
      <c r="S308">
        <v>0</v>
      </c>
      <c r="T308">
        <v>0</v>
      </c>
      <c r="V308">
        <v>0</v>
      </c>
      <c r="Y308">
        <v>44236</v>
      </c>
      <c r="Z308">
        <v>0.97432870370370372</v>
      </c>
      <c r="AB308">
        <v>1</v>
      </c>
      <c r="AD308">
        <v>4.6528527106556998</v>
      </c>
      <c r="AE308">
        <v>6.3244032647705035</v>
      </c>
      <c r="AF308">
        <v>1.6715505541148037</v>
      </c>
      <c r="AG308">
        <v>0.29926650323110754</v>
      </c>
      <c r="AJ308">
        <v>1.0365975138824994</v>
      </c>
      <c r="AO308">
        <v>5.7776383728267264</v>
      </c>
      <c r="AT308">
        <v>22.522625654433337</v>
      </c>
      <c r="AY308">
        <v>7.6379584581318358</v>
      </c>
      <c r="BC308">
        <v>4.6288613796643663</v>
      </c>
      <c r="BD308">
        <v>6.5125387332183156</v>
      </c>
      <c r="BE308">
        <v>1.8836773535539502</v>
      </c>
      <c r="BF308">
        <v>0.31114922760473129</v>
      </c>
    </row>
    <row r="309" spans="1:58" x14ac:dyDescent="0.2">
      <c r="A309">
        <v>51</v>
      </c>
      <c r="B309">
        <v>18</v>
      </c>
      <c r="C309" t="s">
        <v>77</v>
      </c>
      <c r="D309" t="s">
        <v>27</v>
      </c>
      <c r="G309">
        <v>0.5</v>
      </c>
      <c r="H309">
        <v>0.5</v>
      </c>
      <c r="I309">
        <v>1060</v>
      </c>
      <c r="J309">
        <v>9573</v>
      </c>
      <c r="L309">
        <v>4792</v>
      </c>
      <c r="M309">
        <v>1.228</v>
      </c>
      <c r="N309">
        <v>8.3879999999999999</v>
      </c>
      <c r="O309">
        <v>7.16</v>
      </c>
      <c r="Q309">
        <v>0.38500000000000001</v>
      </c>
      <c r="R309">
        <v>1</v>
      </c>
      <c r="S309">
        <v>0</v>
      </c>
      <c r="T309">
        <v>0</v>
      </c>
      <c r="V309">
        <v>0</v>
      </c>
      <c r="Y309">
        <v>44236</v>
      </c>
      <c r="Z309">
        <v>0.98048611111111106</v>
      </c>
      <c r="AB309">
        <v>1</v>
      </c>
      <c r="AD309">
        <v>4.6048700486730318</v>
      </c>
      <c r="AE309">
        <v>6.7006742016661285</v>
      </c>
      <c r="AF309">
        <v>2.0958041529930966</v>
      </c>
      <c r="AG309">
        <v>0.32303195197835499</v>
      </c>
    </row>
    <row r="310" spans="1:58" x14ac:dyDescent="0.2">
      <c r="A310">
        <v>52</v>
      </c>
      <c r="B310">
        <v>19</v>
      </c>
      <c r="C310" t="s">
        <v>66</v>
      </c>
      <c r="D310" t="s">
        <v>27</v>
      </c>
      <c r="G310">
        <v>0.5</v>
      </c>
      <c r="H310">
        <v>0.5</v>
      </c>
      <c r="I310">
        <v>1449</v>
      </c>
      <c r="J310">
        <v>16858</v>
      </c>
      <c r="L310">
        <v>5795</v>
      </c>
      <c r="M310">
        <v>1.526</v>
      </c>
      <c r="N310">
        <v>14.561</v>
      </c>
      <c r="O310">
        <v>13.034000000000001</v>
      </c>
      <c r="Q310">
        <v>0.49</v>
      </c>
      <c r="R310">
        <v>1</v>
      </c>
      <c r="S310">
        <v>0</v>
      </c>
      <c r="T310">
        <v>0</v>
      </c>
      <c r="V310">
        <v>0</v>
      </c>
      <c r="Y310">
        <v>44236</v>
      </c>
      <c r="Z310">
        <v>0.99144675925925929</v>
      </c>
      <c r="AB310">
        <v>1</v>
      </c>
      <c r="AD310">
        <v>6.3017114587873708</v>
      </c>
      <c r="AE310">
        <v>11.767464913837355</v>
      </c>
      <c r="AF310">
        <v>5.4657534550499838</v>
      </c>
      <c r="AG310">
        <v>0.39232481562221888</v>
      </c>
    </row>
    <row r="311" spans="1:58" x14ac:dyDescent="0.2">
      <c r="A311">
        <v>53</v>
      </c>
      <c r="B311">
        <v>19</v>
      </c>
      <c r="C311" t="s">
        <v>66</v>
      </c>
      <c r="D311" t="s">
        <v>27</v>
      </c>
      <c r="G311">
        <v>0.5</v>
      </c>
      <c r="H311">
        <v>0.5</v>
      </c>
      <c r="I311">
        <v>1571</v>
      </c>
      <c r="J311">
        <v>16797</v>
      </c>
      <c r="L311">
        <v>5821</v>
      </c>
      <c r="M311">
        <v>1.621</v>
      </c>
      <c r="N311">
        <v>14.509</v>
      </c>
      <c r="O311">
        <v>12.888</v>
      </c>
      <c r="Q311">
        <v>0.49299999999999999</v>
      </c>
      <c r="R311">
        <v>1</v>
      </c>
      <c r="S311">
        <v>0</v>
      </c>
      <c r="T311">
        <v>0</v>
      </c>
      <c r="V311">
        <v>0</v>
      </c>
      <c r="Y311">
        <v>44236</v>
      </c>
      <c r="Z311">
        <v>0.99773148148148139</v>
      </c>
      <c r="AB311">
        <v>1</v>
      </c>
      <c r="AD311">
        <v>6.8338828007769576</v>
      </c>
      <c r="AE311">
        <v>11.725038800804761</v>
      </c>
      <c r="AF311">
        <v>4.8911560000278032</v>
      </c>
      <c r="AG311">
        <v>0.39412104139962717</v>
      </c>
      <c r="AJ311">
        <v>1.8340918062237084</v>
      </c>
      <c r="AL311">
        <v>107.96098946100224</v>
      </c>
      <c r="AO311">
        <v>0.20739895826939708</v>
      </c>
      <c r="AQ311">
        <v>77.062513508383233</v>
      </c>
      <c r="AT311">
        <v>2.110645797766205</v>
      </c>
      <c r="AV311">
        <v>46.164037555764232</v>
      </c>
      <c r="AY311">
        <v>0.4391881392138573</v>
      </c>
      <c r="BA311">
        <v>79.459962114706741</v>
      </c>
      <c r="BC311">
        <v>6.8971326733904741</v>
      </c>
      <c r="BD311">
        <v>11.737210226674767</v>
      </c>
      <c r="BE311">
        <v>4.840077553284293</v>
      </c>
      <c r="BF311">
        <v>0.39325747131433475</v>
      </c>
    </row>
    <row r="312" spans="1:58" x14ac:dyDescent="0.2">
      <c r="A312">
        <v>54</v>
      </c>
      <c r="B312">
        <v>19</v>
      </c>
      <c r="C312" t="s">
        <v>66</v>
      </c>
      <c r="D312" t="s">
        <v>27</v>
      </c>
      <c r="G312">
        <v>0.5</v>
      </c>
      <c r="H312">
        <v>0.5</v>
      </c>
      <c r="I312">
        <v>1600</v>
      </c>
      <c r="J312">
        <v>16832</v>
      </c>
      <c r="L312">
        <v>5796</v>
      </c>
      <c r="M312">
        <v>1.643</v>
      </c>
      <c r="N312">
        <v>14.538</v>
      </c>
      <c r="O312">
        <v>12.896000000000001</v>
      </c>
      <c r="Q312">
        <v>0.49</v>
      </c>
      <c r="R312">
        <v>1</v>
      </c>
      <c r="S312">
        <v>0</v>
      </c>
      <c r="T312">
        <v>0</v>
      </c>
      <c r="V312">
        <v>0</v>
      </c>
      <c r="Y312">
        <v>44237</v>
      </c>
      <c r="Z312">
        <v>4.1666666666666666E-3</v>
      </c>
      <c r="AB312">
        <v>1</v>
      </c>
      <c r="AD312">
        <v>6.9603825460039905</v>
      </c>
      <c r="AE312">
        <v>11.749381652544773</v>
      </c>
      <c r="AF312">
        <v>4.7889991065407829</v>
      </c>
      <c r="AG312">
        <v>0.39239390122904227</v>
      </c>
    </row>
    <row r="313" spans="1:58" x14ac:dyDescent="0.2">
      <c r="A313">
        <v>55</v>
      </c>
      <c r="B313">
        <v>20</v>
      </c>
      <c r="C313" t="s">
        <v>67</v>
      </c>
      <c r="D313" t="s">
        <v>27</v>
      </c>
      <c r="G313">
        <v>0.5</v>
      </c>
      <c r="H313">
        <v>0.5</v>
      </c>
      <c r="I313">
        <v>1248</v>
      </c>
      <c r="J313">
        <v>9393</v>
      </c>
      <c r="L313">
        <v>4689</v>
      </c>
      <c r="M313">
        <v>1.3720000000000001</v>
      </c>
      <c r="N313">
        <v>8.2360000000000007</v>
      </c>
      <c r="O313">
        <v>6.8639999999999999</v>
      </c>
      <c r="Q313">
        <v>0.374</v>
      </c>
      <c r="R313">
        <v>1</v>
      </c>
      <c r="S313">
        <v>0</v>
      </c>
      <c r="T313">
        <v>0</v>
      </c>
      <c r="V313">
        <v>0</v>
      </c>
      <c r="Y313">
        <v>44237</v>
      </c>
      <c r="Z313">
        <v>1.4837962962962963E-2</v>
      </c>
      <c r="AB313">
        <v>1</v>
      </c>
      <c r="AD313">
        <v>5.4249373625586248</v>
      </c>
      <c r="AE313">
        <v>6.5754823927174915</v>
      </c>
      <c r="AF313">
        <v>1.1505450301588667</v>
      </c>
      <c r="AG313">
        <v>0.3159161344755454</v>
      </c>
    </row>
    <row r="314" spans="1:58" x14ac:dyDescent="0.2">
      <c r="A314">
        <v>56</v>
      </c>
      <c r="B314">
        <v>20</v>
      </c>
      <c r="C314" t="s">
        <v>67</v>
      </c>
      <c r="D314" t="s">
        <v>27</v>
      </c>
      <c r="G314">
        <v>0.5</v>
      </c>
      <c r="H314">
        <v>0.5</v>
      </c>
      <c r="I314">
        <v>1126</v>
      </c>
      <c r="J314">
        <v>9383</v>
      </c>
      <c r="L314">
        <v>4755</v>
      </c>
      <c r="M314">
        <v>1.2789999999999999</v>
      </c>
      <c r="N314">
        <v>8.2279999999999998</v>
      </c>
      <c r="O314">
        <v>6.9489999999999998</v>
      </c>
      <c r="Q314">
        <v>0.38100000000000001</v>
      </c>
      <c r="R314">
        <v>1</v>
      </c>
      <c r="S314">
        <v>0</v>
      </c>
      <c r="T314">
        <v>0</v>
      </c>
      <c r="V314">
        <v>0</v>
      </c>
      <c r="Y314">
        <v>44237</v>
      </c>
      <c r="Z314">
        <v>2.0613425925925927E-2</v>
      </c>
      <c r="AB314">
        <v>1</v>
      </c>
      <c r="AD314">
        <v>4.8927660205690389</v>
      </c>
      <c r="AE314">
        <v>6.5685272922203453</v>
      </c>
      <c r="AF314">
        <v>1.6757612716513064</v>
      </c>
      <c r="AG314">
        <v>0.32047578452588937</v>
      </c>
      <c r="AJ314">
        <v>1.5271783378631578</v>
      </c>
      <c r="AK314">
        <v>4.783086852499407</v>
      </c>
      <c r="AO314">
        <v>2.1179289384433413E-2</v>
      </c>
      <c r="AP314">
        <v>0.84543551556529839</v>
      </c>
      <c r="AT314">
        <v>4.2498781560212588</v>
      </c>
      <c r="AU314">
        <v>9.5407473413550203</v>
      </c>
      <c r="AY314">
        <v>1.2145341652619523</v>
      </c>
      <c r="AZ314">
        <v>2.3478704469701039</v>
      </c>
      <c r="BC314">
        <v>4.8556885090369768</v>
      </c>
      <c r="BD314">
        <v>6.5678317821706305</v>
      </c>
      <c r="BE314">
        <v>1.7121432731336537</v>
      </c>
      <c r="BF314">
        <v>0.31854138753483435</v>
      </c>
    </row>
    <row r="315" spans="1:58" x14ac:dyDescent="0.2">
      <c r="A315">
        <v>57</v>
      </c>
      <c r="B315">
        <v>20</v>
      </c>
      <c r="C315" t="s">
        <v>67</v>
      </c>
      <c r="D315" t="s">
        <v>27</v>
      </c>
      <c r="G315">
        <v>0.5</v>
      </c>
      <c r="H315">
        <v>0.5</v>
      </c>
      <c r="I315">
        <v>1109</v>
      </c>
      <c r="J315">
        <v>9381</v>
      </c>
      <c r="L315">
        <v>4699</v>
      </c>
      <c r="M315">
        <v>1.2649999999999999</v>
      </c>
      <c r="N315">
        <v>8.2260000000000009</v>
      </c>
      <c r="O315">
        <v>6.96</v>
      </c>
      <c r="Q315">
        <v>0.375</v>
      </c>
      <c r="R315">
        <v>1</v>
      </c>
      <c r="S315">
        <v>0</v>
      </c>
      <c r="T315">
        <v>0</v>
      </c>
      <c r="V315">
        <v>0</v>
      </c>
      <c r="Y315">
        <v>44237</v>
      </c>
      <c r="Z315">
        <v>2.6782407407407408E-2</v>
      </c>
      <c r="AB315">
        <v>1</v>
      </c>
      <c r="AD315">
        <v>4.8186109975049156</v>
      </c>
      <c r="AE315">
        <v>6.5671362721209166</v>
      </c>
      <c r="AF315">
        <v>1.7485252746160009</v>
      </c>
      <c r="AG315">
        <v>0.31660699054377933</v>
      </c>
    </row>
    <row r="316" spans="1:58" x14ac:dyDescent="0.2">
      <c r="A316">
        <v>58</v>
      </c>
      <c r="B316">
        <v>2</v>
      </c>
      <c r="D316" t="s">
        <v>28</v>
      </c>
      <c r="Y316">
        <v>44237</v>
      </c>
      <c r="Z316">
        <v>3.1030092592592592E-2</v>
      </c>
      <c r="AB316">
        <v>1</v>
      </c>
      <c r="AD316" t="e">
        <v>#DIV/0!</v>
      </c>
      <c r="AE316" t="e">
        <v>#DIV/0!</v>
      </c>
      <c r="AF316" t="e">
        <v>#DIV/0!</v>
      </c>
      <c r="AG316" t="e">
        <v>#DIV/0!</v>
      </c>
    </row>
    <row r="317" spans="1:58" x14ac:dyDescent="0.2">
      <c r="A317">
        <v>59</v>
      </c>
      <c r="B317">
        <v>3</v>
      </c>
      <c r="C317" t="s">
        <v>29</v>
      </c>
      <c r="D317" t="s">
        <v>27</v>
      </c>
      <c r="G317">
        <v>0.5</v>
      </c>
      <c r="H317">
        <v>0.5</v>
      </c>
      <c r="I317">
        <v>63</v>
      </c>
      <c r="J317">
        <v>215</v>
      </c>
      <c r="L317">
        <v>86</v>
      </c>
      <c r="M317">
        <v>0.46300000000000002</v>
      </c>
      <c r="N317">
        <v>0.46</v>
      </c>
      <c r="O317">
        <v>0</v>
      </c>
      <c r="Q317">
        <v>0</v>
      </c>
      <c r="R317">
        <v>1</v>
      </c>
      <c r="S317">
        <v>0</v>
      </c>
      <c r="T317">
        <v>0</v>
      </c>
      <c r="V317">
        <v>0</v>
      </c>
      <c r="Y317">
        <v>44237</v>
      </c>
      <c r="Z317">
        <v>4.0648148148148149E-2</v>
      </c>
      <c r="AB317">
        <v>1</v>
      </c>
      <c r="AD317">
        <v>0.2558960489712459</v>
      </c>
      <c r="AE317">
        <v>0.19209115643643374</v>
      </c>
      <c r="AF317">
        <v>-6.3804892534812169E-2</v>
      </c>
      <c r="AG317">
        <v>-2.0849137325361137E-3</v>
      </c>
    </row>
    <row r="318" spans="1:58" x14ac:dyDescent="0.2">
      <c r="A318">
        <v>60</v>
      </c>
      <c r="B318">
        <v>3</v>
      </c>
      <c r="C318" t="s">
        <v>29</v>
      </c>
      <c r="D318" t="s">
        <v>27</v>
      </c>
      <c r="G318">
        <v>0.5</v>
      </c>
      <c r="H318">
        <v>0.5</v>
      </c>
      <c r="I318">
        <v>13</v>
      </c>
      <c r="J318">
        <v>216</v>
      </c>
      <c r="L318">
        <v>46</v>
      </c>
      <c r="M318">
        <v>0.42499999999999999</v>
      </c>
      <c r="N318">
        <v>0.46200000000000002</v>
      </c>
      <c r="O318">
        <v>3.6999999999999998E-2</v>
      </c>
      <c r="Q318">
        <v>0</v>
      </c>
      <c r="R318">
        <v>1</v>
      </c>
      <c r="S318">
        <v>0</v>
      </c>
      <c r="T318">
        <v>0</v>
      </c>
      <c r="V318">
        <v>0</v>
      </c>
      <c r="Y318">
        <v>44237</v>
      </c>
      <c r="Z318">
        <v>4.5601851851851859E-2</v>
      </c>
      <c r="AB318">
        <v>1</v>
      </c>
      <c r="AD318">
        <v>3.7793039959120221E-2</v>
      </c>
      <c r="AE318">
        <v>0.19278666648614842</v>
      </c>
      <c r="AF318">
        <v>0.15499362652702819</v>
      </c>
      <c r="AG318">
        <v>-4.8483380054718649E-3</v>
      </c>
      <c r="AJ318">
        <v>10.912224286566707</v>
      </c>
      <c r="AO318">
        <v>5.6103447908617623</v>
      </c>
      <c r="AT318">
        <v>4.2721572080066794</v>
      </c>
      <c r="AY318">
        <v>14.535133594388066</v>
      </c>
      <c r="BC318">
        <v>3.9974070049241479E-2</v>
      </c>
      <c r="BD318">
        <v>0.19835074688386561</v>
      </c>
      <c r="BE318">
        <v>0.15837667683462411</v>
      </c>
      <c r="BF318">
        <v>-5.2283088430005314E-3</v>
      </c>
    </row>
    <row r="319" spans="1:58" x14ac:dyDescent="0.2">
      <c r="A319">
        <v>61</v>
      </c>
      <c r="B319">
        <v>3</v>
      </c>
      <c r="C319" t="s">
        <v>29</v>
      </c>
      <c r="D319" t="s">
        <v>27</v>
      </c>
      <c r="G319">
        <v>0.5</v>
      </c>
      <c r="H319">
        <v>0.5</v>
      </c>
      <c r="I319">
        <v>14</v>
      </c>
      <c r="J319">
        <v>232</v>
      </c>
      <c r="L319">
        <v>35</v>
      </c>
      <c r="M319">
        <v>0.42599999999999999</v>
      </c>
      <c r="N319">
        <v>0.47499999999999998</v>
      </c>
      <c r="O319">
        <v>4.9000000000000002E-2</v>
      </c>
      <c r="Q319">
        <v>0</v>
      </c>
      <c r="R319">
        <v>1</v>
      </c>
      <c r="S319">
        <v>0</v>
      </c>
      <c r="T319">
        <v>0</v>
      </c>
      <c r="V319">
        <v>0</v>
      </c>
      <c r="Y319">
        <v>44237</v>
      </c>
      <c r="Z319">
        <v>5.1041666666666673E-2</v>
      </c>
      <c r="AB319">
        <v>1</v>
      </c>
      <c r="AD319">
        <v>4.2155100139362738E-2</v>
      </c>
      <c r="AE319">
        <v>0.20391482728158278</v>
      </c>
      <c r="AF319">
        <v>0.16175972714222003</v>
      </c>
      <c r="AG319">
        <v>-5.6082796805291971E-3</v>
      </c>
    </row>
    <row r="320" spans="1:58" x14ac:dyDescent="0.2">
      <c r="A320">
        <v>62</v>
      </c>
      <c r="B320">
        <v>1</v>
      </c>
      <c r="C320" t="s">
        <v>30</v>
      </c>
      <c r="D320" t="s">
        <v>27</v>
      </c>
      <c r="G320">
        <v>0.5</v>
      </c>
      <c r="H320">
        <v>0.5</v>
      </c>
      <c r="I320">
        <v>1858</v>
      </c>
      <c r="J320">
        <v>13491</v>
      </c>
      <c r="L320">
        <v>11316</v>
      </c>
      <c r="M320">
        <v>1.84</v>
      </c>
      <c r="N320">
        <v>11.708</v>
      </c>
      <c r="O320">
        <v>9.8670000000000009</v>
      </c>
      <c r="Q320">
        <v>1.0669999999999999</v>
      </c>
      <c r="R320">
        <v>1</v>
      </c>
      <c r="S320">
        <v>0</v>
      </c>
      <c r="T320">
        <v>0</v>
      </c>
      <c r="V320">
        <v>0</v>
      </c>
      <c r="Y320">
        <v>44237</v>
      </c>
      <c r="Z320">
        <v>6.1712962962962963E-2</v>
      </c>
      <c r="AB320">
        <v>1</v>
      </c>
      <c r="AD320">
        <v>8.0857940725065607</v>
      </c>
      <c r="AE320">
        <v>9.4256825764481285</v>
      </c>
      <c r="AF320">
        <v>1.3398885039415678</v>
      </c>
      <c r="AG320">
        <v>0.77374645089417593</v>
      </c>
    </row>
    <row r="321" spans="1:58" x14ac:dyDescent="0.2">
      <c r="A321">
        <v>63</v>
      </c>
      <c r="B321">
        <v>1</v>
      </c>
      <c r="C321" t="s">
        <v>30</v>
      </c>
      <c r="D321" t="s">
        <v>27</v>
      </c>
      <c r="G321">
        <v>0.5</v>
      </c>
      <c r="H321">
        <v>0.5</v>
      </c>
      <c r="I321">
        <v>2596</v>
      </c>
      <c r="J321">
        <v>13431</v>
      </c>
      <c r="L321">
        <v>11314</v>
      </c>
      <c r="M321">
        <v>2.4060000000000001</v>
      </c>
      <c r="N321">
        <v>11.657999999999999</v>
      </c>
      <c r="O321">
        <v>9.2509999999999994</v>
      </c>
      <c r="Q321">
        <v>1.0669999999999999</v>
      </c>
      <c r="R321">
        <v>1</v>
      </c>
      <c r="S321">
        <v>0</v>
      </c>
      <c r="T321">
        <v>0</v>
      </c>
      <c r="V321">
        <v>0</v>
      </c>
      <c r="Y321">
        <v>44237</v>
      </c>
      <c r="Z321">
        <v>6.7592592592592593E-2</v>
      </c>
      <c r="AB321">
        <v>1</v>
      </c>
      <c r="AD321">
        <v>11.304994485525535</v>
      </c>
      <c r="AE321">
        <v>9.3839519734652495</v>
      </c>
      <c r="AF321">
        <v>-1.9210425120602856</v>
      </c>
      <c r="AG321">
        <v>0.77360827968052914</v>
      </c>
      <c r="AJ321">
        <v>0.26973246804061229</v>
      </c>
      <c r="AO321">
        <v>0.25907335084310412</v>
      </c>
      <c r="AT321">
        <v>0.3217840179116524</v>
      </c>
      <c r="AY321">
        <v>0.72074821346036755</v>
      </c>
      <c r="BC321">
        <v>11.320261696156384</v>
      </c>
      <c r="BD321">
        <v>9.3961233993352558</v>
      </c>
      <c r="BE321">
        <v>-1.9241382968211296</v>
      </c>
      <c r="BF321">
        <v>0.77640624675687664</v>
      </c>
    </row>
    <row r="322" spans="1:58" x14ac:dyDescent="0.2">
      <c r="A322">
        <v>64</v>
      </c>
      <c r="B322">
        <v>1</v>
      </c>
      <c r="C322" t="s">
        <v>30</v>
      </c>
      <c r="D322" t="s">
        <v>27</v>
      </c>
      <c r="G322">
        <v>0.5</v>
      </c>
      <c r="H322">
        <v>0.5</v>
      </c>
      <c r="I322">
        <v>2603</v>
      </c>
      <c r="J322">
        <v>13466</v>
      </c>
      <c r="L322">
        <v>11395</v>
      </c>
      <c r="M322">
        <v>2.4119999999999999</v>
      </c>
      <c r="N322">
        <v>11.686</v>
      </c>
      <c r="O322">
        <v>9.2750000000000004</v>
      </c>
      <c r="Q322">
        <v>1.0760000000000001</v>
      </c>
      <c r="R322">
        <v>1</v>
      </c>
      <c r="S322">
        <v>0</v>
      </c>
      <c r="T322">
        <v>0</v>
      </c>
      <c r="V322">
        <v>0</v>
      </c>
      <c r="Y322">
        <v>44237</v>
      </c>
      <c r="Z322">
        <v>7.3981481481481481E-2</v>
      </c>
      <c r="AB322">
        <v>1</v>
      </c>
      <c r="AD322">
        <v>11.335528906787234</v>
      </c>
      <c r="AE322">
        <v>9.4082948252052603</v>
      </c>
      <c r="AF322">
        <v>-1.9272340815819735</v>
      </c>
      <c r="AG322">
        <v>0.77920421383322402</v>
      </c>
    </row>
    <row r="323" spans="1:58" x14ac:dyDescent="0.2">
      <c r="A323">
        <v>65</v>
      </c>
      <c r="B323">
        <v>4</v>
      </c>
      <c r="C323" t="s">
        <v>65</v>
      </c>
      <c r="D323" t="s">
        <v>27</v>
      </c>
      <c r="G323">
        <v>0.5</v>
      </c>
      <c r="H323">
        <v>0.5</v>
      </c>
      <c r="I323">
        <v>1357</v>
      </c>
      <c r="J323">
        <v>7856</v>
      </c>
      <c r="L323">
        <v>3878</v>
      </c>
      <c r="M323">
        <v>1.456</v>
      </c>
      <c r="N323">
        <v>6.9340000000000002</v>
      </c>
      <c r="O323">
        <v>5.4779999999999998</v>
      </c>
      <c r="Q323">
        <v>0.28999999999999998</v>
      </c>
      <c r="R323">
        <v>1</v>
      </c>
      <c r="S323">
        <v>0</v>
      </c>
      <c r="T323">
        <v>0</v>
      </c>
      <c r="V323">
        <v>0</v>
      </c>
      <c r="Y323">
        <v>44237</v>
      </c>
      <c r="Z323">
        <v>8.4733796296296293E-2</v>
      </c>
      <c r="AB323">
        <v>1</v>
      </c>
      <c r="AD323">
        <v>5.9004019222050594</v>
      </c>
      <c r="AE323">
        <v>5.506483446306075</v>
      </c>
      <c r="AF323">
        <v>-0.39391847589898443</v>
      </c>
      <c r="AG323">
        <v>0.25988770734177302</v>
      </c>
    </row>
    <row r="324" spans="1:58" x14ac:dyDescent="0.2">
      <c r="A324">
        <v>66</v>
      </c>
      <c r="B324">
        <v>4</v>
      </c>
      <c r="C324" t="s">
        <v>65</v>
      </c>
      <c r="D324" t="s">
        <v>27</v>
      </c>
      <c r="G324">
        <v>0.5</v>
      </c>
      <c r="H324">
        <v>0.5</v>
      </c>
      <c r="I324">
        <v>882</v>
      </c>
      <c r="J324">
        <v>7835</v>
      </c>
      <c r="L324">
        <v>3864</v>
      </c>
      <c r="M324">
        <v>1.0920000000000001</v>
      </c>
      <c r="N324">
        <v>6.9160000000000004</v>
      </c>
      <c r="O324">
        <v>5.8239999999999998</v>
      </c>
      <c r="Q324">
        <v>0.28799999999999998</v>
      </c>
      <c r="R324">
        <v>1</v>
      </c>
      <c r="S324">
        <v>0</v>
      </c>
      <c r="T324">
        <v>0</v>
      </c>
      <c r="V324">
        <v>0</v>
      </c>
      <c r="Y324">
        <v>44237</v>
      </c>
      <c r="Z324">
        <v>9.0335648148148151E-2</v>
      </c>
      <c r="AB324">
        <v>1</v>
      </c>
      <c r="AD324">
        <v>3.8284233365898648</v>
      </c>
      <c r="AE324">
        <v>5.4918777352620678</v>
      </c>
      <c r="AF324">
        <v>1.663454398672203</v>
      </c>
      <c r="AG324">
        <v>0.25892050884624551</v>
      </c>
      <c r="AI324">
        <v>27.61411121966216</v>
      </c>
      <c r="AJ324">
        <v>2.6553861720745009</v>
      </c>
      <c r="AN324">
        <v>8.4687044122988695</v>
      </c>
      <c r="AO324">
        <v>1.6600292178765925</v>
      </c>
      <c r="AS324">
        <v>44.551520044259895</v>
      </c>
      <c r="AT324">
        <v>0.59404331392578336</v>
      </c>
      <c r="AX324">
        <v>13.693163717918159</v>
      </c>
      <c r="AY324">
        <v>1.6138484112623497</v>
      </c>
      <c r="BC324">
        <v>3.778259644517076</v>
      </c>
      <c r="BD324">
        <v>5.4466695820306157</v>
      </c>
      <c r="BE324">
        <v>1.6684099375135393</v>
      </c>
      <c r="BF324">
        <v>0.2568479406415437</v>
      </c>
    </row>
    <row r="325" spans="1:58" x14ac:dyDescent="0.2">
      <c r="A325">
        <v>67</v>
      </c>
      <c r="B325">
        <v>4</v>
      </c>
      <c r="C325" t="s">
        <v>65</v>
      </c>
      <c r="D325" t="s">
        <v>27</v>
      </c>
      <c r="G325">
        <v>0.5</v>
      </c>
      <c r="H325">
        <v>0.5</v>
      </c>
      <c r="I325">
        <v>859</v>
      </c>
      <c r="J325">
        <v>7705</v>
      </c>
      <c r="L325">
        <v>3804</v>
      </c>
      <c r="M325">
        <v>1.0740000000000001</v>
      </c>
      <c r="N325">
        <v>6.806</v>
      </c>
      <c r="O325">
        <v>5.7329999999999997</v>
      </c>
      <c r="Q325">
        <v>0.28199999999999997</v>
      </c>
      <c r="R325">
        <v>1</v>
      </c>
      <c r="S325">
        <v>0</v>
      </c>
      <c r="T325">
        <v>0</v>
      </c>
      <c r="V325">
        <v>0</v>
      </c>
      <c r="Y325">
        <v>44237</v>
      </c>
      <c r="Z325">
        <v>9.6388888888888899E-2</v>
      </c>
      <c r="AB325">
        <v>1</v>
      </c>
      <c r="AD325">
        <v>3.7280959524442872</v>
      </c>
      <c r="AE325">
        <v>5.4014614287991627</v>
      </c>
      <c r="AF325">
        <v>1.6733654763548755</v>
      </c>
      <c r="AG325">
        <v>0.2547753724368419</v>
      </c>
    </row>
    <row r="326" spans="1:58" x14ac:dyDescent="0.2">
      <c r="A326">
        <v>68</v>
      </c>
      <c r="B326">
        <v>2</v>
      </c>
      <c r="D326" t="s">
        <v>28</v>
      </c>
      <c r="Y326">
        <v>44237</v>
      </c>
      <c r="Z326">
        <v>0.1007986111111111</v>
      </c>
      <c r="AB326">
        <v>1</v>
      </c>
      <c r="AD326" t="e">
        <v>#DIV/0!</v>
      </c>
      <c r="AE326" t="e">
        <v>#DIV/0!</v>
      </c>
      <c r="AF326" t="e">
        <v>#DIV/0!</v>
      </c>
      <c r="AG326" t="e">
        <v>#DIV/0!</v>
      </c>
    </row>
    <row r="327" spans="1:58" x14ac:dyDescent="0.2">
      <c r="A327">
        <v>69</v>
      </c>
      <c r="B327">
        <v>21</v>
      </c>
      <c r="C327" t="s">
        <v>78</v>
      </c>
      <c r="D327" t="s">
        <v>27</v>
      </c>
      <c r="G327">
        <v>0.5</v>
      </c>
      <c r="H327">
        <v>0.5</v>
      </c>
      <c r="I327">
        <v>758</v>
      </c>
      <c r="J327">
        <v>7472</v>
      </c>
      <c r="L327">
        <v>2795</v>
      </c>
      <c r="M327">
        <v>0.997</v>
      </c>
      <c r="N327">
        <v>6.609</v>
      </c>
      <c r="O327">
        <v>5.6120000000000001</v>
      </c>
      <c r="Q327">
        <v>0.17599999999999999</v>
      </c>
      <c r="R327">
        <v>1</v>
      </c>
      <c r="S327">
        <v>0</v>
      </c>
      <c r="T327">
        <v>0</v>
      </c>
      <c r="V327">
        <v>0</v>
      </c>
      <c r="Y327">
        <v>44237</v>
      </c>
      <c r="Z327">
        <v>0.11118055555555556</v>
      </c>
      <c r="AB327">
        <v>1</v>
      </c>
      <c r="AD327">
        <v>3.2875278742397933</v>
      </c>
      <c r="AE327">
        <v>5.2394075872156494</v>
      </c>
      <c r="AF327">
        <v>1.9518797129758561</v>
      </c>
      <c r="AG327">
        <v>0.18506799515203759</v>
      </c>
    </row>
    <row r="328" spans="1:58" x14ac:dyDescent="0.2">
      <c r="A328">
        <v>70</v>
      </c>
      <c r="B328">
        <v>21</v>
      </c>
      <c r="C328" t="s">
        <v>78</v>
      </c>
      <c r="D328" t="s">
        <v>27</v>
      </c>
      <c r="G328">
        <v>0.5</v>
      </c>
      <c r="H328">
        <v>0.5</v>
      </c>
      <c r="I328">
        <v>989</v>
      </c>
      <c r="J328">
        <v>7731</v>
      </c>
      <c r="L328">
        <v>2835</v>
      </c>
      <c r="M328">
        <v>1.173</v>
      </c>
      <c r="N328">
        <v>6.8280000000000003</v>
      </c>
      <c r="O328">
        <v>5.6550000000000002</v>
      </c>
      <c r="Q328">
        <v>0.18099999999999999</v>
      </c>
      <c r="R328">
        <v>1</v>
      </c>
      <c r="S328">
        <v>0</v>
      </c>
      <c r="T328">
        <v>0</v>
      </c>
      <c r="V328">
        <v>0</v>
      </c>
      <c r="Y328">
        <v>44237</v>
      </c>
      <c r="Z328">
        <v>0.1169675925925926</v>
      </c>
      <c r="AB328">
        <v>1</v>
      </c>
      <c r="AD328">
        <v>4.2951637758758148</v>
      </c>
      <c r="AE328">
        <v>5.419544690091743</v>
      </c>
      <c r="AF328">
        <v>1.1243809142159282</v>
      </c>
      <c r="AG328">
        <v>0.18783141942497336</v>
      </c>
      <c r="AJ328">
        <v>0.3051372807264503</v>
      </c>
      <c r="AO328">
        <v>2.6132107025286939</v>
      </c>
      <c r="AT328">
        <v>11.942349167462574</v>
      </c>
      <c r="AY328">
        <v>1.893572815868078</v>
      </c>
      <c r="BC328">
        <v>4.2886206856054505</v>
      </c>
      <c r="BD328">
        <v>5.3496459300954209</v>
      </c>
      <c r="BE328">
        <v>1.0610252444899704</v>
      </c>
      <c r="BF328">
        <v>0.18606973645097682</v>
      </c>
    </row>
    <row r="329" spans="1:58" x14ac:dyDescent="0.2">
      <c r="A329">
        <v>71</v>
      </c>
      <c r="B329">
        <v>21</v>
      </c>
      <c r="C329" t="s">
        <v>78</v>
      </c>
      <c r="D329" t="s">
        <v>27</v>
      </c>
      <c r="G329">
        <v>0.5</v>
      </c>
      <c r="H329">
        <v>0.5</v>
      </c>
      <c r="I329">
        <v>986</v>
      </c>
      <c r="J329">
        <v>7530</v>
      </c>
      <c r="L329">
        <v>2784</v>
      </c>
      <c r="M329">
        <v>1.1719999999999999</v>
      </c>
      <c r="N329">
        <v>6.6580000000000004</v>
      </c>
      <c r="O329">
        <v>5.4859999999999998</v>
      </c>
      <c r="Q329">
        <v>0.17499999999999999</v>
      </c>
      <c r="R329">
        <v>1</v>
      </c>
      <c r="S329">
        <v>0</v>
      </c>
      <c r="T329">
        <v>0</v>
      </c>
      <c r="V329">
        <v>0</v>
      </c>
      <c r="Y329">
        <v>44237</v>
      </c>
      <c r="Z329">
        <v>0.12306712962962962</v>
      </c>
      <c r="AB329">
        <v>1</v>
      </c>
      <c r="AD329">
        <v>4.2820775953350863</v>
      </c>
      <c r="AE329">
        <v>5.2797471700990988</v>
      </c>
      <c r="AF329">
        <v>0.99766957476401252</v>
      </c>
      <c r="AG329">
        <v>0.18430805347698029</v>
      </c>
    </row>
    <row r="330" spans="1:58" x14ac:dyDescent="0.2">
      <c r="A330">
        <v>72</v>
      </c>
      <c r="B330">
        <v>22</v>
      </c>
      <c r="C330" t="s">
        <v>79</v>
      </c>
      <c r="D330" t="s">
        <v>27</v>
      </c>
      <c r="G330">
        <v>0.5</v>
      </c>
      <c r="H330">
        <v>0.5</v>
      </c>
      <c r="I330">
        <v>1177</v>
      </c>
      <c r="J330">
        <v>9936</v>
      </c>
      <c r="L330">
        <v>1771</v>
      </c>
      <c r="M330">
        <v>1.3180000000000001</v>
      </c>
      <c r="N330">
        <v>8.6959999999999997</v>
      </c>
      <c r="O330">
        <v>7.3789999999999996</v>
      </c>
      <c r="Q330">
        <v>6.9000000000000006E-2</v>
      </c>
      <c r="R330">
        <v>1</v>
      </c>
      <c r="S330">
        <v>0</v>
      </c>
      <c r="T330">
        <v>0</v>
      </c>
      <c r="V330">
        <v>0</v>
      </c>
      <c r="Y330">
        <v>44237</v>
      </c>
      <c r="Z330">
        <v>0.13356481481481483</v>
      </c>
      <c r="AB330">
        <v>1</v>
      </c>
      <c r="AD330">
        <v>5.1152310897614059</v>
      </c>
      <c r="AE330">
        <v>6.9531443497125469</v>
      </c>
      <c r="AF330">
        <v>1.837913259951141</v>
      </c>
      <c r="AG330">
        <v>0.11432433376488239</v>
      </c>
    </row>
    <row r="331" spans="1:58" x14ac:dyDescent="0.2">
      <c r="A331">
        <v>73</v>
      </c>
      <c r="B331">
        <v>22</v>
      </c>
      <c r="C331" t="s">
        <v>79</v>
      </c>
      <c r="D331" t="s">
        <v>27</v>
      </c>
      <c r="G331">
        <v>0.5</v>
      </c>
      <c r="H331">
        <v>0.5</v>
      </c>
      <c r="I331">
        <v>1235</v>
      </c>
      <c r="J331">
        <v>9933</v>
      </c>
      <c r="L331">
        <v>1798</v>
      </c>
      <c r="M331">
        <v>1.3620000000000001</v>
      </c>
      <c r="N331">
        <v>8.6940000000000008</v>
      </c>
      <c r="O331">
        <v>7.3319999999999999</v>
      </c>
      <c r="Q331">
        <v>7.1999999999999995E-2</v>
      </c>
      <c r="R331">
        <v>1</v>
      </c>
      <c r="S331">
        <v>0</v>
      </c>
      <c r="T331">
        <v>0</v>
      </c>
      <c r="V331">
        <v>0</v>
      </c>
      <c r="Y331">
        <v>44237</v>
      </c>
      <c r="Z331">
        <v>0.139375</v>
      </c>
      <c r="AB331">
        <v>1</v>
      </c>
      <c r="AD331">
        <v>5.3682305802154726</v>
      </c>
      <c r="AE331">
        <v>6.9510578195634025</v>
      </c>
      <c r="AF331">
        <v>1.5828272393479299</v>
      </c>
      <c r="AG331">
        <v>0.11618964514911401</v>
      </c>
      <c r="AJ331">
        <v>1.2263277513669706</v>
      </c>
      <c r="AO331">
        <v>0.83394560820668584</v>
      </c>
      <c r="AT331">
        <v>0.48551524678672225</v>
      </c>
      <c r="AY331">
        <v>0.29773933058423419</v>
      </c>
      <c r="BC331">
        <v>5.3355151288636531</v>
      </c>
      <c r="BD331">
        <v>6.9221941525002446</v>
      </c>
      <c r="BE331">
        <v>1.5866790236365911</v>
      </c>
      <c r="BF331">
        <v>0.11601693113205552</v>
      </c>
    </row>
    <row r="332" spans="1:58" x14ac:dyDescent="0.2">
      <c r="A332">
        <v>74</v>
      </c>
      <c r="B332">
        <v>22</v>
      </c>
      <c r="C332" t="s">
        <v>79</v>
      </c>
      <c r="D332" t="s">
        <v>27</v>
      </c>
      <c r="G332">
        <v>0.5</v>
      </c>
      <c r="H332">
        <v>0.5</v>
      </c>
      <c r="I332">
        <v>1220</v>
      </c>
      <c r="J332">
        <v>9850</v>
      </c>
      <c r="L332">
        <v>1793</v>
      </c>
      <c r="M332">
        <v>1.351</v>
      </c>
      <c r="N332">
        <v>8.6240000000000006</v>
      </c>
      <c r="O332">
        <v>7.2729999999999997</v>
      </c>
      <c r="Q332">
        <v>7.1999999999999995E-2</v>
      </c>
      <c r="R332">
        <v>1</v>
      </c>
      <c r="S332">
        <v>0</v>
      </c>
      <c r="T332">
        <v>0</v>
      </c>
      <c r="V332">
        <v>0</v>
      </c>
      <c r="Y332">
        <v>44237</v>
      </c>
      <c r="Z332">
        <v>0.14548611111111112</v>
      </c>
      <c r="AB332">
        <v>1</v>
      </c>
      <c r="AD332">
        <v>5.3027996775118345</v>
      </c>
      <c r="AE332">
        <v>6.8933304854370867</v>
      </c>
      <c r="AF332">
        <v>1.5905308079252523</v>
      </c>
      <c r="AG332">
        <v>0.11584421711499705</v>
      </c>
    </row>
    <row r="333" spans="1:58" x14ac:dyDescent="0.2">
      <c r="A333">
        <v>75</v>
      </c>
      <c r="B333">
        <v>23</v>
      </c>
      <c r="C333" t="s">
        <v>80</v>
      </c>
      <c r="D333" t="s">
        <v>27</v>
      </c>
      <c r="G333">
        <v>0.5</v>
      </c>
      <c r="H333">
        <v>0.5</v>
      </c>
      <c r="I333">
        <v>864</v>
      </c>
      <c r="J333">
        <v>6973</v>
      </c>
      <c r="L333">
        <v>2170</v>
      </c>
      <c r="M333">
        <v>1.077</v>
      </c>
      <c r="N333">
        <v>6.1859999999999999</v>
      </c>
      <c r="O333">
        <v>5.109</v>
      </c>
      <c r="Q333">
        <v>0.111</v>
      </c>
      <c r="R333">
        <v>1</v>
      </c>
      <c r="S333">
        <v>0</v>
      </c>
      <c r="T333">
        <v>0</v>
      </c>
      <c r="V333">
        <v>0</v>
      </c>
      <c r="Y333">
        <v>44237</v>
      </c>
      <c r="Z333">
        <v>0.15581018518518519</v>
      </c>
      <c r="AB333">
        <v>1</v>
      </c>
      <c r="AD333">
        <v>3.7499062533454999</v>
      </c>
      <c r="AE333">
        <v>4.8923480724080388</v>
      </c>
      <c r="AF333">
        <v>1.1424418190625389</v>
      </c>
      <c r="AG333">
        <v>0.14188949088741648</v>
      </c>
    </row>
    <row r="334" spans="1:58" x14ac:dyDescent="0.2">
      <c r="A334">
        <v>76</v>
      </c>
      <c r="B334">
        <v>23</v>
      </c>
      <c r="C334" t="s">
        <v>80</v>
      </c>
      <c r="D334" t="s">
        <v>27</v>
      </c>
      <c r="G334">
        <v>0.5</v>
      </c>
      <c r="H334">
        <v>0.5</v>
      </c>
      <c r="I334">
        <v>747</v>
      </c>
      <c r="J334">
        <v>7032</v>
      </c>
      <c r="L334">
        <v>2199</v>
      </c>
      <c r="M334">
        <v>0.98799999999999999</v>
      </c>
      <c r="N334">
        <v>6.2359999999999998</v>
      </c>
      <c r="O334">
        <v>5.2480000000000002</v>
      </c>
      <c r="Q334">
        <v>0.114</v>
      </c>
      <c r="R334">
        <v>1</v>
      </c>
      <c r="S334">
        <v>0</v>
      </c>
      <c r="T334">
        <v>0</v>
      </c>
      <c r="V334">
        <v>0</v>
      </c>
      <c r="Y334">
        <v>44237</v>
      </c>
      <c r="Z334">
        <v>0.16138888888888889</v>
      </c>
      <c r="AB334">
        <v>1</v>
      </c>
      <c r="AD334">
        <v>3.2395452122571253</v>
      </c>
      <c r="AE334">
        <v>4.933383165341203</v>
      </c>
      <c r="AF334">
        <v>1.6938379530840777</v>
      </c>
      <c r="AG334">
        <v>0.14389297348529489</v>
      </c>
      <c r="AJ334">
        <v>4.1227817477589115</v>
      </c>
      <c r="AO334">
        <v>1.1484983620747085</v>
      </c>
      <c r="AT334">
        <v>4.3050927905671017</v>
      </c>
      <c r="AY334">
        <v>3.4679461384399328</v>
      </c>
      <c r="BC334">
        <v>3.1741143095534881</v>
      </c>
      <c r="BD334">
        <v>4.9052150083277599</v>
      </c>
      <c r="BE334">
        <v>1.7311006987742716</v>
      </c>
      <c r="BF334">
        <v>0.14144043444306442</v>
      </c>
    </row>
    <row r="335" spans="1:58" x14ac:dyDescent="0.2">
      <c r="A335">
        <v>77</v>
      </c>
      <c r="B335">
        <v>23</v>
      </c>
      <c r="C335" t="s">
        <v>80</v>
      </c>
      <c r="D335" t="s">
        <v>27</v>
      </c>
      <c r="G335">
        <v>0.5</v>
      </c>
      <c r="H335">
        <v>0.5</v>
      </c>
      <c r="I335">
        <v>717</v>
      </c>
      <c r="J335">
        <v>6951</v>
      </c>
      <c r="L335">
        <v>2128</v>
      </c>
      <c r="M335">
        <v>0.96499999999999997</v>
      </c>
      <c r="N335">
        <v>6.1669999999999998</v>
      </c>
      <c r="O335">
        <v>5.202</v>
      </c>
      <c r="Q335">
        <v>0.107</v>
      </c>
      <c r="R335">
        <v>1</v>
      </c>
      <c r="S335">
        <v>0</v>
      </c>
      <c r="T335">
        <v>0</v>
      </c>
      <c r="V335">
        <v>0</v>
      </c>
      <c r="Y335">
        <v>44237</v>
      </c>
      <c r="Z335">
        <v>0.16746527777777778</v>
      </c>
      <c r="AB335">
        <v>1</v>
      </c>
      <c r="AD335">
        <v>3.1086834068498503</v>
      </c>
      <c r="AE335">
        <v>4.8770468513143159</v>
      </c>
      <c r="AF335">
        <v>1.7683634444644656</v>
      </c>
      <c r="AG335">
        <v>0.13898789540083398</v>
      </c>
    </row>
    <row r="336" spans="1:58" x14ac:dyDescent="0.2">
      <c r="A336">
        <v>78</v>
      </c>
      <c r="B336">
        <v>24</v>
      </c>
      <c r="C336" t="s">
        <v>81</v>
      </c>
      <c r="D336" t="s">
        <v>27</v>
      </c>
      <c r="G336">
        <v>0.5</v>
      </c>
      <c r="H336">
        <v>0.5</v>
      </c>
      <c r="I336">
        <v>1311</v>
      </c>
      <c r="J336">
        <v>10306</v>
      </c>
      <c r="L336">
        <v>7997</v>
      </c>
      <c r="M336">
        <v>1.421</v>
      </c>
      <c r="N336">
        <v>9.01</v>
      </c>
      <c r="O336">
        <v>7.5890000000000004</v>
      </c>
      <c r="Q336">
        <v>0.72</v>
      </c>
      <c r="R336">
        <v>1</v>
      </c>
      <c r="S336">
        <v>0</v>
      </c>
      <c r="T336">
        <v>0</v>
      </c>
      <c r="V336">
        <v>0</v>
      </c>
      <c r="Y336">
        <v>44237</v>
      </c>
      <c r="Z336">
        <v>0.17810185185185187</v>
      </c>
      <c r="AB336">
        <v>1</v>
      </c>
      <c r="AD336">
        <v>5.6997471539139033</v>
      </c>
      <c r="AE336">
        <v>7.2104830681069672</v>
      </c>
      <c r="AF336">
        <v>1.5107359141930639</v>
      </c>
      <c r="AG336">
        <v>0.54445132184733191</v>
      </c>
    </row>
    <row r="337" spans="1:58" x14ac:dyDescent="0.2">
      <c r="A337">
        <v>79</v>
      </c>
      <c r="B337">
        <v>24</v>
      </c>
      <c r="C337" t="s">
        <v>81</v>
      </c>
      <c r="D337" t="s">
        <v>27</v>
      </c>
      <c r="G337">
        <v>0.5</v>
      </c>
      <c r="H337">
        <v>0.5</v>
      </c>
      <c r="I337">
        <v>1519</v>
      </c>
      <c r="J337">
        <v>10277</v>
      </c>
      <c r="L337">
        <v>8058</v>
      </c>
      <c r="M337">
        <v>1.58</v>
      </c>
      <c r="N337">
        <v>8.9849999999999994</v>
      </c>
      <c r="O337">
        <v>7.4050000000000002</v>
      </c>
      <c r="Q337">
        <v>0.72699999999999998</v>
      </c>
      <c r="R337">
        <v>1</v>
      </c>
      <c r="S337">
        <v>0</v>
      </c>
      <c r="T337">
        <v>0</v>
      </c>
      <c r="V337">
        <v>0</v>
      </c>
      <c r="Y337">
        <v>44237</v>
      </c>
      <c r="Z337">
        <v>0.18390046296296295</v>
      </c>
      <c r="AB337">
        <v>1</v>
      </c>
      <c r="AD337">
        <v>6.6070556714043471</v>
      </c>
      <c r="AE337">
        <v>7.1903132766652424</v>
      </c>
      <c r="AF337">
        <v>0.58325760526089532</v>
      </c>
      <c r="AG337">
        <v>0.54866554386355904</v>
      </c>
      <c r="AJ337">
        <v>0.264434131355687</v>
      </c>
      <c r="AO337">
        <v>7.8197340522320484</v>
      </c>
      <c r="AT337">
        <v>162.91613135196849</v>
      </c>
      <c r="AY337">
        <v>10.663382697038086</v>
      </c>
      <c r="BC337">
        <v>6.5983315510438612</v>
      </c>
      <c r="BD337">
        <v>6.9197598673262437</v>
      </c>
      <c r="BE337">
        <v>0.32142831628238211</v>
      </c>
      <c r="BF337">
        <v>0.52089312992055481</v>
      </c>
    </row>
    <row r="338" spans="1:58" x14ac:dyDescent="0.2">
      <c r="A338">
        <v>80</v>
      </c>
      <c r="B338">
        <v>24</v>
      </c>
      <c r="C338" t="s">
        <v>81</v>
      </c>
      <c r="D338" t="s">
        <v>27</v>
      </c>
      <c r="G338">
        <v>0.5</v>
      </c>
      <c r="H338">
        <v>0.5</v>
      </c>
      <c r="I338">
        <v>1515</v>
      </c>
      <c r="J338">
        <v>9499</v>
      </c>
      <c r="L338">
        <v>7254</v>
      </c>
      <c r="M338">
        <v>1.577</v>
      </c>
      <c r="N338">
        <v>8.3260000000000005</v>
      </c>
      <c r="O338">
        <v>6.7489999999999997</v>
      </c>
      <c r="Q338">
        <v>0.64300000000000002</v>
      </c>
      <c r="R338">
        <v>1</v>
      </c>
      <c r="S338">
        <v>0</v>
      </c>
      <c r="T338">
        <v>0</v>
      </c>
      <c r="V338">
        <v>0</v>
      </c>
      <c r="Y338">
        <v>44237</v>
      </c>
      <c r="Z338">
        <v>0.1900347222222222</v>
      </c>
      <c r="AB338">
        <v>1</v>
      </c>
      <c r="AD338">
        <v>6.5896074306833761</v>
      </c>
      <c r="AE338">
        <v>6.649206457987245</v>
      </c>
      <c r="AF338">
        <v>5.9599027303868901E-2</v>
      </c>
      <c r="AG338">
        <v>0.49312071597755047</v>
      </c>
    </row>
    <row r="339" spans="1:58" x14ac:dyDescent="0.2">
      <c r="A339">
        <v>81</v>
      </c>
      <c r="B339">
        <v>25</v>
      </c>
      <c r="C339" t="s">
        <v>82</v>
      </c>
      <c r="D339" t="s">
        <v>27</v>
      </c>
      <c r="G339">
        <v>0.5</v>
      </c>
      <c r="H339">
        <v>0.5</v>
      </c>
      <c r="I339">
        <v>1024</v>
      </c>
      <c r="J339">
        <v>6967</v>
      </c>
      <c r="L339">
        <v>2332</v>
      </c>
      <c r="M339">
        <v>1.2</v>
      </c>
      <c r="N339">
        <v>6.181</v>
      </c>
      <c r="O339">
        <v>4.9809999999999999</v>
      </c>
      <c r="Q339">
        <v>0.128</v>
      </c>
      <c r="R339">
        <v>1</v>
      </c>
      <c r="S339">
        <v>0</v>
      </c>
      <c r="T339">
        <v>0</v>
      </c>
      <c r="V339">
        <v>0</v>
      </c>
      <c r="Y339">
        <v>44237</v>
      </c>
      <c r="Z339">
        <v>0.20037037037037039</v>
      </c>
      <c r="AB339">
        <v>1</v>
      </c>
      <c r="AD339">
        <v>4.447835882184302</v>
      </c>
      <c r="AE339">
        <v>4.8881750121097509</v>
      </c>
      <c r="AF339">
        <v>0.44033912992544888</v>
      </c>
      <c r="AG339">
        <v>0.15308135919280627</v>
      </c>
    </row>
    <row r="340" spans="1:58" x14ac:dyDescent="0.2">
      <c r="A340">
        <v>82</v>
      </c>
      <c r="B340">
        <v>25</v>
      </c>
      <c r="C340" t="s">
        <v>82</v>
      </c>
      <c r="D340" t="s">
        <v>27</v>
      </c>
      <c r="G340">
        <v>0.5</v>
      </c>
      <c r="H340">
        <v>0.5</v>
      </c>
      <c r="I340">
        <v>855</v>
      </c>
      <c r="J340">
        <v>7017</v>
      </c>
      <c r="L340">
        <v>2359</v>
      </c>
      <c r="M340">
        <v>1.071</v>
      </c>
      <c r="N340">
        <v>6.2240000000000002</v>
      </c>
      <c r="O340">
        <v>5.1529999999999996</v>
      </c>
      <c r="Q340">
        <v>0.13100000000000001</v>
      </c>
      <c r="R340">
        <v>1</v>
      </c>
      <c r="S340">
        <v>0</v>
      </c>
      <c r="T340">
        <v>0</v>
      </c>
      <c r="V340">
        <v>0</v>
      </c>
      <c r="Y340">
        <v>44237</v>
      </c>
      <c r="Z340">
        <v>0.20596064814814816</v>
      </c>
      <c r="AB340">
        <v>1</v>
      </c>
      <c r="AD340">
        <v>3.710647711723317</v>
      </c>
      <c r="AE340">
        <v>4.9229505145954828</v>
      </c>
      <c r="AF340">
        <v>1.2123028028721659</v>
      </c>
      <c r="AG340">
        <v>0.15494667057703793</v>
      </c>
      <c r="AJ340">
        <v>5.1859461107885654</v>
      </c>
      <c r="AO340">
        <v>7.4745125021369239</v>
      </c>
      <c r="AT340">
        <v>14.807902368229911</v>
      </c>
      <c r="AY340">
        <v>11.255950754404401</v>
      </c>
      <c r="BC340">
        <v>3.6168634178481032</v>
      </c>
      <c r="BD340">
        <v>4.7455954519182475</v>
      </c>
      <c r="BE340">
        <v>1.1287320340701446</v>
      </c>
      <c r="BF340">
        <v>0.14669094056164239</v>
      </c>
    </row>
    <row r="341" spans="1:58" x14ac:dyDescent="0.2">
      <c r="A341">
        <v>83</v>
      </c>
      <c r="B341">
        <v>25</v>
      </c>
      <c r="C341" t="s">
        <v>82</v>
      </c>
      <c r="D341" t="s">
        <v>27</v>
      </c>
      <c r="G341">
        <v>0.5</v>
      </c>
      <c r="H341">
        <v>0.5</v>
      </c>
      <c r="I341">
        <v>812</v>
      </c>
      <c r="J341">
        <v>6507</v>
      </c>
      <c r="L341">
        <v>2120</v>
      </c>
      <c r="M341">
        <v>1.038</v>
      </c>
      <c r="N341">
        <v>5.7910000000000004</v>
      </c>
      <c r="O341">
        <v>4.7539999999999996</v>
      </c>
      <c r="Q341">
        <v>0.106</v>
      </c>
      <c r="R341">
        <v>1</v>
      </c>
      <c r="S341">
        <v>0</v>
      </c>
      <c r="T341">
        <v>0</v>
      </c>
      <c r="V341">
        <v>0</v>
      </c>
      <c r="Y341">
        <v>44237</v>
      </c>
      <c r="Z341">
        <v>0.21197916666666669</v>
      </c>
      <c r="AB341">
        <v>1</v>
      </c>
      <c r="AD341">
        <v>3.5230791239728889</v>
      </c>
      <c r="AE341">
        <v>4.5682403892410122</v>
      </c>
      <c r="AF341">
        <v>1.0451612652681233</v>
      </c>
      <c r="AG341">
        <v>0.13843521054624683</v>
      </c>
    </row>
    <row r="342" spans="1:58" x14ac:dyDescent="0.2">
      <c r="A342">
        <v>84</v>
      </c>
      <c r="B342">
        <v>26</v>
      </c>
      <c r="C342" t="s">
        <v>83</v>
      </c>
      <c r="D342" t="s">
        <v>27</v>
      </c>
      <c r="G342">
        <v>0.5</v>
      </c>
      <c r="H342">
        <v>0.5</v>
      </c>
      <c r="I342">
        <v>1225</v>
      </c>
      <c r="J342">
        <v>9535</v>
      </c>
      <c r="L342">
        <v>1615</v>
      </c>
      <c r="M342">
        <v>1.3540000000000001</v>
      </c>
      <c r="N342">
        <v>8.3559999999999999</v>
      </c>
      <c r="O342">
        <v>7.0019999999999998</v>
      </c>
      <c r="Q342">
        <v>5.2999999999999999E-2</v>
      </c>
      <c r="R342">
        <v>1</v>
      </c>
      <c r="S342">
        <v>0</v>
      </c>
      <c r="T342">
        <v>0</v>
      </c>
      <c r="V342">
        <v>0</v>
      </c>
      <c r="Y342">
        <v>44237</v>
      </c>
      <c r="Z342">
        <v>0.22248842592592591</v>
      </c>
      <c r="AB342">
        <v>1</v>
      </c>
      <c r="AD342">
        <v>5.3246099784130481</v>
      </c>
      <c r="AE342">
        <v>6.6742448197769724</v>
      </c>
      <c r="AF342">
        <v>1.3496348413639243</v>
      </c>
      <c r="AG342">
        <v>0.10354697910043296</v>
      </c>
    </row>
    <row r="343" spans="1:58" x14ac:dyDescent="0.2">
      <c r="A343">
        <v>85</v>
      </c>
      <c r="B343">
        <v>26</v>
      </c>
      <c r="C343" t="s">
        <v>83</v>
      </c>
      <c r="D343" t="s">
        <v>27</v>
      </c>
      <c r="G343">
        <v>0.5</v>
      </c>
      <c r="H343">
        <v>0.5</v>
      </c>
      <c r="I343">
        <v>1317</v>
      </c>
      <c r="J343">
        <v>9489</v>
      </c>
      <c r="L343">
        <v>1647</v>
      </c>
      <c r="M343">
        <v>1.425</v>
      </c>
      <c r="N343">
        <v>8.3179999999999996</v>
      </c>
      <c r="O343">
        <v>6.8929999999999998</v>
      </c>
      <c r="Q343">
        <v>5.6000000000000001E-2</v>
      </c>
      <c r="R343">
        <v>1</v>
      </c>
      <c r="S343">
        <v>0</v>
      </c>
      <c r="T343">
        <v>0</v>
      </c>
      <c r="V343">
        <v>0</v>
      </c>
      <c r="Y343">
        <v>44237</v>
      </c>
      <c r="Z343">
        <v>0.22813657407407406</v>
      </c>
      <c r="AB343">
        <v>1</v>
      </c>
      <c r="AD343">
        <v>5.7259195149953586</v>
      </c>
      <c r="AE343">
        <v>6.6422513574900988</v>
      </c>
      <c r="AF343">
        <v>0.9163318424947402</v>
      </c>
      <c r="AG343">
        <v>0.10575771851878155</v>
      </c>
      <c r="AJ343">
        <v>1.5871048072806626</v>
      </c>
      <c r="AO343">
        <v>0.12557309121333698</v>
      </c>
      <c r="AT343">
        <v>9.5183299249363547</v>
      </c>
      <c r="AY343">
        <v>2.0457707536507499</v>
      </c>
      <c r="BC343">
        <v>5.7717211468879048</v>
      </c>
      <c r="BD343">
        <v>6.6464244177883867</v>
      </c>
      <c r="BE343">
        <v>0.87470327090048139</v>
      </c>
      <c r="BF343">
        <v>0.10468689161301895</v>
      </c>
    </row>
    <row r="344" spans="1:58" x14ac:dyDescent="0.2">
      <c r="A344">
        <v>86</v>
      </c>
      <c r="B344">
        <v>26</v>
      </c>
      <c r="C344" t="s">
        <v>83</v>
      </c>
      <c r="D344" t="s">
        <v>27</v>
      </c>
      <c r="G344">
        <v>0.5</v>
      </c>
      <c r="H344">
        <v>0.5</v>
      </c>
      <c r="I344">
        <v>1338</v>
      </c>
      <c r="J344">
        <v>9501</v>
      </c>
      <c r="L344">
        <v>1616</v>
      </c>
      <c r="M344">
        <v>1.4410000000000001</v>
      </c>
      <c r="N344">
        <v>8.327</v>
      </c>
      <c r="O344">
        <v>6.8860000000000001</v>
      </c>
      <c r="Q344">
        <v>5.2999999999999999E-2</v>
      </c>
      <c r="R344">
        <v>1</v>
      </c>
      <c r="S344">
        <v>0</v>
      </c>
      <c r="T344">
        <v>0</v>
      </c>
      <c r="V344">
        <v>0</v>
      </c>
      <c r="Y344">
        <v>44237</v>
      </c>
      <c r="Z344">
        <v>0.23423611111111109</v>
      </c>
      <c r="AB344">
        <v>1</v>
      </c>
      <c r="AD344">
        <v>5.8175227787804511</v>
      </c>
      <c r="AE344">
        <v>6.6505974780866737</v>
      </c>
      <c r="AF344">
        <v>0.83307469930622258</v>
      </c>
      <c r="AG344">
        <v>0.10361606470725634</v>
      </c>
    </row>
    <row r="345" spans="1:58" x14ac:dyDescent="0.2">
      <c r="A345">
        <v>87</v>
      </c>
      <c r="B345">
        <v>27</v>
      </c>
      <c r="C345" t="s">
        <v>84</v>
      </c>
      <c r="D345" t="s">
        <v>27</v>
      </c>
      <c r="G345">
        <v>0.5</v>
      </c>
      <c r="H345">
        <v>0.5</v>
      </c>
      <c r="I345">
        <v>1565</v>
      </c>
      <c r="J345">
        <v>8854</v>
      </c>
      <c r="L345">
        <v>7508</v>
      </c>
      <c r="M345">
        <v>1.615</v>
      </c>
      <c r="N345">
        <v>7.7789999999999999</v>
      </c>
      <c r="O345">
        <v>6.1639999999999997</v>
      </c>
      <c r="Q345">
        <v>0.66900000000000004</v>
      </c>
      <c r="R345">
        <v>1</v>
      </c>
      <c r="S345">
        <v>0</v>
      </c>
      <c r="T345">
        <v>0</v>
      </c>
      <c r="V345">
        <v>0</v>
      </c>
      <c r="Y345">
        <v>44237</v>
      </c>
      <c r="Z345">
        <v>0.24469907407407407</v>
      </c>
      <c r="AB345">
        <v>1</v>
      </c>
      <c r="AD345">
        <v>6.8077104396955024</v>
      </c>
      <c r="AE345">
        <v>6.2006024759212961</v>
      </c>
      <c r="AF345">
        <v>-0.60710796377420628</v>
      </c>
      <c r="AG345">
        <v>0.51066846011069245</v>
      </c>
    </row>
    <row r="346" spans="1:58" x14ac:dyDescent="0.2">
      <c r="A346">
        <v>88</v>
      </c>
      <c r="B346">
        <v>27</v>
      </c>
      <c r="C346" t="s">
        <v>84</v>
      </c>
      <c r="D346" t="s">
        <v>27</v>
      </c>
      <c r="G346">
        <v>0.5</v>
      </c>
      <c r="H346">
        <v>0.5</v>
      </c>
      <c r="I346">
        <v>1627</v>
      </c>
      <c r="J346">
        <v>8890</v>
      </c>
      <c r="L346">
        <v>7716</v>
      </c>
      <c r="M346">
        <v>1.663</v>
      </c>
      <c r="N346">
        <v>7.81</v>
      </c>
      <c r="O346">
        <v>6.1459999999999999</v>
      </c>
      <c r="Q346">
        <v>0.69099999999999995</v>
      </c>
      <c r="R346">
        <v>1</v>
      </c>
      <c r="S346">
        <v>0</v>
      </c>
      <c r="T346">
        <v>0</v>
      </c>
      <c r="V346">
        <v>0</v>
      </c>
      <c r="Y346">
        <v>44237</v>
      </c>
      <c r="Z346">
        <v>0.25038194444444445</v>
      </c>
      <c r="AB346">
        <v>1</v>
      </c>
      <c r="AD346">
        <v>7.0781581708705383</v>
      </c>
      <c r="AE346">
        <v>6.2256408377110235</v>
      </c>
      <c r="AF346">
        <v>-0.85251733315951483</v>
      </c>
      <c r="AG346">
        <v>0.52503826632995831</v>
      </c>
      <c r="AJ346">
        <v>1.9288634721937896</v>
      </c>
      <c r="AO346">
        <v>0.60509710515549964</v>
      </c>
      <c r="AT346">
        <v>12.152326291975974</v>
      </c>
      <c r="AY346">
        <v>1.1380446430359734</v>
      </c>
      <c r="BC346">
        <v>7.0105462380767793</v>
      </c>
      <c r="BD346">
        <v>6.2068620663687275</v>
      </c>
      <c r="BE346">
        <v>-0.8036841717080514</v>
      </c>
      <c r="BF346">
        <v>0.52206758523655239</v>
      </c>
    </row>
    <row r="347" spans="1:58" x14ac:dyDescent="0.2">
      <c r="A347">
        <v>89</v>
      </c>
      <c r="B347">
        <v>27</v>
      </c>
      <c r="C347" t="s">
        <v>84</v>
      </c>
      <c r="D347" t="s">
        <v>27</v>
      </c>
      <c r="G347">
        <v>0.5</v>
      </c>
      <c r="H347">
        <v>0.5</v>
      </c>
      <c r="I347">
        <v>1596</v>
      </c>
      <c r="J347">
        <v>8836</v>
      </c>
      <c r="L347">
        <v>7630</v>
      </c>
      <c r="M347">
        <v>1.639</v>
      </c>
      <c r="N347">
        <v>7.7640000000000002</v>
      </c>
      <c r="O347">
        <v>6.125</v>
      </c>
      <c r="Q347">
        <v>0.68200000000000005</v>
      </c>
      <c r="R347">
        <v>1</v>
      </c>
      <c r="S347">
        <v>0</v>
      </c>
      <c r="T347">
        <v>0</v>
      </c>
      <c r="V347">
        <v>0</v>
      </c>
      <c r="Y347">
        <v>44237</v>
      </c>
      <c r="Z347">
        <v>0.25640046296296298</v>
      </c>
      <c r="AB347">
        <v>1</v>
      </c>
      <c r="AD347">
        <v>6.9429343052830195</v>
      </c>
      <c r="AE347">
        <v>6.1880832950264315</v>
      </c>
      <c r="AF347">
        <v>-0.75485101025658796</v>
      </c>
      <c r="AG347">
        <v>0.51909690414314646</v>
      </c>
    </row>
    <row r="348" spans="1:58" x14ac:dyDescent="0.2">
      <c r="A348">
        <v>90</v>
      </c>
      <c r="B348">
        <v>28</v>
      </c>
      <c r="C348" t="s">
        <v>85</v>
      </c>
      <c r="D348" t="s">
        <v>27</v>
      </c>
      <c r="G348">
        <v>0.5</v>
      </c>
      <c r="H348">
        <v>0.5</v>
      </c>
      <c r="I348">
        <v>1431</v>
      </c>
      <c r="J348">
        <v>9426</v>
      </c>
      <c r="L348">
        <v>1820</v>
      </c>
      <c r="M348">
        <v>1.5129999999999999</v>
      </c>
      <c r="N348">
        <v>8.2639999999999993</v>
      </c>
      <c r="O348">
        <v>6.7510000000000003</v>
      </c>
      <c r="Q348">
        <v>7.3999999999999996E-2</v>
      </c>
      <c r="R348">
        <v>1</v>
      </c>
      <c r="S348">
        <v>0</v>
      </c>
      <c r="T348">
        <v>0</v>
      </c>
      <c r="V348">
        <v>0</v>
      </c>
      <c r="Y348">
        <v>44237</v>
      </c>
      <c r="Z348">
        <v>0.26687500000000003</v>
      </c>
      <c r="AB348">
        <v>1</v>
      </c>
      <c r="AD348">
        <v>6.223194375543005</v>
      </c>
      <c r="AE348">
        <v>6.5984342243580745</v>
      </c>
      <c r="AF348">
        <v>0.37523984881506944</v>
      </c>
      <c r="AG348">
        <v>0.11770952849922867</v>
      </c>
    </row>
    <row r="349" spans="1:58" x14ac:dyDescent="0.2">
      <c r="A349">
        <v>91</v>
      </c>
      <c r="B349">
        <v>28</v>
      </c>
      <c r="C349" t="s">
        <v>85</v>
      </c>
      <c r="D349" t="s">
        <v>27</v>
      </c>
      <c r="G349">
        <v>0.5</v>
      </c>
      <c r="H349">
        <v>0.5</v>
      </c>
      <c r="I349">
        <v>1398</v>
      </c>
      <c r="J349">
        <v>9434</v>
      </c>
      <c r="L349">
        <v>1782</v>
      </c>
      <c r="M349">
        <v>1.488</v>
      </c>
      <c r="N349">
        <v>8.2710000000000008</v>
      </c>
      <c r="O349">
        <v>6.7830000000000004</v>
      </c>
      <c r="Q349">
        <v>7.0000000000000007E-2</v>
      </c>
      <c r="R349">
        <v>1</v>
      </c>
      <c r="S349">
        <v>0</v>
      </c>
      <c r="T349">
        <v>0</v>
      </c>
      <c r="V349">
        <v>0</v>
      </c>
      <c r="Y349">
        <v>44237</v>
      </c>
      <c r="Z349">
        <v>0.27252314814814815</v>
      </c>
      <c r="AB349">
        <v>1</v>
      </c>
      <c r="AD349">
        <v>6.079246389595002</v>
      </c>
      <c r="AE349">
        <v>6.6039983047557929</v>
      </c>
      <c r="AF349">
        <v>0.52475191516079089</v>
      </c>
      <c r="AG349">
        <v>0.11508427543993971</v>
      </c>
      <c r="AJ349">
        <v>0.78618373033089572</v>
      </c>
      <c r="AO349">
        <v>0.72933389107877955</v>
      </c>
      <c r="AT349">
        <v>20.129992194994703</v>
      </c>
      <c r="AY349">
        <v>0.7229693939138746</v>
      </c>
      <c r="BC349">
        <v>6.1032377205863355</v>
      </c>
      <c r="BD349">
        <v>6.5800032080406368</v>
      </c>
      <c r="BE349">
        <v>0.47676548745430125</v>
      </c>
      <c r="BF349">
        <v>0.11466976179899935</v>
      </c>
    </row>
    <row r="350" spans="1:58" x14ac:dyDescent="0.2">
      <c r="A350">
        <v>92</v>
      </c>
      <c r="B350">
        <v>28</v>
      </c>
      <c r="C350" t="s">
        <v>85</v>
      </c>
      <c r="D350" t="s">
        <v>27</v>
      </c>
      <c r="G350">
        <v>0.5</v>
      </c>
      <c r="H350">
        <v>0.5</v>
      </c>
      <c r="I350">
        <v>1409</v>
      </c>
      <c r="J350">
        <v>9365</v>
      </c>
      <c r="L350">
        <v>1770</v>
      </c>
      <c r="M350">
        <v>1.496</v>
      </c>
      <c r="N350">
        <v>8.2129999999999992</v>
      </c>
      <c r="O350">
        <v>6.7169999999999996</v>
      </c>
      <c r="Q350">
        <v>6.9000000000000006E-2</v>
      </c>
      <c r="R350">
        <v>1</v>
      </c>
      <c r="S350">
        <v>0</v>
      </c>
      <c r="T350">
        <v>0</v>
      </c>
      <c r="V350">
        <v>0</v>
      </c>
      <c r="Y350">
        <v>44237</v>
      </c>
      <c r="Z350">
        <v>0.27861111111111109</v>
      </c>
      <c r="AB350">
        <v>1</v>
      </c>
      <c r="AD350">
        <v>6.1272290515776699</v>
      </c>
      <c r="AE350">
        <v>6.5560081113254816</v>
      </c>
      <c r="AF350">
        <v>0.42877905974781161</v>
      </c>
      <c r="AG350">
        <v>0.114255248158059</v>
      </c>
    </row>
    <row r="351" spans="1:58" x14ac:dyDescent="0.2">
      <c r="A351">
        <v>93</v>
      </c>
      <c r="B351">
        <v>29</v>
      </c>
      <c r="C351" t="s">
        <v>86</v>
      </c>
      <c r="D351" t="s">
        <v>27</v>
      </c>
      <c r="G351">
        <v>0.5</v>
      </c>
      <c r="H351">
        <v>0.5</v>
      </c>
      <c r="I351">
        <v>1146</v>
      </c>
      <c r="J351">
        <v>7255</v>
      </c>
      <c r="L351">
        <v>2833</v>
      </c>
      <c r="M351">
        <v>1.294</v>
      </c>
      <c r="N351">
        <v>6.4249999999999998</v>
      </c>
      <c r="O351">
        <v>5.1310000000000002</v>
      </c>
      <c r="Q351">
        <v>0.18</v>
      </c>
      <c r="R351">
        <v>1</v>
      </c>
      <c r="S351">
        <v>0</v>
      </c>
      <c r="T351">
        <v>0</v>
      </c>
      <c r="V351">
        <v>0</v>
      </c>
      <c r="Y351">
        <v>44237</v>
      </c>
      <c r="Z351">
        <v>0.28898148148148145</v>
      </c>
      <c r="AB351">
        <v>1</v>
      </c>
      <c r="AD351">
        <v>4.9800072241738889</v>
      </c>
      <c r="AE351">
        <v>5.0884819064275701</v>
      </c>
      <c r="AF351">
        <v>0.10847468225368129</v>
      </c>
      <c r="AG351">
        <v>0.18769324821132655</v>
      </c>
    </row>
    <row r="352" spans="1:58" x14ac:dyDescent="0.2">
      <c r="A352">
        <v>94</v>
      </c>
      <c r="B352">
        <v>29</v>
      </c>
      <c r="C352" t="s">
        <v>86</v>
      </c>
      <c r="D352" t="s">
        <v>27</v>
      </c>
      <c r="G352">
        <v>0.5</v>
      </c>
      <c r="H352">
        <v>0.5</v>
      </c>
      <c r="I352">
        <v>1019</v>
      </c>
      <c r="J352">
        <v>7289</v>
      </c>
      <c r="L352">
        <v>2914</v>
      </c>
      <c r="M352">
        <v>1.196</v>
      </c>
      <c r="N352">
        <v>6.4539999999999997</v>
      </c>
      <c r="O352">
        <v>5.258</v>
      </c>
      <c r="Q352">
        <v>0.189</v>
      </c>
      <c r="R352">
        <v>1</v>
      </c>
      <c r="S352">
        <v>0</v>
      </c>
      <c r="T352">
        <v>0</v>
      </c>
      <c r="V352">
        <v>0</v>
      </c>
      <c r="Y352">
        <v>44237</v>
      </c>
      <c r="Z352">
        <v>0.29453703703703704</v>
      </c>
      <c r="AB352">
        <v>1</v>
      </c>
      <c r="AD352">
        <v>4.4260255812830893</v>
      </c>
      <c r="AE352">
        <v>5.112129248117868</v>
      </c>
      <c r="AF352">
        <v>0.68610366683477864</v>
      </c>
      <c r="AG352">
        <v>0.19328918236402146</v>
      </c>
      <c r="AJ352">
        <v>0.29610210171302048</v>
      </c>
      <c r="AO352">
        <v>1.2595514622308548</v>
      </c>
      <c r="AT352">
        <v>7.704607610716792</v>
      </c>
      <c r="AY352">
        <v>2.9008406008961982</v>
      </c>
      <c r="BC352">
        <v>4.4194824910127259</v>
      </c>
      <c r="BD352">
        <v>5.0801357858309943</v>
      </c>
      <c r="BE352">
        <v>0.66065329481826884</v>
      </c>
      <c r="BF352">
        <v>0.19052575809108571</v>
      </c>
    </row>
    <row r="353" spans="1:58" x14ac:dyDescent="0.2">
      <c r="A353">
        <v>95</v>
      </c>
      <c r="B353">
        <v>29</v>
      </c>
      <c r="C353" t="s">
        <v>86</v>
      </c>
      <c r="D353" t="s">
        <v>27</v>
      </c>
      <c r="G353">
        <v>0.5</v>
      </c>
      <c r="H353">
        <v>0.5</v>
      </c>
      <c r="I353">
        <v>1016</v>
      </c>
      <c r="J353">
        <v>7197</v>
      </c>
      <c r="L353">
        <v>2834</v>
      </c>
      <c r="M353">
        <v>1.194</v>
      </c>
      <c r="N353">
        <v>6.3760000000000003</v>
      </c>
      <c r="O353">
        <v>5.1820000000000004</v>
      </c>
      <c r="Q353">
        <v>0.18</v>
      </c>
      <c r="R353">
        <v>1</v>
      </c>
      <c r="S353">
        <v>0</v>
      </c>
      <c r="T353">
        <v>0</v>
      </c>
      <c r="V353">
        <v>0</v>
      </c>
      <c r="Y353">
        <v>44237</v>
      </c>
      <c r="Z353">
        <v>0.30059027777777775</v>
      </c>
      <c r="AB353">
        <v>1</v>
      </c>
      <c r="AD353">
        <v>4.4129394007423617</v>
      </c>
      <c r="AE353">
        <v>5.0481423235441207</v>
      </c>
      <c r="AF353">
        <v>0.63520292280175905</v>
      </c>
      <c r="AG353">
        <v>0.18776233381814997</v>
      </c>
    </row>
    <row r="354" spans="1:58" x14ac:dyDescent="0.2">
      <c r="A354">
        <v>96</v>
      </c>
      <c r="B354">
        <v>30</v>
      </c>
      <c r="C354" t="s">
        <v>87</v>
      </c>
      <c r="D354" t="s">
        <v>27</v>
      </c>
      <c r="G354">
        <v>0.5</v>
      </c>
      <c r="H354">
        <v>0.5</v>
      </c>
      <c r="I354">
        <v>1228</v>
      </c>
      <c r="J354">
        <v>8427</v>
      </c>
      <c r="L354">
        <v>4642</v>
      </c>
      <c r="M354">
        <v>1.357</v>
      </c>
      <c r="N354">
        <v>7.4169999999999998</v>
      </c>
      <c r="O354">
        <v>6.0609999999999999</v>
      </c>
      <c r="Q354">
        <v>0.36899999999999999</v>
      </c>
      <c r="R354">
        <v>1</v>
      </c>
      <c r="S354">
        <v>0</v>
      </c>
      <c r="T354">
        <v>0</v>
      </c>
      <c r="V354">
        <v>0</v>
      </c>
      <c r="Y354">
        <v>44237</v>
      </c>
      <c r="Z354">
        <v>0.31107638888888889</v>
      </c>
      <c r="AB354">
        <v>1</v>
      </c>
      <c r="AD354">
        <v>5.3376961589537748</v>
      </c>
      <c r="AE354">
        <v>5.9036196846931395</v>
      </c>
      <c r="AF354">
        <v>0.56592352573936466</v>
      </c>
      <c r="AG354">
        <v>0.3126691109548459</v>
      </c>
    </row>
    <row r="355" spans="1:58" x14ac:dyDescent="0.2">
      <c r="A355">
        <v>97</v>
      </c>
      <c r="B355">
        <v>30</v>
      </c>
      <c r="C355" t="s">
        <v>87</v>
      </c>
      <c r="D355" t="s">
        <v>27</v>
      </c>
      <c r="G355">
        <v>0.5</v>
      </c>
      <c r="H355">
        <v>0.5</v>
      </c>
      <c r="I355">
        <v>1269</v>
      </c>
      <c r="J355">
        <v>8364</v>
      </c>
      <c r="L355">
        <v>4727</v>
      </c>
      <c r="M355">
        <v>1.389</v>
      </c>
      <c r="N355">
        <v>7.3639999999999999</v>
      </c>
      <c r="O355">
        <v>5.976</v>
      </c>
      <c r="Q355">
        <v>0.378</v>
      </c>
      <c r="R355">
        <v>1</v>
      </c>
      <c r="S355">
        <v>0</v>
      </c>
      <c r="T355">
        <v>0</v>
      </c>
      <c r="V355">
        <v>0</v>
      </c>
      <c r="Y355">
        <v>44237</v>
      </c>
      <c r="Z355">
        <v>0.31673611111111111</v>
      </c>
      <c r="AB355">
        <v>1</v>
      </c>
      <c r="AD355">
        <v>5.5165406263437173</v>
      </c>
      <c r="AE355">
        <v>5.859802551561117</v>
      </c>
      <c r="AF355">
        <v>0.34326192521739962</v>
      </c>
      <c r="AG355">
        <v>0.31854138753483435</v>
      </c>
      <c r="AJ355">
        <v>0.31579012990063271</v>
      </c>
      <c r="AO355">
        <v>0.54449549325223778</v>
      </c>
      <c r="AT355">
        <v>4.149440375223965</v>
      </c>
      <c r="AY355">
        <v>0.50007378251494228</v>
      </c>
      <c r="BC355">
        <v>5.5252647467042024</v>
      </c>
      <c r="BD355">
        <v>5.8757992827045538</v>
      </c>
      <c r="BE355">
        <v>0.35053453600035089</v>
      </c>
      <c r="BF355">
        <v>0.31774690305636533</v>
      </c>
    </row>
    <row r="356" spans="1:58" x14ac:dyDescent="0.2">
      <c r="A356">
        <v>98</v>
      </c>
      <c r="B356">
        <v>30</v>
      </c>
      <c r="C356" t="s">
        <v>87</v>
      </c>
      <c r="D356" t="s">
        <v>27</v>
      </c>
      <c r="G356">
        <v>0.5</v>
      </c>
      <c r="H356">
        <v>0.5</v>
      </c>
      <c r="I356">
        <v>1273</v>
      </c>
      <c r="J356">
        <v>8410</v>
      </c>
      <c r="L356">
        <v>4704</v>
      </c>
      <c r="M356">
        <v>1.3919999999999999</v>
      </c>
      <c r="N356">
        <v>7.4029999999999996</v>
      </c>
      <c r="O356">
        <v>6.0119999999999996</v>
      </c>
      <c r="Q356">
        <v>0.376</v>
      </c>
      <c r="R356">
        <v>1</v>
      </c>
      <c r="S356">
        <v>0</v>
      </c>
      <c r="T356">
        <v>0</v>
      </c>
      <c r="V356">
        <v>0</v>
      </c>
      <c r="Y356">
        <v>44237</v>
      </c>
      <c r="Z356">
        <v>0.32276620370370374</v>
      </c>
      <c r="AB356">
        <v>1</v>
      </c>
      <c r="AD356">
        <v>5.5339888670646884</v>
      </c>
      <c r="AE356">
        <v>5.8917960138479906</v>
      </c>
      <c r="AF356">
        <v>0.35780714678330217</v>
      </c>
      <c r="AG356">
        <v>0.3169524185778963</v>
      </c>
    </row>
    <row r="357" spans="1:58" x14ac:dyDescent="0.2">
      <c r="A357">
        <v>99</v>
      </c>
      <c r="B357">
        <v>31</v>
      </c>
      <c r="C357" t="s">
        <v>66</v>
      </c>
      <c r="D357" t="s">
        <v>27</v>
      </c>
      <c r="G357">
        <v>0.5</v>
      </c>
      <c r="H357">
        <v>0.5</v>
      </c>
      <c r="I357">
        <v>1546</v>
      </c>
      <c r="J357">
        <v>13091</v>
      </c>
      <c r="L357">
        <v>5427</v>
      </c>
      <c r="M357">
        <v>1.601</v>
      </c>
      <c r="N357">
        <v>11.369</v>
      </c>
      <c r="O357">
        <v>9.7690000000000001</v>
      </c>
      <c r="Q357">
        <v>0.45200000000000001</v>
      </c>
      <c r="R357">
        <v>1</v>
      </c>
      <c r="S357">
        <v>0</v>
      </c>
      <c r="T357">
        <v>0</v>
      </c>
      <c r="V357">
        <v>0</v>
      </c>
      <c r="Y357">
        <v>44237</v>
      </c>
      <c r="Z357">
        <v>0.33350694444444445</v>
      </c>
      <c r="AB357">
        <v>1</v>
      </c>
      <c r="AD357">
        <v>6.7248312962708949</v>
      </c>
      <c r="AE357">
        <v>9.1474785565622678</v>
      </c>
      <c r="AF357">
        <v>2.4226472602913729</v>
      </c>
      <c r="AG357">
        <v>0.36690131231120998</v>
      </c>
    </row>
    <row r="358" spans="1:58" x14ac:dyDescent="0.2">
      <c r="A358">
        <v>100</v>
      </c>
      <c r="B358">
        <v>31</v>
      </c>
      <c r="C358" t="s">
        <v>66</v>
      </c>
      <c r="D358" t="s">
        <v>27</v>
      </c>
      <c r="G358">
        <v>0.5</v>
      </c>
      <c r="H358">
        <v>0.5</v>
      </c>
      <c r="I358">
        <v>1572</v>
      </c>
      <c r="J358">
        <v>13146</v>
      </c>
      <c r="L358">
        <v>5568</v>
      </c>
      <c r="M358">
        <v>1.621</v>
      </c>
      <c r="N358">
        <v>11.414999999999999</v>
      </c>
      <c r="O358">
        <v>9.7949999999999999</v>
      </c>
      <c r="Q358">
        <v>0.46600000000000003</v>
      </c>
      <c r="R358">
        <v>1</v>
      </c>
      <c r="S358">
        <v>0</v>
      </c>
      <c r="T358">
        <v>0</v>
      </c>
      <c r="V358">
        <v>0</v>
      </c>
      <c r="Y358">
        <v>44237</v>
      </c>
      <c r="Z358">
        <v>0.33937499999999998</v>
      </c>
      <c r="AB358">
        <v>1</v>
      </c>
      <c r="AD358">
        <v>6.8382448609572002</v>
      </c>
      <c r="AE358">
        <v>9.1857316092965746</v>
      </c>
      <c r="AF358">
        <v>2.3474867483393744</v>
      </c>
      <c r="AG358">
        <v>0.37664238287330853</v>
      </c>
      <c r="AJ358">
        <v>1.0785679426588688</v>
      </c>
      <c r="AL358">
        <v>108.61529848803858</v>
      </c>
      <c r="AO358">
        <v>0.41730883340380642</v>
      </c>
      <c r="AQ358">
        <v>73.683493850186252</v>
      </c>
      <c r="AT358">
        <v>4.9059016282122316</v>
      </c>
      <c r="AV358">
        <v>38.751689212333844</v>
      </c>
      <c r="AY358">
        <v>2.5637113380298215</v>
      </c>
      <c r="BA358">
        <v>75.061511813617315</v>
      </c>
      <c r="BC358">
        <v>6.8753223724892614</v>
      </c>
      <c r="BD358">
        <v>9.1666050829294221</v>
      </c>
      <c r="BE358">
        <v>2.2912827104401599</v>
      </c>
      <c r="BF358">
        <v>0.37187547600249438</v>
      </c>
    </row>
    <row r="359" spans="1:58" x14ac:dyDescent="0.2">
      <c r="A359">
        <v>101</v>
      </c>
      <c r="B359">
        <v>31</v>
      </c>
      <c r="C359" t="s">
        <v>66</v>
      </c>
      <c r="D359" t="s">
        <v>27</v>
      </c>
      <c r="G359">
        <v>0.5</v>
      </c>
      <c r="H359">
        <v>0.5</v>
      </c>
      <c r="I359">
        <v>1589</v>
      </c>
      <c r="J359">
        <v>13091</v>
      </c>
      <c r="L359">
        <v>5430</v>
      </c>
      <c r="M359">
        <v>1.6339999999999999</v>
      </c>
      <c r="N359">
        <v>11.369</v>
      </c>
      <c r="O359">
        <v>9.7349999999999994</v>
      </c>
      <c r="Q359">
        <v>0.45200000000000001</v>
      </c>
      <c r="R359">
        <v>1</v>
      </c>
      <c r="S359">
        <v>0</v>
      </c>
      <c r="T359">
        <v>0</v>
      </c>
      <c r="V359">
        <v>0</v>
      </c>
      <c r="Y359">
        <v>44237</v>
      </c>
      <c r="Z359">
        <v>0.34576388888888893</v>
      </c>
      <c r="AB359">
        <v>1</v>
      </c>
      <c r="AD359">
        <v>6.9123998840213225</v>
      </c>
      <c r="AE359">
        <v>9.1474785565622678</v>
      </c>
      <c r="AF359">
        <v>2.2350786725409453</v>
      </c>
      <c r="AG359">
        <v>0.36710856913168022</v>
      </c>
    </row>
    <row r="360" spans="1:58" x14ac:dyDescent="0.2">
      <c r="A360">
        <v>102</v>
      </c>
      <c r="B360">
        <v>32</v>
      </c>
      <c r="C360" t="s">
        <v>67</v>
      </c>
      <c r="D360" t="s">
        <v>27</v>
      </c>
      <c r="G360">
        <v>0.5</v>
      </c>
      <c r="H360">
        <v>0.5</v>
      </c>
      <c r="I360">
        <v>1383</v>
      </c>
      <c r="J360">
        <v>8591</v>
      </c>
      <c r="L360">
        <v>4671</v>
      </c>
      <c r="M360">
        <v>1.476</v>
      </c>
      <c r="N360">
        <v>7.5570000000000004</v>
      </c>
      <c r="O360">
        <v>6.0810000000000004</v>
      </c>
      <c r="Q360">
        <v>0.372</v>
      </c>
      <c r="R360">
        <v>1</v>
      </c>
      <c r="S360">
        <v>0</v>
      </c>
      <c r="T360">
        <v>0</v>
      </c>
      <c r="V360">
        <v>0</v>
      </c>
      <c r="Y360">
        <v>44237</v>
      </c>
      <c r="Z360">
        <v>0.35622685185185188</v>
      </c>
      <c r="AB360">
        <v>1</v>
      </c>
      <c r="AD360">
        <v>6.0138154868913647</v>
      </c>
      <c r="AE360">
        <v>6.0176833328463424</v>
      </c>
      <c r="AF360">
        <v>3.8678459549776889E-3</v>
      </c>
      <c r="AG360">
        <v>0.31467259355272431</v>
      </c>
    </row>
    <row r="361" spans="1:58" x14ac:dyDescent="0.2">
      <c r="A361">
        <v>103</v>
      </c>
      <c r="B361">
        <v>32</v>
      </c>
      <c r="C361" t="s">
        <v>67</v>
      </c>
      <c r="D361" t="s">
        <v>27</v>
      </c>
      <c r="G361">
        <v>0.5</v>
      </c>
      <c r="H361">
        <v>0.5</v>
      </c>
      <c r="I361">
        <v>1277</v>
      </c>
      <c r="J361">
        <v>8489</v>
      </c>
      <c r="L361">
        <v>4691</v>
      </c>
      <c r="M361">
        <v>1.395</v>
      </c>
      <c r="N361">
        <v>7.47</v>
      </c>
      <c r="O361">
        <v>6.0750000000000002</v>
      </c>
      <c r="Q361">
        <v>0.375</v>
      </c>
      <c r="R361">
        <v>1</v>
      </c>
      <c r="S361">
        <v>0</v>
      </c>
      <c r="T361">
        <v>0</v>
      </c>
      <c r="V361">
        <v>0</v>
      </c>
      <c r="Y361">
        <v>44237</v>
      </c>
      <c r="Z361">
        <v>0.36193287037037036</v>
      </c>
      <c r="AB361">
        <v>1</v>
      </c>
      <c r="AD361">
        <v>5.5514371077856586</v>
      </c>
      <c r="AE361">
        <v>5.946741307775449</v>
      </c>
      <c r="AF361">
        <v>0.39530419998979038</v>
      </c>
      <c r="AG361">
        <v>0.31605430568919218</v>
      </c>
      <c r="AJ361">
        <v>3.3985650969655001</v>
      </c>
      <c r="AK361">
        <v>2.1863657638046421</v>
      </c>
      <c r="AO361">
        <v>0.73955055013215254</v>
      </c>
      <c r="AP361">
        <v>0.83103105673521804</v>
      </c>
      <c r="AT361">
        <v>84.975495836372403</v>
      </c>
      <c r="AU361">
        <v>23.282904153176741</v>
      </c>
      <c r="AY361">
        <v>0.7679950060182642</v>
      </c>
      <c r="AZ361">
        <v>0.91736680845642837</v>
      </c>
      <c r="BC361">
        <v>5.6474024317509937</v>
      </c>
      <c r="BD361">
        <v>5.9248327412094373</v>
      </c>
      <c r="BE361">
        <v>0.27743030945844316</v>
      </c>
      <c r="BF361">
        <v>0.3148453075697828</v>
      </c>
    </row>
    <row r="362" spans="1:58" x14ac:dyDescent="0.2">
      <c r="A362">
        <v>104</v>
      </c>
      <c r="B362">
        <v>32</v>
      </c>
      <c r="C362" t="s">
        <v>67</v>
      </c>
      <c r="D362" t="s">
        <v>27</v>
      </c>
      <c r="G362">
        <v>0.5</v>
      </c>
      <c r="H362">
        <v>0.5</v>
      </c>
      <c r="I362">
        <v>1321</v>
      </c>
      <c r="J362">
        <v>8426</v>
      </c>
      <c r="L362">
        <v>4656</v>
      </c>
      <c r="M362">
        <v>1.4279999999999999</v>
      </c>
      <c r="N362">
        <v>7.4169999999999998</v>
      </c>
      <c r="O362">
        <v>5.9889999999999999</v>
      </c>
      <c r="Q362">
        <v>0.371</v>
      </c>
      <c r="R362">
        <v>1</v>
      </c>
      <c r="S362">
        <v>0</v>
      </c>
      <c r="T362">
        <v>0</v>
      </c>
      <c r="V362">
        <v>0</v>
      </c>
      <c r="Y362">
        <v>44237</v>
      </c>
      <c r="Z362">
        <v>0.36807870370370371</v>
      </c>
      <c r="AB362">
        <v>1</v>
      </c>
      <c r="AD362">
        <v>5.7433677557163287</v>
      </c>
      <c r="AE362">
        <v>5.9029241746434247</v>
      </c>
      <c r="AF362">
        <v>0.15955641892709593</v>
      </c>
      <c r="AG362">
        <v>0.31363630945037341</v>
      </c>
    </row>
    <row r="363" spans="1:58" x14ac:dyDescent="0.2">
      <c r="A363">
        <v>105</v>
      </c>
      <c r="B363">
        <v>2</v>
      </c>
      <c r="D363" t="s">
        <v>28</v>
      </c>
      <c r="Y363">
        <v>44237</v>
      </c>
      <c r="Z363">
        <v>0.37212962962962964</v>
      </c>
      <c r="AB363">
        <v>1</v>
      </c>
      <c r="AD363" t="e">
        <v>#DIV/0!</v>
      </c>
      <c r="AE363" t="e">
        <v>#DIV/0!</v>
      </c>
      <c r="AF363" t="e">
        <v>#DIV/0!</v>
      </c>
      <c r="AG363" t="e">
        <v>#DIV/0!</v>
      </c>
    </row>
    <row r="364" spans="1:58" x14ac:dyDescent="0.2">
      <c r="A364">
        <v>106</v>
      </c>
      <c r="B364">
        <v>3</v>
      </c>
      <c r="C364" t="s">
        <v>29</v>
      </c>
      <c r="D364" t="s">
        <v>27</v>
      </c>
      <c r="G364">
        <v>0.5</v>
      </c>
      <c r="H364">
        <v>0.5</v>
      </c>
      <c r="I364">
        <v>78</v>
      </c>
      <c r="J364">
        <v>172</v>
      </c>
      <c r="L364">
        <v>77</v>
      </c>
      <c r="M364">
        <v>0.47499999999999998</v>
      </c>
      <c r="N364">
        <v>0.42399999999999999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>
        <v>44237</v>
      </c>
      <c r="Z364">
        <v>0.38174768518518515</v>
      </c>
      <c r="AB364">
        <v>1</v>
      </c>
      <c r="AD364">
        <v>0.32132695167488362</v>
      </c>
      <c r="AE364">
        <v>0.1621842242987038</v>
      </c>
      <c r="AF364">
        <v>-0.15914272737617982</v>
      </c>
      <c r="AG364">
        <v>-2.7066841939466582E-3</v>
      </c>
    </row>
    <row r="365" spans="1:58" x14ac:dyDescent="0.2">
      <c r="A365">
        <v>107</v>
      </c>
      <c r="B365">
        <v>3</v>
      </c>
      <c r="C365" t="s">
        <v>29</v>
      </c>
      <c r="D365" t="s">
        <v>27</v>
      </c>
      <c r="G365">
        <v>0.5</v>
      </c>
      <c r="H365">
        <v>0.5</v>
      </c>
      <c r="I365">
        <v>2</v>
      </c>
      <c r="J365">
        <v>152</v>
      </c>
      <c r="L365">
        <v>26</v>
      </c>
      <c r="M365">
        <v>0.41699999999999998</v>
      </c>
      <c r="N365">
        <v>0.40799999999999997</v>
      </c>
      <c r="O365">
        <v>0</v>
      </c>
      <c r="Q365">
        <v>0</v>
      </c>
      <c r="R365">
        <v>1</v>
      </c>
      <c r="S365">
        <v>0</v>
      </c>
      <c r="T365">
        <v>0</v>
      </c>
      <c r="V365">
        <v>0</v>
      </c>
      <c r="Y365">
        <v>44237</v>
      </c>
      <c r="Z365">
        <v>0.38674768518518521</v>
      </c>
      <c r="AB365">
        <v>1</v>
      </c>
      <c r="AD365">
        <v>-1.0189622023547435E-2</v>
      </c>
      <c r="AE365">
        <v>0.14827402330441081</v>
      </c>
      <c r="AF365">
        <v>0.15846364532795823</v>
      </c>
      <c r="AG365">
        <v>-6.2300501419397403E-3</v>
      </c>
      <c r="AJ365">
        <v>290.47056048461468</v>
      </c>
      <c r="AO365">
        <v>30.593498358539446</v>
      </c>
      <c r="AT365">
        <v>7.7866599641492007</v>
      </c>
      <c r="AY365">
        <v>5.3949829407899736</v>
      </c>
      <c r="BC365">
        <v>2.2525829328271421E-2</v>
      </c>
      <c r="BD365">
        <v>0.17505116021842482</v>
      </c>
      <c r="BE365">
        <v>0.15252533089015341</v>
      </c>
      <c r="BF365">
        <v>-6.4027641589982243E-3</v>
      </c>
    </row>
    <row r="366" spans="1:58" x14ac:dyDescent="0.2">
      <c r="A366">
        <v>108</v>
      </c>
      <c r="B366">
        <v>3</v>
      </c>
      <c r="C366" t="s">
        <v>29</v>
      </c>
      <c r="D366" t="s">
        <v>27</v>
      </c>
      <c r="G366">
        <v>0.5</v>
      </c>
      <c r="H366">
        <v>0.5</v>
      </c>
      <c r="I366">
        <v>17</v>
      </c>
      <c r="J366">
        <v>229</v>
      </c>
      <c r="L366">
        <v>21</v>
      </c>
      <c r="M366">
        <v>0.42799999999999999</v>
      </c>
      <c r="N366">
        <v>0.47199999999999998</v>
      </c>
      <c r="O366">
        <v>4.4999999999999998E-2</v>
      </c>
      <c r="Q366">
        <v>0</v>
      </c>
      <c r="R366">
        <v>1</v>
      </c>
      <c r="S366">
        <v>0</v>
      </c>
      <c r="T366">
        <v>0</v>
      </c>
      <c r="V366">
        <v>0</v>
      </c>
      <c r="Y366">
        <v>44237</v>
      </c>
      <c r="Z366">
        <v>0.3921412037037037</v>
      </c>
      <c r="AB366">
        <v>1</v>
      </c>
      <c r="AD366">
        <v>5.5241280680090279E-2</v>
      </c>
      <c r="AE366">
        <v>0.20182829713243886</v>
      </c>
      <c r="AF366">
        <v>0.14658701645234856</v>
      </c>
      <c r="AG366">
        <v>-6.5754781760567092E-3</v>
      </c>
    </row>
    <row r="367" spans="1:58" x14ac:dyDescent="0.2">
      <c r="A367">
        <v>109</v>
      </c>
      <c r="B367">
        <v>1</v>
      </c>
      <c r="C367" t="s">
        <v>30</v>
      </c>
      <c r="D367" t="s">
        <v>27</v>
      </c>
      <c r="G367">
        <v>0.5</v>
      </c>
      <c r="H367">
        <v>0.5</v>
      </c>
      <c r="I367">
        <v>2167</v>
      </c>
      <c r="J367">
        <v>12542</v>
      </c>
      <c r="L367">
        <v>10430</v>
      </c>
      <c r="M367">
        <v>2.077</v>
      </c>
      <c r="N367">
        <v>10.904</v>
      </c>
      <c r="O367">
        <v>8.827</v>
      </c>
      <c r="Q367">
        <v>0.97499999999999998</v>
      </c>
      <c r="R367">
        <v>1</v>
      </c>
      <c r="S367">
        <v>0</v>
      </c>
      <c r="T367">
        <v>0</v>
      </c>
      <c r="V367">
        <v>0</v>
      </c>
      <c r="Y367">
        <v>44237</v>
      </c>
      <c r="Z367">
        <v>0.40269675925925924</v>
      </c>
      <c r="AB367">
        <v>1</v>
      </c>
      <c r="AD367">
        <v>9.4336706682014952</v>
      </c>
      <c r="AE367">
        <v>8.7656435392689254</v>
      </c>
      <c r="AF367">
        <v>-0.66802712893256988</v>
      </c>
      <c r="AG367">
        <v>0.71253660324864898</v>
      </c>
    </row>
    <row r="368" spans="1:58" x14ac:dyDescent="0.2">
      <c r="A368">
        <v>110</v>
      </c>
      <c r="B368">
        <v>1</v>
      </c>
      <c r="C368" t="s">
        <v>30</v>
      </c>
      <c r="D368" t="s">
        <v>27</v>
      </c>
      <c r="G368">
        <v>0.5</v>
      </c>
      <c r="H368">
        <v>0.5</v>
      </c>
      <c r="I368">
        <v>3140</v>
      </c>
      <c r="J368">
        <v>12453</v>
      </c>
      <c r="L368">
        <v>10415</v>
      </c>
      <c r="M368">
        <v>2.8239999999999998</v>
      </c>
      <c r="N368">
        <v>10.827999999999999</v>
      </c>
      <c r="O368">
        <v>8.0050000000000008</v>
      </c>
      <c r="Q368">
        <v>0.97299999999999998</v>
      </c>
      <c r="R368">
        <v>1</v>
      </c>
      <c r="S368">
        <v>0</v>
      </c>
      <c r="T368">
        <v>0</v>
      </c>
      <c r="V368">
        <v>0</v>
      </c>
      <c r="Y368">
        <v>44237</v>
      </c>
      <c r="Z368">
        <v>0.40840277777777773</v>
      </c>
      <c r="AB368">
        <v>1</v>
      </c>
      <c r="AD368">
        <v>13.677955223577461</v>
      </c>
      <c r="AE368">
        <v>8.7037431448443208</v>
      </c>
      <c r="AF368">
        <v>-4.9742120787331405</v>
      </c>
      <c r="AG368">
        <v>0.71150031914629819</v>
      </c>
      <c r="AJ368">
        <v>6.0012422549531195</v>
      </c>
      <c r="AO368">
        <v>2.5246420716847853</v>
      </c>
      <c r="AT368">
        <v>19.31113971746462</v>
      </c>
      <c r="AY368">
        <v>0.31023319809575184</v>
      </c>
      <c r="BC368">
        <v>14.101075061060985</v>
      </c>
      <c r="BD368">
        <v>8.5952435770888371</v>
      </c>
      <c r="BE368">
        <v>-5.5058314839721492</v>
      </c>
      <c r="BF368">
        <v>0.71260568885547249</v>
      </c>
    </row>
    <row r="369" spans="1:58" x14ac:dyDescent="0.2">
      <c r="A369">
        <v>111</v>
      </c>
      <c r="B369">
        <v>1</v>
      </c>
      <c r="C369" t="s">
        <v>30</v>
      </c>
      <c r="D369" t="s">
        <v>27</v>
      </c>
      <c r="G369">
        <v>0.5</v>
      </c>
      <c r="H369">
        <v>0.5</v>
      </c>
      <c r="I369">
        <v>3334</v>
      </c>
      <c r="J369">
        <v>12141</v>
      </c>
      <c r="L369">
        <v>10447</v>
      </c>
      <c r="M369">
        <v>2.9729999999999999</v>
      </c>
      <c r="N369">
        <v>10.564</v>
      </c>
      <c r="O369">
        <v>7.5919999999999996</v>
      </c>
      <c r="Q369">
        <v>0.97699999999999998</v>
      </c>
      <c r="R369">
        <v>1</v>
      </c>
      <c r="S369">
        <v>0</v>
      </c>
      <c r="T369">
        <v>0</v>
      </c>
      <c r="V369">
        <v>0</v>
      </c>
      <c r="Y369">
        <v>44237</v>
      </c>
      <c r="Z369">
        <v>0.41462962962962963</v>
      </c>
      <c r="AB369">
        <v>1</v>
      </c>
      <c r="AD369">
        <v>14.52419489854451</v>
      </c>
      <c r="AE369">
        <v>8.4867440093333517</v>
      </c>
      <c r="AF369">
        <v>-6.0374508892111578</v>
      </c>
      <c r="AG369">
        <v>0.71371105856464678</v>
      </c>
    </row>
    <row r="370" spans="1:58" x14ac:dyDescent="0.2">
      <c r="A370">
        <v>112</v>
      </c>
      <c r="B370">
        <v>4</v>
      </c>
      <c r="C370" t="s">
        <v>65</v>
      </c>
      <c r="D370" t="s">
        <v>27</v>
      </c>
      <c r="G370">
        <v>0.5</v>
      </c>
      <c r="H370">
        <v>0.5</v>
      </c>
      <c r="I370">
        <v>1654</v>
      </c>
      <c r="J370">
        <v>7113</v>
      </c>
      <c r="L370">
        <v>3557</v>
      </c>
      <c r="M370">
        <v>1.6839999999999999</v>
      </c>
      <c r="N370">
        <v>6.3040000000000003</v>
      </c>
      <c r="O370">
        <v>4.62</v>
      </c>
      <c r="Q370">
        <v>0.25600000000000001</v>
      </c>
      <c r="R370">
        <v>1</v>
      </c>
      <c r="S370">
        <v>0</v>
      </c>
      <c r="T370">
        <v>0</v>
      </c>
      <c r="V370">
        <v>0</v>
      </c>
      <c r="Y370">
        <v>44237</v>
      </c>
      <c r="Z370">
        <v>0.42523148148148149</v>
      </c>
      <c r="AB370">
        <v>1</v>
      </c>
      <c r="AD370">
        <v>7.1959337957370852</v>
      </c>
      <c r="AE370">
        <v>4.9897194793680892</v>
      </c>
      <c r="AF370">
        <v>-2.206214316368996</v>
      </c>
      <c r="AG370">
        <v>0.23771122755146365</v>
      </c>
    </row>
    <row r="371" spans="1:58" x14ac:dyDescent="0.2">
      <c r="A371">
        <v>113</v>
      </c>
      <c r="B371">
        <v>4</v>
      </c>
      <c r="C371" t="s">
        <v>65</v>
      </c>
      <c r="D371" t="s">
        <v>27</v>
      </c>
      <c r="G371">
        <v>0.5</v>
      </c>
      <c r="H371">
        <v>0.5</v>
      </c>
      <c r="I371">
        <v>1049</v>
      </c>
      <c r="J371">
        <v>7203</v>
      </c>
      <c r="L371">
        <v>3560</v>
      </c>
      <c r="M371">
        <v>1.2190000000000001</v>
      </c>
      <c r="N371">
        <v>6.3810000000000002</v>
      </c>
      <c r="O371">
        <v>5.1609999999999996</v>
      </c>
      <c r="Q371">
        <v>0.25600000000000001</v>
      </c>
      <c r="R371">
        <v>1</v>
      </c>
      <c r="S371">
        <v>0</v>
      </c>
      <c r="T371">
        <v>0</v>
      </c>
      <c r="V371">
        <v>0</v>
      </c>
      <c r="Y371">
        <v>44237</v>
      </c>
      <c r="Z371">
        <v>0.43089120370370365</v>
      </c>
      <c r="AB371">
        <v>1</v>
      </c>
      <c r="AD371">
        <v>4.5568873866903647</v>
      </c>
      <c r="AE371">
        <v>5.0523153838424086</v>
      </c>
      <c r="AF371">
        <v>0.49542799715204389</v>
      </c>
      <c r="AG371">
        <v>0.23791848437193383</v>
      </c>
      <c r="AI371">
        <v>51.896246223012156</v>
      </c>
      <c r="AJ371">
        <v>3.7049168851826297</v>
      </c>
      <c r="AN371">
        <v>15.794743602626523</v>
      </c>
      <c r="AO371">
        <v>1.231327017538117</v>
      </c>
      <c r="AS371">
        <v>83.485733428265206</v>
      </c>
      <c r="AT371">
        <v>37.459364105620999</v>
      </c>
      <c r="AX371">
        <v>20.69383854268872</v>
      </c>
      <c r="AY371">
        <v>2.0121757901040089</v>
      </c>
      <c r="BC371">
        <v>4.4740082432657573</v>
      </c>
      <c r="BD371">
        <v>5.0836133360795674</v>
      </c>
      <c r="BE371">
        <v>0.60960509281381103</v>
      </c>
      <c r="BF371">
        <v>0.24033648061075263</v>
      </c>
    </row>
    <row r="372" spans="1:58" x14ac:dyDescent="0.2">
      <c r="A372">
        <v>114</v>
      </c>
      <c r="B372">
        <v>4</v>
      </c>
      <c r="C372" t="s">
        <v>65</v>
      </c>
      <c r="D372" t="s">
        <v>27</v>
      </c>
      <c r="G372">
        <v>0.5</v>
      </c>
      <c r="H372">
        <v>0.5</v>
      </c>
      <c r="I372">
        <v>1011</v>
      </c>
      <c r="J372">
        <v>7293</v>
      </c>
      <c r="L372">
        <v>3630</v>
      </c>
      <c r="M372">
        <v>1.1910000000000001</v>
      </c>
      <c r="N372">
        <v>6.4569999999999999</v>
      </c>
      <c r="O372">
        <v>5.2670000000000003</v>
      </c>
      <c r="Q372">
        <v>0.26400000000000001</v>
      </c>
      <c r="R372">
        <v>1</v>
      </c>
      <c r="S372">
        <v>0</v>
      </c>
      <c r="T372">
        <v>0</v>
      </c>
      <c r="V372">
        <v>0</v>
      </c>
      <c r="Y372">
        <v>44237</v>
      </c>
      <c r="Z372">
        <v>0.43693287037037037</v>
      </c>
      <c r="AB372">
        <v>1</v>
      </c>
      <c r="AD372">
        <v>4.391129099841149</v>
      </c>
      <c r="AE372">
        <v>5.1149112883167271</v>
      </c>
      <c r="AF372">
        <v>0.72378218847557818</v>
      </c>
      <c r="AG372">
        <v>0.24275447684957141</v>
      </c>
    </row>
    <row r="373" spans="1:58" x14ac:dyDescent="0.2">
      <c r="A373">
        <v>115</v>
      </c>
      <c r="B373">
        <v>2</v>
      </c>
      <c r="D373" t="s">
        <v>28</v>
      </c>
      <c r="Y373">
        <v>44237</v>
      </c>
      <c r="Z373">
        <v>0.44093749999999998</v>
      </c>
    </row>
    <row r="374" spans="1:58" x14ac:dyDescent="0.2">
      <c r="A374">
        <v>116</v>
      </c>
      <c r="B374">
        <v>8</v>
      </c>
      <c r="R374">
        <v>1</v>
      </c>
    </row>
    <row r="375" spans="1:58" x14ac:dyDescent="0.2">
      <c r="A375">
        <v>19</v>
      </c>
      <c r="B375">
        <v>1</v>
      </c>
      <c r="C375" t="s">
        <v>30</v>
      </c>
      <c r="D375" t="s">
        <v>27</v>
      </c>
      <c r="G375">
        <v>0.5</v>
      </c>
      <c r="H375">
        <v>0.5</v>
      </c>
      <c r="I375">
        <v>2413</v>
      </c>
      <c r="J375">
        <v>14822</v>
      </c>
      <c r="L375">
        <v>11832</v>
      </c>
      <c r="M375">
        <v>2.266</v>
      </c>
      <c r="N375">
        <v>12.835000000000001</v>
      </c>
      <c r="O375">
        <v>10.569000000000001</v>
      </c>
      <c r="Q375">
        <v>1.121</v>
      </c>
      <c r="R375">
        <v>1</v>
      </c>
      <c r="S375">
        <v>0</v>
      </c>
      <c r="T375">
        <v>0</v>
      </c>
      <c r="V375">
        <v>0</v>
      </c>
      <c r="Y375">
        <v>44237</v>
      </c>
      <c r="Z375">
        <v>0.6527546296296296</v>
      </c>
      <c r="AB375">
        <v>1</v>
      </c>
      <c r="AD375">
        <v>9.8325869791188936</v>
      </c>
      <c r="AE375">
        <v>10.940349003498497</v>
      </c>
      <c r="AF375">
        <v>1.1077620243796034</v>
      </c>
      <c r="AG375">
        <v>0.90009217866555946</v>
      </c>
      <c r="AJ375">
        <v>1.5914376924437741</v>
      </c>
      <c r="AO375">
        <v>1.7060608176840337</v>
      </c>
      <c r="AT375">
        <v>36.610393526789593</v>
      </c>
      <c r="AY375">
        <v>0.32669249011222423</v>
      </c>
      <c r="BC375">
        <v>9.9114542888297805</v>
      </c>
      <c r="BD375">
        <v>10.847813852640893</v>
      </c>
      <c r="BE375">
        <v>0.93635956381111374</v>
      </c>
      <c r="BF375">
        <v>0.89862430959866857</v>
      </c>
    </row>
    <row r="376" spans="1:58" x14ac:dyDescent="0.2">
      <c r="A376">
        <v>20</v>
      </c>
      <c r="B376">
        <v>1</v>
      </c>
      <c r="C376" t="s">
        <v>30</v>
      </c>
      <c r="D376" t="s">
        <v>27</v>
      </c>
      <c r="G376">
        <v>0.5</v>
      </c>
      <c r="H376">
        <v>0.5</v>
      </c>
      <c r="I376">
        <v>2450</v>
      </c>
      <c r="J376">
        <v>14568</v>
      </c>
      <c r="L376">
        <v>11792</v>
      </c>
      <c r="M376">
        <v>2.2949999999999999</v>
      </c>
      <c r="N376">
        <v>12.62</v>
      </c>
      <c r="O376">
        <v>10.324999999999999</v>
      </c>
      <c r="Q376">
        <v>1.117</v>
      </c>
      <c r="R376">
        <v>1</v>
      </c>
      <c r="S376">
        <v>0</v>
      </c>
      <c r="T376">
        <v>0</v>
      </c>
      <c r="V376">
        <v>0</v>
      </c>
      <c r="Y376">
        <v>44237</v>
      </c>
      <c r="Z376">
        <v>0.65916666666666668</v>
      </c>
      <c r="AB376">
        <v>1</v>
      </c>
      <c r="AD376">
        <v>9.9903215985406657</v>
      </c>
      <c r="AE376">
        <v>10.75527870178329</v>
      </c>
      <c r="AF376">
        <v>0.76495710324262411</v>
      </c>
      <c r="AG376">
        <v>0.89715644053177779</v>
      </c>
    </row>
    <row r="377" spans="1:58" x14ac:dyDescent="0.2">
      <c r="A377">
        <v>21</v>
      </c>
      <c r="B377">
        <v>1</v>
      </c>
      <c r="D377" t="s">
        <v>28</v>
      </c>
      <c r="Y377">
        <v>44237</v>
      </c>
      <c r="Z377">
        <v>0.66374999999999995</v>
      </c>
      <c r="AB377">
        <v>1</v>
      </c>
      <c r="AD377" t="e">
        <v>#DIV/0!</v>
      </c>
      <c r="AE377" t="e">
        <v>#DIV/0!</v>
      </c>
      <c r="AF377" t="e">
        <v>#DIV/0!</v>
      </c>
      <c r="AG377" t="e">
        <v>#DIV/0!</v>
      </c>
    </row>
    <row r="378" spans="1:58" x14ac:dyDescent="0.2">
      <c r="A378">
        <v>22</v>
      </c>
      <c r="B378">
        <v>9</v>
      </c>
      <c r="C378" t="s">
        <v>112</v>
      </c>
      <c r="D378" t="s">
        <v>27</v>
      </c>
      <c r="G378">
        <v>0.5</v>
      </c>
      <c r="H378">
        <v>0.5</v>
      </c>
      <c r="I378">
        <v>1711</v>
      </c>
      <c r="J378">
        <v>10345</v>
      </c>
      <c r="L378">
        <v>6693</v>
      </c>
      <c r="M378">
        <v>1.728</v>
      </c>
      <c r="N378">
        <v>9.0429999999999993</v>
      </c>
      <c r="O378">
        <v>7.3150000000000004</v>
      </c>
      <c r="Q378">
        <v>0.58399999999999996</v>
      </c>
      <c r="R378">
        <v>1</v>
      </c>
      <c r="S378">
        <v>0</v>
      </c>
      <c r="T378">
        <v>0</v>
      </c>
      <c r="V378">
        <v>0</v>
      </c>
      <c r="Y378">
        <v>44237</v>
      </c>
      <c r="Z378">
        <v>0.6743865740740741</v>
      </c>
      <c r="AB378">
        <v>1</v>
      </c>
      <c r="AD378">
        <v>6.8398923079274816</v>
      </c>
      <c r="AE378">
        <v>7.6783027799591927</v>
      </c>
      <c r="AF378">
        <v>0.83841047203171115</v>
      </c>
      <c r="AG378">
        <v>0.52292322192794605</v>
      </c>
    </row>
    <row r="379" spans="1:58" x14ac:dyDescent="0.2">
      <c r="A379">
        <v>23</v>
      </c>
      <c r="B379">
        <v>9</v>
      </c>
      <c r="C379" t="s">
        <v>112</v>
      </c>
      <c r="D379" t="s">
        <v>27</v>
      </c>
      <c r="G379">
        <v>0.5</v>
      </c>
      <c r="H379">
        <v>0.5</v>
      </c>
      <c r="I379">
        <v>1498</v>
      </c>
      <c r="J379">
        <v>10405</v>
      </c>
      <c r="L379">
        <v>6768</v>
      </c>
      <c r="M379">
        <v>1.5640000000000001</v>
      </c>
      <c r="N379">
        <v>9.093</v>
      </c>
      <c r="O379">
        <v>7.5289999999999999</v>
      </c>
      <c r="Q379">
        <v>0.59199999999999997</v>
      </c>
      <c r="R379">
        <v>1</v>
      </c>
      <c r="S379">
        <v>0</v>
      </c>
      <c r="T379">
        <v>0</v>
      </c>
      <c r="V379">
        <v>0</v>
      </c>
      <c r="Y379">
        <v>44237</v>
      </c>
      <c r="Z379">
        <v>0.68024305555555553</v>
      </c>
      <c r="AB379">
        <v>1</v>
      </c>
      <c r="AD379">
        <v>5.931852471796752</v>
      </c>
      <c r="AE379">
        <v>7.7220201740651468</v>
      </c>
      <c r="AF379">
        <v>1.7901677022683948</v>
      </c>
      <c r="AG379">
        <v>0.52842773092878681</v>
      </c>
      <c r="AJ379">
        <v>1.7398341956103389</v>
      </c>
      <c r="AO379">
        <v>0.74820542310894667</v>
      </c>
      <c r="AT379">
        <v>2.4690769317255916</v>
      </c>
      <c r="AY379">
        <v>0.33389306518415879</v>
      </c>
      <c r="BC379">
        <v>5.8806952979302327</v>
      </c>
      <c r="BD379">
        <v>7.6932395562787264</v>
      </c>
      <c r="BE379">
        <v>1.8125442583484945</v>
      </c>
      <c r="BF379">
        <v>0.5275470094886523</v>
      </c>
    </row>
    <row r="380" spans="1:58" x14ac:dyDescent="0.2">
      <c r="A380">
        <v>24</v>
      </c>
      <c r="B380">
        <v>9</v>
      </c>
      <c r="C380" t="s">
        <v>112</v>
      </c>
      <c r="D380" t="s">
        <v>27</v>
      </c>
      <c r="G380">
        <v>0.5</v>
      </c>
      <c r="H380">
        <v>0.5</v>
      </c>
      <c r="I380">
        <v>1474</v>
      </c>
      <c r="J380">
        <v>10326</v>
      </c>
      <c r="L380">
        <v>6744</v>
      </c>
      <c r="M380">
        <v>1.546</v>
      </c>
      <c r="N380">
        <v>9.0259999999999998</v>
      </c>
      <c r="O380">
        <v>7.48</v>
      </c>
      <c r="Q380">
        <v>0.58899999999999997</v>
      </c>
      <c r="R380">
        <v>1</v>
      </c>
      <c r="S380">
        <v>0</v>
      </c>
      <c r="T380">
        <v>0</v>
      </c>
      <c r="V380">
        <v>0</v>
      </c>
      <c r="Y380">
        <v>44237</v>
      </c>
      <c r="Z380">
        <v>0.68650462962962966</v>
      </c>
      <c r="AB380">
        <v>1</v>
      </c>
      <c r="AD380">
        <v>5.8295381240637125</v>
      </c>
      <c r="AE380">
        <v>7.6644589384923067</v>
      </c>
      <c r="AF380">
        <v>1.8349208144285942</v>
      </c>
      <c r="AG380">
        <v>0.52666628804851778</v>
      </c>
    </row>
    <row r="381" spans="1:58" x14ac:dyDescent="0.2">
      <c r="A381">
        <v>25</v>
      </c>
      <c r="B381">
        <v>10</v>
      </c>
      <c r="C381" t="s">
        <v>113</v>
      </c>
      <c r="D381" t="s">
        <v>27</v>
      </c>
      <c r="G381">
        <v>0.5</v>
      </c>
      <c r="H381">
        <v>0.5</v>
      </c>
      <c r="I381">
        <v>1176</v>
      </c>
      <c r="J381">
        <v>10412</v>
      </c>
      <c r="L381">
        <v>2088</v>
      </c>
      <c r="M381">
        <v>1.3169999999999999</v>
      </c>
      <c r="N381">
        <v>9.1</v>
      </c>
      <c r="O381">
        <v>7.7830000000000004</v>
      </c>
      <c r="Q381">
        <v>0.10199999999999999</v>
      </c>
      <c r="R381">
        <v>1</v>
      </c>
      <c r="S381">
        <v>0</v>
      </c>
      <c r="T381">
        <v>0</v>
      </c>
      <c r="V381">
        <v>0</v>
      </c>
      <c r="Y381">
        <v>44237</v>
      </c>
      <c r="Z381">
        <v>0.69704861111111116</v>
      </c>
      <c r="AB381">
        <v>1</v>
      </c>
      <c r="AD381">
        <v>4.5591349730451354</v>
      </c>
      <c r="AE381">
        <v>7.7271205367108413</v>
      </c>
      <c r="AF381">
        <v>3.1679855636657059</v>
      </c>
      <c r="AG381">
        <v>0.18494636927631922</v>
      </c>
    </row>
    <row r="382" spans="1:58" x14ac:dyDescent="0.2">
      <c r="A382">
        <v>26</v>
      </c>
      <c r="B382">
        <v>10</v>
      </c>
      <c r="C382" t="s">
        <v>113</v>
      </c>
      <c r="D382" t="s">
        <v>27</v>
      </c>
      <c r="G382">
        <v>0.5</v>
      </c>
      <c r="H382">
        <v>0.5</v>
      </c>
      <c r="I382">
        <v>1075</v>
      </c>
      <c r="J382">
        <v>10344</v>
      </c>
      <c r="L382">
        <v>2034</v>
      </c>
      <c r="M382">
        <v>1.24</v>
      </c>
      <c r="N382">
        <v>9.0419999999999998</v>
      </c>
      <c r="O382">
        <v>7.8019999999999996</v>
      </c>
      <c r="Q382">
        <v>9.7000000000000003E-2</v>
      </c>
      <c r="R382">
        <v>1</v>
      </c>
      <c r="S382">
        <v>0</v>
      </c>
      <c r="T382">
        <v>0</v>
      </c>
      <c r="V382">
        <v>0</v>
      </c>
      <c r="Y382">
        <v>44237</v>
      </c>
      <c r="Z382">
        <v>0.70287037037037037</v>
      </c>
      <c r="AB382">
        <v>1</v>
      </c>
      <c r="AD382">
        <v>4.1285620930019249</v>
      </c>
      <c r="AE382">
        <v>7.6775741567240932</v>
      </c>
      <c r="AF382">
        <v>3.5490120637221683</v>
      </c>
      <c r="AG382">
        <v>0.18098312279571385</v>
      </c>
      <c r="AJ382">
        <v>2.6491637324493338</v>
      </c>
      <c r="AO382">
        <v>0.54241300370478163</v>
      </c>
      <c r="AT382">
        <v>4.3875525715706374</v>
      </c>
      <c r="AY382">
        <v>2.3800436851469375</v>
      </c>
      <c r="BC382">
        <v>4.1839823646906549</v>
      </c>
      <c r="BD382">
        <v>7.6568083945237646</v>
      </c>
      <c r="BE382">
        <v>3.4728260298331097</v>
      </c>
      <c r="BF382">
        <v>0.17885471264872205</v>
      </c>
    </row>
    <row r="383" spans="1:58" x14ac:dyDescent="0.2">
      <c r="A383">
        <v>27</v>
      </c>
      <c r="B383">
        <v>10</v>
      </c>
      <c r="C383" t="s">
        <v>113</v>
      </c>
      <c r="D383" t="s">
        <v>27</v>
      </c>
      <c r="G383">
        <v>0.5</v>
      </c>
      <c r="H383">
        <v>0.5</v>
      </c>
      <c r="I383">
        <v>1101</v>
      </c>
      <c r="J383">
        <v>10287</v>
      </c>
      <c r="L383">
        <v>1976</v>
      </c>
      <c r="M383">
        <v>1.26</v>
      </c>
      <c r="N383">
        <v>8.9930000000000003</v>
      </c>
      <c r="O383">
        <v>7.7329999999999997</v>
      </c>
      <c r="Q383">
        <v>9.0999999999999998E-2</v>
      </c>
      <c r="R383">
        <v>1</v>
      </c>
      <c r="S383">
        <v>0</v>
      </c>
      <c r="T383">
        <v>0</v>
      </c>
      <c r="V383">
        <v>0</v>
      </c>
      <c r="Y383">
        <v>44237</v>
      </c>
      <c r="Z383">
        <v>0.70901620370370377</v>
      </c>
      <c r="AB383">
        <v>1</v>
      </c>
      <c r="AD383">
        <v>4.2394026363793857</v>
      </c>
      <c r="AE383">
        <v>7.6360426323234369</v>
      </c>
      <c r="AF383">
        <v>3.3966399959440512</v>
      </c>
      <c r="AG383">
        <v>0.17672630250173024</v>
      </c>
    </row>
    <row r="384" spans="1:58" x14ac:dyDescent="0.2">
      <c r="A384">
        <v>28</v>
      </c>
      <c r="B384">
        <v>11</v>
      </c>
      <c r="C384" t="s">
        <v>114</v>
      </c>
      <c r="D384" t="s">
        <v>27</v>
      </c>
      <c r="G384">
        <v>0.5</v>
      </c>
      <c r="H384">
        <v>0.5</v>
      </c>
      <c r="I384">
        <v>851</v>
      </c>
      <c r="J384">
        <v>7343</v>
      </c>
      <c r="L384">
        <v>2631</v>
      </c>
      <c r="M384">
        <v>1.0669999999999999</v>
      </c>
      <c r="N384">
        <v>6.4989999999999997</v>
      </c>
      <c r="O384">
        <v>5.4320000000000004</v>
      </c>
      <c r="Q384">
        <v>0.159</v>
      </c>
      <c r="R384">
        <v>1</v>
      </c>
      <c r="S384">
        <v>0</v>
      </c>
      <c r="T384">
        <v>0</v>
      </c>
      <c r="V384">
        <v>0</v>
      </c>
      <c r="Y384">
        <v>44237</v>
      </c>
      <c r="Z384">
        <v>0.71939814814814806</v>
      </c>
      <c r="AB384">
        <v>1</v>
      </c>
      <c r="AD384">
        <v>3.1736281808268871</v>
      </c>
      <c r="AE384">
        <v>5.4909758281912691</v>
      </c>
      <c r="AF384">
        <v>2.3173476473643819</v>
      </c>
      <c r="AG384">
        <v>0.22479901444240682</v>
      </c>
    </row>
    <row r="385" spans="1:58" x14ac:dyDescent="0.2">
      <c r="A385">
        <v>29</v>
      </c>
      <c r="B385">
        <v>11</v>
      </c>
      <c r="C385" t="s">
        <v>114</v>
      </c>
      <c r="D385" t="s">
        <v>27</v>
      </c>
      <c r="G385">
        <v>0.5</v>
      </c>
      <c r="H385">
        <v>0.5</v>
      </c>
      <c r="I385">
        <v>771</v>
      </c>
      <c r="J385">
        <v>7384</v>
      </c>
      <c r="L385">
        <v>2646</v>
      </c>
      <c r="M385">
        <v>1.006</v>
      </c>
      <c r="N385">
        <v>6.5339999999999998</v>
      </c>
      <c r="O385">
        <v>5.5279999999999996</v>
      </c>
      <c r="Q385">
        <v>0.161</v>
      </c>
      <c r="R385">
        <v>1</v>
      </c>
      <c r="S385">
        <v>0</v>
      </c>
      <c r="T385">
        <v>0</v>
      </c>
      <c r="V385">
        <v>0</v>
      </c>
      <c r="Y385">
        <v>44237</v>
      </c>
      <c r="Z385">
        <v>0.72503472222222232</v>
      </c>
      <c r="AB385">
        <v>1</v>
      </c>
      <c r="AD385">
        <v>2.8325803550500877</v>
      </c>
      <c r="AE385">
        <v>5.520849380830338</v>
      </c>
      <c r="AF385">
        <v>2.6882690257802504</v>
      </c>
      <c r="AG385">
        <v>0.22589991624257497</v>
      </c>
      <c r="AJ385">
        <v>0.74969061205273457</v>
      </c>
      <c r="AO385">
        <v>5.3525953624988611</v>
      </c>
      <c r="AT385">
        <v>12.200365768859148</v>
      </c>
      <c r="AY385">
        <v>5.4398065947260008</v>
      </c>
      <c r="BC385">
        <v>2.8432380996056126</v>
      </c>
      <c r="BD385">
        <v>5.3769462918982383</v>
      </c>
      <c r="BE385">
        <v>2.5337081922926257</v>
      </c>
      <c r="BF385">
        <v>0.21991834979499461</v>
      </c>
    </row>
    <row r="386" spans="1:58" x14ac:dyDescent="0.2">
      <c r="A386">
        <v>30</v>
      </c>
      <c r="B386">
        <v>11</v>
      </c>
      <c r="C386" t="s">
        <v>114</v>
      </c>
      <c r="D386" t="s">
        <v>27</v>
      </c>
      <c r="G386">
        <v>0.5</v>
      </c>
      <c r="H386">
        <v>0.5</v>
      </c>
      <c r="I386">
        <v>776</v>
      </c>
      <c r="J386">
        <v>6989</v>
      </c>
      <c r="L386">
        <v>2483</v>
      </c>
      <c r="M386">
        <v>1.01</v>
      </c>
      <c r="N386">
        <v>6.1989999999999998</v>
      </c>
      <c r="O386">
        <v>5.1890000000000001</v>
      </c>
      <c r="Q386">
        <v>0.14399999999999999</v>
      </c>
      <c r="R386">
        <v>1</v>
      </c>
      <c r="S386">
        <v>0</v>
      </c>
      <c r="T386">
        <v>0</v>
      </c>
      <c r="V386">
        <v>0</v>
      </c>
      <c r="Y386">
        <v>44237</v>
      </c>
      <c r="Z386">
        <v>0.73109953703703701</v>
      </c>
      <c r="AB386">
        <v>1</v>
      </c>
      <c r="AD386">
        <v>2.8538958441611375</v>
      </c>
      <c r="AE386">
        <v>5.2330432029661385</v>
      </c>
      <c r="AF386">
        <v>2.3791473588050009</v>
      </c>
      <c r="AG386">
        <v>0.21393678334741426</v>
      </c>
    </row>
    <row r="387" spans="1:58" x14ac:dyDescent="0.2">
      <c r="A387">
        <v>31</v>
      </c>
      <c r="B387">
        <v>12</v>
      </c>
      <c r="C387" t="s">
        <v>115</v>
      </c>
      <c r="D387" t="s">
        <v>27</v>
      </c>
      <c r="G387">
        <v>0.5</v>
      </c>
      <c r="H387">
        <v>0.5</v>
      </c>
      <c r="I387">
        <v>753</v>
      </c>
      <c r="J387">
        <v>8185</v>
      </c>
      <c r="L387">
        <v>2574</v>
      </c>
      <c r="M387">
        <v>0.99299999999999999</v>
      </c>
      <c r="N387">
        <v>7.2130000000000001</v>
      </c>
      <c r="O387">
        <v>6.2210000000000001</v>
      </c>
      <c r="Q387">
        <v>0.153</v>
      </c>
      <c r="R387">
        <v>1</v>
      </c>
      <c r="S387">
        <v>0</v>
      </c>
      <c r="T387">
        <v>0</v>
      </c>
      <c r="V387">
        <v>0</v>
      </c>
      <c r="Y387">
        <v>44237</v>
      </c>
      <c r="Z387">
        <v>0.74157407407407405</v>
      </c>
      <c r="AB387">
        <v>1</v>
      </c>
      <c r="AD387">
        <v>2.7558445942503078</v>
      </c>
      <c r="AE387">
        <v>6.104476592144831</v>
      </c>
      <c r="AF387">
        <v>3.3486319978945231</v>
      </c>
      <c r="AG387">
        <v>0.2206155876017678</v>
      </c>
    </row>
    <row r="388" spans="1:58" x14ac:dyDescent="0.2">
      <c r="A388">
        <v>32</v>
      </c>
      <c r="B388">
        <v>12</v>
      </c>
      <c r="C388" t="s">
        <v>115</v>
      </c>
      <c r="D388" t="s">
        <v>27</v>
      </c>
      <c r="G388">
        <v>0.5</v>
      </c>
      <c r="H388">
        <v>0.5</v>
      </c>
      <c r="I388">
        <v>743</v>
      </c>
      <c r="J388">
        <v>8203</v>
      </c>
      <c r="L388">
        <v>2600</v>
      </c>
      <c r="M388">
        <v>0.98499999999999999</v>
      </c>
      <c r="N388">
        <v>7.2279999999999998</v>
      </c>
      <c r="O388">
        <v>6.2430000000000003</v>
      </c>
      <c r="Q388">
        <v>0.156</v>
      </c>
      <c r="R388">
        <v>1</v>
      </c>
      <c r="S388">
        <v>0</v>
      </c>
      <c r="T388">
        <v>0</v>
      </c>
      <c r="V388">
        <v>0</v>
      </c>
      <c r="Y388">
        <v>44237</v>
      </c>
      <c r="Z388">
        <v>0.74724537037037031</v>
      </c>
      <c r="AB388">
        <v>1</v>
      </c>
      <c r="AD388">
        <v>2.7132136160282081</v>
      </c>
      <c r="AE388">
        <v>6.1175918103766165</v>
      </c>
      <c r="AF388">
        <v>3.4043781943484084</v>
      </c>
      <c r="AG388">
        <v>0.22252381738872595</v>
      </c>
      <c r="AJ388">
        <v>6.8243659381808719</v>
      </c>
      <c r="AO388">
        <v>1.2463900200050129</v>
      </c>
      <c r="AT388">
        <v>2.9882189993968593</v>
      </c>
      <c r="AY388">
        <v>6.5986346122556383E-2</v>
      </c>
      <c r="BC388">
        <v>2.6236885617617984</v>
      </c>
      <c r="BD388">
        <v>6.0797034021514555</v>
      </c>
      <c r="BE388">
        <v>3.456014840389658</v>
      </c>
      <c r="BF388">
        <v>0.22245042393538139</v>
      </c>
    </row>
    <row r="389" spans="1:58" x14ac:dyDescent="0.2">
      <c r="A389">
        <v>33</v>
      </c>
      <c r="B389">
        <v>12</v>
      </c>
      <c r="C389" t="s">
        <v>115</v>
      </c>
      <c r="D389" t="s">
        <v>27</v>
      </c>
      <c r="G389">
        <v>0.5</v>
      </c>
      <c r="H389">
        <v>0.5</v>
      </c>
      <c r="I389">
        <v>701</v>
      </c>
      <c r="J389">
        <v>8099</v>
      </c>
      <c r="L389">
        <v>2598</v>
      </c>
      <c r="M389">
        <v>0.95199999999999996</v>
      </c>
      <c r="N389">
        <v>7.14</v>
      </c>
      <c r="O389">
        <v>6.1879999999999997</v>
      </c>
      <c r="Q389">
        <v>0.156</v>
      </c>
      <c r="R389">
        <v>1</v>
      </c>
      <c r="S389">
        <v>0</v>
      </c>
      <c r="T389">
        <v>0</v>
      </c>
      <c r="V389">
        <v>0</v>
      </c>
      <c r="Y389">
        <v>44237</v>
      </c>
      <c r="Z389">
        <v>0.75334490740740734</v>
      </c>
      <c r="AB389">
        <v>1</v>
      </c>
      <c r="AD389">
        <v>2.5341635074953883</v>
      </c>
      <c r="AE389">
        <v>6.0418149939262955</v>
      </c>
      <c r="AF389">
        <v>3.5076514864309072</v>
      </c>
      <c r="AG389">
        <v>0.22237703048203686</v>
      </c>
    </row>
    <row r="390" spans="1:58" x14ac:dyDescent="0.2">
      <c r="A390">
        <v>34</v>
      </c>
      <c r="B390">
        <v>13</v>
      </c>
      <c r="C390" t="s">
        <v>116</v>
      </c>
      <c r="D390" t="s">
        <v>27</v>
      </c>
      <c r="G390">
        <v>0.5</v>
      </c>
      <c r="H390">
        <v>0.5</v>
      </c>
      <c r="I390">
        <v>1903</v>
      </c>
      <c r="J390">
        <v>14221</v>
      </c>
      <c r="L390">
        <v>4109</v>
      </c>
      <c r="M390">
        <v>1.875</v>
      </c>
      <c r="N390">
        <v>12.326000000000001</v>
      </c>
      <c r="O390">
        <v>10.451000000000001</v>
      </c>
      <c r="Q390">
        <v>0.314</v>
      </c>
      <c r="R390">
        <v>1</v>
      </c>
      <c r="S390">
        <v>0</v>
      </c>
      <c r="T390">
        <v>0</v>
      </c>
      <c r="V390">
        <v>0</v>
      </c>
      <c r="Y390">
        <v>44237</v>
      </c>
      <c r="Z390">
        <v>0.76412037037037039</v>
      </c>
      <c r="AB390">
        <v>1</v>
      </c>
      <c r="AD390">
        <v>7.6584070897917993</v>
      </c>
      <c r="AE390">
        <v>10.502446439203853</v>
      </c>
      <c r="AF390">
        <v>2.8440393494120535</v>
      </c>
      <c r="AG390">
        <v>0.33327453848564337</v>
      </c>
    </row>
    <row r="391" spans="1:58" x14ac:dyDescent="0.2">
      <c r="A391">
        <v>35</v>
      </c>
      <c r="B391">
        <v>13</v>
      </c>
      <c r="C391" t="s">
        <v>116</v>
      </c>
      <c r="D391" t="s">
        <v>27</v>
      </c>
      <c r="G391">
        <v>0.5</v>
      </c>
      <c r="H391">
        <v>0.5</v>
      </c>
      <c r="I391">
        <v>2352</v>
      </c>
      <c r="J391">
        <v>14246</v>
      </c>
      <c r="L391">
        <v>4174</v>
      </c>
      <c r="M391">
        <v>2.2189999999999999</v>
      </c>
      <c r="N391">
        <v>12.348000000000001</v>
      </c>
      <c r="O391">
        <v>10.129</v>
      </c>
      <c r="Q391">
        <v>0.32100000000000001</v>
      </c>
      <c r="R391">
        <v>1</v>
      </c>
      <c r="S391">
        <v>0</v>
      </c>
      <c r="T391">
        <v>0</v>
      </c>
      <c r="V391">
        <v>0</v>
      </c>
      <c r="Y391">
        <v>44237</v>
      </c>
      <c r="Z391">
        <v>0.77009259259259266</v>
      </c>
      <c r="AB391">
        <v>1</v>
      </c>
      <c r="AD391">
        <v>9.5725380119640882</v>
      </c>
      <c r="AE391">
        <v>10.520662020081332</v>
      </c>
      <c r="AF391">
        <v>0.94812400811724373</v>
      </c>
      <c r="AG391">
        <v>0.3380451129530388</v>
      </c>
      <c r="AJ391">
        <v>0.84259381196423366</v>
      </c>
      <c r="AO391">
        <v>0.96032750539008205</v>
      </c>
      <c r="AT391">
        <v>21.17559397424694</v>
      </c>
      <c r="AY391">
        <v>0.89413641610929462</v>
      </c>
      <c r="BC391">
        <v>9.6130374412750825</v>
      </c>
      <c r="BD391">
        <v>10.470387016859485</v>
      </c>
      <c r="BE391">
        <v>0.8573495755844025</v>
      </c>
      <c r="BF391">
        <v>0.33654054715947562</v>
      </c>
    </row>
    <row r="392" spans="1:58" x14ac:dyDescent="0.2">
      <c r="A392">
        <v>36</v>
      </c>
      <c r="B392">
        <v>13</v>
      </c>
      <c r="C392" t="s">
        <v>116</v>
      </c>
      <c r="D392" t="s">
        <v>27</v>
      </c>
      <c r="G392">
        <v>0.5</v>
      </c>
      <c r="H392">
        <v>0.5</v>
      </c>
      <c r="I392">
        <v>2371</v>
      </c>
      <c r="J392">
        <v>14108</v>
      </c>
      <c r="L392">
        <v>4133</v>
      </c>
      <c r="M392">
        <v>2.234</v>
      </c>
      <c r="N392">
        <v>12.23</v>
      </c>
      <c r="O392">
        <v>9.9960000000000004</v>
      </c>
      <c r="Q392">
        <v>0.316</v>
      </c>
      <c r="R392">
        <v>1</v>
      </c>
      <c r="S392">
        <v>0</v>
      </c>
      <c r="T392">
        <v>0</v>
      </c>
      <c r="V392">
        <v>0</v>
      </c>
      <c r="Y392">
        <v>44237</v>
      </c>
      <c r="Z392">
        <v>0.77634259259259253</v>
      </c>
      <c r="AB392">
        <v>1</v>
      </c>
      <c r="AD392">
        <v>9.6535368705860769</v>
      </c>
      <c r="AE392">
        <v>10.420112013637638</v>
      </c>
      <c r="AF392">
        <v>0.76657514305156127</v>
      </c>
      <c r="AG392">
        <v>0.33503598136591245</v>
      </c>
    </row>
    <row r="393" spans="1:58" x14ac:dyDescent="0.2">
      <c r="A393">
        <v>37</v>
      </c>
      <c r="B393">
        <v>14</v>
      </c>
      <c r="C393" t="s">
        <v>117</v>
      </c>
      <c r="D393" t="s">
        <v>27</v>
      </c>
      <c r="G393">
        <v>0.5</v>
      </c>
      <c r="H393">
        <v>0.5</v>
      </c>
      <c r="I393">
        <v>1541</v>
      </c>
      <c r="J393">
        <v>10329</v>
      </c>
      <c r="L393">
        <v>5237</v>
      </c>
      <c r="M393">
        <v>1.597</v>
      </c>
      <c r="N393">
        <v>9.0289999999999999</v>
      </c>
      <c r="O393">
        <v>7.4320000000000004</v>
      </c>
      <c r="Q393">
        <v>0.432</v>
      </c>
      <c r="R393">
        <v>1</v>
      </c>
      <c r="S393">
        <v>0</v>
      </c>
      <c r="T393">
        <v>0</v>
      </c>
      <c r="V393">
        <v>0</v>
      </c>
      <c r="Y393">
        <v>44237</v>
      </c>
      <c r="Z393">
        <v>0.7869560185185186</v>
      </c>
      <c r="AB393">
        <v>1</v>
      </c>
      <c r="AD393">
        <v>6.1151656781517829</v>
      </c>
      <c r="AE393">
        <v>7.6666448081976046</v>
      </c>
      <c r="AF393">
        <v>1.5514791300458217</v>
      </c>
      <c r="AG393">
        <v>0.41606235385828944</v>
      </c>
    </row>
    <row r="394" spans="1:58" x14ac:dyDescent="0.2">
      <c r="A394">
        <v>38</v>
      </c>
      <c r="B394">
        <v>14</v>
      </c>
      <c r="C394" t="s">
        <v>117</v>
      </c>
      <c r="D394" t="s">
        <v>27</v>
      </c>
      <c r="G394">
        <v>0.5</v>
      </c>
      <c r="H394">
        <v>0.5</v>
      </c>
      <c r="I394">
        <v>1242</v>
      </c>
      <c r="J394">
        <v>10319</v>
      </c>
      <c r="L394">
        <v>5292</v>
      </c>
      <c r="M394">
        <v>1.3680000000000001</v>
      </c>
      <c r="N394">
        <v>9.02</v>
      </c>
      <c r="O394">
        <v>7.6529999999999996</v>
      </c>
      <c r="Q394">
        <v>0.438</v>
      </c>
      <c r="R394">
        <v>1</v>
      </c>
      <c r="S394">
        <v>0</v>
      </c>
      <c r="T394">
        <v>0</v>
      </c>
      <c r="V394">
        <v>0</v>
      </c>
      <c r="Y394">
        <v>44237</v>
      </c>
      <c r="Z394">
        <v>0.79270833333333324</v>
      </c>
      <c r="AB394">
        <v>1</v>
      </c>
      <c r="AD394">
        <v>4.8404994293109942</v>
      </c>
      <c r="AE394">
        <v>7.6593585758466123</v>
      </c>
      <c r="AF394">
        <v>2.8188591465356181</v>
      </c>
      <c r="AG394">
        <v>0.42009899379223936</v>
      </c>
      <c r="AJ394">
        <v>0.78951399674730494</v>
      </c>
      <c r="AO394">
        <v>0.87902868229298881</v>
      </c>
      <c r="AT394">
        <v>3.810382398525701</v>
      </c>
      <c r="AY394">
        <v>0.33249160110685244</v>
      </c>
      <c r="BC394">
        <v>4.8596833695109396</v>
      </c>
      <c r="BD394">
        <v>7.6258419070320471</v>
      </c>
      <c r="BE394">
        <v>2.766158537521108</v>
      </c>
      <c r="BF394">
        <v>0.4194017559854662</v>
      </c>
    </row>
    <row r="395" spans="1:58" x14ac:dyDescent="0.2">
      <c r="A395">
        <v>39</v>
      </c>
      <c r="B395">
        <v>14</v>
      </c>
      <c r="C395" t="s">
        <v>117</v>
      </c>
      <c r="D395" t="s">
        <v>27</v>
      </c>
      <c r="G395">
        <v>0.5</v>
      </c>
      <c r="H395">
        <v>0.5</v>
      </c>
      <c r="I395">
        <v>1251</v>
      </c>
      <c r="J395">
        <v>10227</v>
      </c>
      <c r="L395">
        <v>5273</v>
      </c>
      <c r="M395">
        <v>1.3740000000000001</v>
      </c>
      <c r="N395">
        <v>8.9429999999999996</v>
      </c>
      <c r="O395">
        <v>7.569</v>
      </c>
      <c r="Q395">
        <v>0.435</v>
      </c>
      <c r="R395">
        <v>1</v>
      </c>
      <c r="S395">
        <v>0</v>
      </c>
      <c r="T395">
        <v>0</v>
      </c>
      <c r="V395">
        <v>0</v>
      </c>
      <c r="Y395">
        <v>44237</v>
      </c>
      <c r="Z395">
        <v>0.79885416666666664</v>
      </c>
      <c r="AB395">
        <v>1</v>
      </c>
      <c r="AD395">
        <v>4.8788673097108841</v>
      </c>
      <c r="AE395">
        <v>7.592325238217482</v>
      </c>
      <c r="AF395">
        <v>2.7134579285065978</v>
      </c>
      <c r="AG395">
        <v>0.41870451817869303</v>
      </c>
    </row>
    <row r="396" spans="1:58" x14ac:dyDescent="0.2">
      <c r="A396">
        <v>40</v>
      </c>
      <c r="B396">
        <v>15</v>
      </c>
      <c r="C396" t="s">
        <v>118</v>
      </c>
      <c r="D396" t="s">
        <v>27</v>
      </c>
      <c r="G396">
        <v>0.5</v>
      </c>
      <c r="H396">
        <v>0.5</v>
      </c>
      <c r="I396">
        <v>999</v>
      </c>
      <c r="J396">
        <v>6118</v>
      </c>
      <c r="L396">
        <v>2539</v>
      </c>
      <c r="M396">
        <v>1.181</v>
      </c>
      <c r="N396">
        <v>5.4619999999999997</v>
      </c>
      <c r="O396">
        <v>4.2809999999999997</v>
      </c>
      <c r="Q396">
        <v>0.15</v>
      </c>
      <c r="R396">
        <v>1</v>
      </c>
      <c r="S396">
        <v>0</v>
      </c>
      <c r="T396">
        <v>0</v>
      </c>
      <c r="V396">
        <v>0</v>
      </c>
      <c r="Y396">
        <v>44237</v>
      </c>
      <c r="Z396">
        <v>0.80913194444444436</v>
      </c>
      <c r="AB396">
        <v>1</v>
      </c>
      <c r="AD396">
        <v>3.8045666585139659</v>
      </c>
      <c r="AE396">
        <v>4.5984123651946991</v>
      </c>
      <c r="AF396">
        <v>0.79384570668073318</v>
      </c>
      <c r="AG396">
        <v>0.21804681673470874</v>
      </c>
    </row>
    <row r="397" spans="1:58" x14ac:dyDescent="0.2">
      <c r="A397">
        <v>41</v>
      </c>
      <c r="B397">
        <v>15</v>
      </c>
      <c r="C397" t="s">
        <v>118</v>
      </c>
      <c r="D397" t="s">
        <v>27</v>
      </c>
      <c r="G397">
        <v>0.5</v>
      </c>
      <c r="H397">
        <v>0.5</v>
      </c>
      <c r="I397">
        <v>924</v>
      </c>
      <c r="J397">
        <v>6067</v>
      </c>
      <c r="L397">
        <v>2465</v>
      </c>
      <c r="M397">
        <v>1.1240000000000001</v>
      </c>
      <c r="N397">
        <v>5.4189999999999996</v>
      </c>
      <c r="O397">
        <v>4.2949999999999999</v>
      </c>
      <c r="Q397">
        <v>0.14199999999999999</v>
      </c>
      <c r="R397">
        <v>1</v>
      </c>
      <c r="S397">
        <v>0</v>
      </c>
      <c r="T397">
        <v>0</v>
      </c>
      <c r="V397">
        <v>0</v>
      </c>
      <c r="Y397">
        <v>44237</v>
      </c>
      <c r="Z397">
        <v>0.81473379629629628</v>
      </c>
      <c r="AB397">
        <v>1</v>
      </c>
      <c r="AD397">
        <v>3.4848343218482163</v>
      </c>
      <c r="AE397">
        <v>4.5612525802046378</v>
      </c>
      <c r="AF397">
        <v>1.0764182583564215</v>
      </c>
      <c r="AG397">
        <v>0.21261570118721246</v>
      </c>
      <c r="AJ397">
        <v>3.3676440468296516</v>
      </c>
      <c r="AO397">
        <v>0.11188189531620976</v>
      </c>
      <c r="AT397">
        <v>12.272626548630651</v>
      </c>
      <c r="AY397">
        <v>2.4885543037177738</v>
      </c>
      <c r="BC397">
        <v>3.5445176913591565</v>
      </c>
      <c r="BD397">
        <v>4.5587023988817901</v>
      </c>
      <c r="BE397">
        <v>1.014184707522634</v>
      </c>
      <c r="BF397">
        <v>0.21529456223428833</v>
      </c>
    </row>
    <row r="398" spans="1:58" x14ac:dyDescent="0.2">
      <c r="A398">
        <v>42</v>
      </c>
      <c r="B398">
        <v>15</v>
      </c>
      <c r="C398" t="s">
        <v>118</v>
      </c>
      <c r="D398" t="s">
        <v>27</v>
      </c>
      <c r="G398">
        <v>0.5</v>
      </c>
      <c r="H398">
        <v>0.5</v>
      </c>
      <c r="I398">
        <v>952</v>
      </c>
      <c r="J398">
        <v>6060</v>
      </c>
      <c r="L398">
        <v>2538</v>
      </c>
      <c r="M398">
        <v>1.1459999999999999</v>
      </c>
      <c r="N398">
        <v>5.4130000000000003</v>
      </c>
      <c r="O398">
        <v>4.2670000000000003</v>
      </c>
      <c r="Q398">
        <v>0.14899999999999999</v>
      </c>
      <c r="R398">
        <v>1</v>
      </c>
      <c r="S398">
        <v>0</v>
      </c>
      <c r="T398">
        <v>0</v>
      </c>
      <c r="V398">
        <v>0</v>
      </c>
      <c r="Y398">
        <v>44237</v>
      </c>
      <c r="Z398">
        <v>0.82069444444444439</v>
      </c>
      <c r="AB398">
        <v>1</v>
      </c>
      <c r="AD398">
        <v>3.6042010608700967</v>
      </c>
      <c r="AE398">
        <v>4.5561522175589433</v>
      </c>
      <c r="AF398">
        <v>0.95195115668884656</v>
      </c>
      <c r="AG398">
        <v>0.21797342328136418</v>
      </c>
    </row>
    <row r="399" spans="1:58" x14ac:dyDescent="0.2">
      <c r="A399">
        <v>43</v>
      </c>
      <c r="B399">
        <v>16</v>
      </c>
      <c r="C399" t="s">
        <v>119</v>
      </c>
      <c r="D399" t="s">
        <v>27</v>
      </c>
      <c r="G399">
        <v>0.5</v>
      </c>
      <c r="H399">
        <v>0.5</v>
      </c>
      <c r="I399">
        <v>1147</v>
      </c>
      <c r="J399">
        <v>8011</v>
      </c>
      <c r="L399">
        <v>14690</v>
      </c>
      <c r="M399">
        <v>1.2949999999999999</v>
      </c>
      <c r="N399">
        <v>7.0650000000000004</v>
      </c>
      <c r="O399">
        <v>5.77</v>
      </c>
      <c r="Q399">
        <v>1.42</v>
      </c>
      <c r="R399">
        <v>1</v>
      </c>
      <c r="S399">
        <v>0</v>
      </c>
      <c r="T399">
        <v>0</v>
      </c>
      <c r="V399">
        <v>0</v>
      </c>
      <c r="Y399">
        <v>44237</v>
      </c>
      <c r="Z399">
        <v>0.83105324074074083</v>
      </c>
      <c r="AB399">
        <v>1</v>
      </c>
      <c r="AD399">
        <v>4.4355051362010451</v>
      </c>
      <c r="AE399">
        <v>5.9776961492375627</v>
      </c>
      <c r="AF399">
        <v>1.5421910130365175</v>
      </c>
      <c r="AG399">
        <v>1.1098506683242673</v>
      </c>
    </row>
    <row r="400" spans="1:58" x14ac:dyDescent="0.2">
      <c r="A400">
        <v>44</v>
      </c>
      <c r="B400">
        <v>16</v>
      </c>
      <c r="C400" t="s">
        <v>119</v>
      </c>
      <c r="D400" t="s">
        <v>27</v>
      </c>
      <c r="G400">
        <v>0.5</v>
      </c>
      <c r="H400">
        <v>0.5</v>
      </c>
      <c r="I400">
        <v>1249</v>
      </c>
      <c r="J400">
        <v>8653</v>
      </c>
      <c r="L400">
        <v>16815</v>
      </c>
      <c r="M400">
        <v>1.373</v>
      </c>
      <c r="N400">
        <v>7.609</v>
      </c>
      <c r="O400">
        <v>6.2370000000000001</v>
      </c>
      <c r="Q400">
        <v>1.643</v>
      </c>
      <c r="R400">
        <v>1</v>
      </c>
      <c r="S400">
        <v>0</v>
      </c>
      <c r="T400">
        <v>0</v>
      </c>
      <c r="V400">
        <v>0</v>
      </c>
      <c r="Y400">
        <v>44237</v>
      </c>
      <c r="Z400">
        <v>0.83660879629629636</v>
      </c>
      <c r="AB400">
        <v>1</v>
      </c>
      <c r="AD400">
        <v>4.8703411140664636</v>
      </c>
      <c r="AE400">
        <v>6.4454722661712758</v>
      </c>
      <c r="AF400">
        <v>1.5751311521048121</v>
      </c>
      <c r="AG400">
        <v>1.2658117566814242</v>
      </c>
      <c r="AJ400">
        <v>0.26225110594332735</v>
      </c>
      <c r="AO400">
        <v>0.51865479408247117</v>
      </c>
      <c r="AT400">
        <v>1.3073126968250528</v>
      </c>
      <c r="AY400">
        <v>0.56084179268483669</v>
      </c>
      <c r="BC400">
        <v>4.8767357607997788</v>
      </c>
      <c r="BD400">
        <v>6.4622306005785584</v>
      </c>
      <c r="BE400">
        <v>1.5854948397787791</v>
      </c>
      <c r="BF400">
        <v>1.2693713391686345</v>
      </c>
    </row>
    <row r="401" spans="1:58" x14ac:dyDescent="0.2">
      <c r="A401">
        <v>45</v>
      </c>
      <c r="B401">
        <v>16</v>
      </c>
      <c r="C401" t="s">
        <v>119</v>
      </c>
      <c r="D401" t="s">
        <v>27</v>
      </c>
      <c r="G401">
        <v>0.5</v>
      </c>
      <c r="H401">
        <v>0.5</v>
      </c>
      <c r="I401">
        <v>1252</v>
      </c>
      <c r="J401">
        <v>8699</v>
      </c>
      <c r="L401">
        <v>16912</v>
      </c>
      <c r="M401">
        <v>1.3759999999999999</v>
      </c>
      <c r="N401">
        <v>7.649</v>
      </c>
      <c r="O401">
        <v>6.2729999999999997</v>
      </c>
      <c r="Q401">
        <v>1.653</v>
      </c>
      <c r="R401">
        <v>1</v>
      </c>
      <c r="S401">
        <v>0</v>
      </c>
      <c r="T401">
        <v>0</v>
      </c>
      <c r="V401">
        <v>0</v>
      </c>
      <c r="Y401">
        <v>44237</v>
      </c>
      <c r="Z401">
        <v>0.84275462962962966</v>
      </c>
      <c r="AB401">
        <v>1</v>
      </c>
      <c r="AD401">
        <v>4.8831304075330948</v>
      </c>
      <c r="AE401">
        <v>6.4789889349858409</v>
      </c>
      <c r="AF401">
        <v>1.5958585274527461</v>
      </c>
      <c r="AG401">
        <v>1.2729309216558451</v>
      </c>
    </row>
    <row r="402" spans="1:58" x14ac:dyDescent="0.2">
      <c r="A402">
        <v>46</v>
      </c>
      <c r="B402">
        <v>17</v>
      </c>
      <c r="C402" t="s">
        <v>120</v>
      </c>
      <c r="D402" t="s">
        <v>27</v>
      </c>
      <c r="G402">
        <v>0.5</v>
      </c>
      <c r="H402">
        <v>0.5</v>
      </c>
      <c r="I402">
        <v>1145</v>
      </c>
      <c r="J402">
        <v>9082</v>
      </c>
      <c r="L402">
        <v>2012</v>
      </c>
      <c r="M402">
        <v>1.2929999999999999</v>
      </c>
      <c r="N402">
        <v>7.9720000000000004</v>
      </c>
      <c r="O402">
        <v>6.6790000000000003</v>
      </c>
      <c r="Q402">
        <v>9.4E-2</v>
      </c>
      <c r="R402">
        <v>1</v>
      </c>
      <c r="S402">
        <v>0</v>
      </c>
      <c r="T402">
        <v>0</v>
      </c>
      <c r="V402">
        <v>0</v>
      </c>
      <c r="Y402">
        <v>44237</v>
      </c>
      <c r="Z402">
        <v>0.85326388888888882</v>
      </c>
      <c r="AB402">
        <v>1</v>
      </c>
      <c r="AD402">
        <v>4.4269789405566256</v>
      </c>
      <c r="AE402">
        <v>6.7580516340288508</v>
      </c>
      <c r="AF402">
        <v>2.3310726934722252</v>
      </c>
      <c r="AG402">
        <v>0.17936846682213387</v>
      </c>
    </row>
    <row r="403" spans="1:58" x14ac:dyDescent="0.2">
      <c r="A403">
        <v>47</v>
      </c>
      <c r="B403">
        <v>17</v>
      </c>
      <c r="C403" t="s">
        <v>120</v>
      </c>
      <c r="D403" t="s">
        <v>27</v>
      </c>
      <c r="G403">
        <v>0.5</v>
      </c>
      <c r="H403">
        <v>0.5</v>
      </c>
      <c r="I403">
        <v>1100</v>
      </c>
      <c r="J403">
        <v>9029</v>
      </c>
      <c r="L403">
        <v>1931</v>
      </c>
      <c r="M403">
        <v>1.2589999999999999</v>
      </c>
      <c r="N403">
        <v>7.9269999999999996</v>
      </c>
      <c r="O403">
        <v>6.6689999999999996</v>
      </c>
      <c r="Q403">
        <v>8.5999999999999993E-2</v>
      </c>
      <c r="R403">
        <v>1</v>
      </c>
      <c r="S403">
        <v>0</v>
      </c>
      <c r="T403">
        <v>0</v>
      </c>
      <c r="V403">
        <v>0</v>
      </c>
      <c r="Y403">
        <v>44237</v>
      </c>
      <c r="Z403">
        <v>0.85893518518518519</v>
      </c>
      <c r="AB403">
        <v>1</v>
      </c>
      <c r="AD403">
        <v>4.2351395385571751</v>
      </c>
      <c r="AE403">
        <v>6.7194346025685903</v>
      </c>
      <c r="AF403">
        <v>2.4842950640114152</v>
      </c>
      <c r="AG403">
        <v>0.17342359710122576</v>
      </c>
      <c r="AJ403">
        <v>1.0015606401333161</v>
      </c>
      <c r="AO403">
        <v>1.2606946749093118</v>
      </c>
      <c r="AT403">
        <v>1.7009048398545488</v>
      </c>
      <c r="AY403">
        <v>0.63279656524396133</v>
      </c>
      <c r="BC403">
        <v>4.2564550276682258</v>
      </c>
      <c r="BD403">
        <v>6.7620590618218959</v>
      </c>
      <c r="BE403">
        <v>2.5056040341536705</v>
      </c>
      <c r="BF403">
        <v>0.17397404800130983</v>
      </c>
    </row>
    <row r="404" spans="1:58" x14ac:dyDescent="0.2">
      <c r="A404">
        <v>48</v>
      </c>
      <c r="B404">
        <v>17</v>
      </c>
      <c r="C404" t="s">
        <v>120</v>
      </c>
      <c r="D404" t="s">
        <v>27</v>
      </c>
      <c r="G404">
        <v>0.5</v>
      </c>
      <c r="H404">
        <v>0.5</v>
      </c>
      <c r="I404">
        <v>1110</v>
      </c>
      <c r="J404">
        <v>9146</v>
      </c>
      <c r="L404">
        <v>1946</v>
      </c>
      <c r="M404">
        <v>1.2669999999999999</v>
      </c>
      <c r="N404">
        <v>8.0269999999999992</v>
      </c>
      <c r="O404">
        <v>6.76</v>
      </c>
      <c r="Q404">
        <v>8.7999999999999995E-2</v>
      </c>
      <c r="R404">
        <v>1</v>
      </c>
      <c r="S404">
        <v>0</v>
      </c>
      <c r="T404">
        <v>0</v>
      </c>
      <c r="V404">
        <v>0</v>
      </c>
      <c r="Y404">
        <v>44237</v>
      </c>
      <c r="Z404">
        <v>0.86506944444444445</v>
      </c>
      <c r="AB404">
        <v>1</v>
      </c>
      <c r="AD404">
        <v>4.2777705167792757</v>
      </c>
      <c r="AE404">
        <v>6.8046835210752015</v>
      </c>
      <c r="AF404">
        <v>2.5269130042959258</v>
      </c>
      <c r="AG404">
        <v>0.17452449890139393</v>
      </c>
    </row>
    <row r="405" spans="1:58" x14ac:dyDescent="0.2">
      <c r="A405">
        <v>49</v>
      </c>
      <c r="B405">
        <v>18</v>
      </c>
      <c r="C405" t="s">
        <v>121</v>
      </c>
      <c r="D405" t="s">
        <v>27</v>
      </c>
      <c r="G405">
        <v>0.5</v>
      </c>
      <c r="H405">
        <v>0.5</v>
      </c>
      <c r="I405">
        <v>1034</v>
      </c>
      <c r="J405">
        <v>8536</v>
      </c>
      <c r="L405">
        <v>1596</v>
      </c>
      <c r="M405">
        <v>1.208</v>
      </c>
      <c r="N405">
        <v>7.51</v>
      </c>
      <c r="O405">
        <v>6.3019999999999996</v>
      </c>
      <c r="Q405">
        <v>5.0999999999999997E-2</v>
      </c>
      <c r="R405">
        <v>1</v>
      </c>
      <c r="S405">
        <v>0</v>
      </c>
      <c r="T405">
        <v>0</v>
      </c>
      <c r="V405">
        <v>0</v>
      </c>
      <c r="Y405">
        <v>44237</v>
      </c>
      <c r="Z405">
        <v>0.87556712962962957</v>
      </c>
      <c r="AB405">
        <v>1</v>
      </c>
      <c r="AD405">
        <v>3.9537750822913158</v>
      </c>
      <c r="AE405">
        <v>6.3602233476646646</v>
      </c>
      <c r="AF405">
        <v>2.4064482653733488</v>
      </c>
      <c r="AG405">
        <v>0.1488367902308034</v>
      </c>
    </row>
    <row r="406" spans="1:58" x14ac:dyDescent="0.2">
      <c r="A406">
        <v>50</v>
      </c>
      <c r="B406">
        <v>18</v>
      </c>
      <c r="C406" t="s">
        <v>121</v>
      </c>
      <c r="D406" t="s">
        <v>27</v>
      </c>
      <c r="G406">
        <v>0.5</v>
      </c>
      <c r="H406">
        <v>0.5</v>
      </c>
      <c r="I406">
        <v>939</v>
      </c>
      <c r="J406">
        <v>9121</v>
      </c>
      <c r="L406">
        <v>1706</v>
      </c>
      <c r="M406">
        <v>1.135</v>
      </c>
      <c r="N406">
        <v>8.0060000000000002</v>
      </c>
      <c r="O406">
        <v>6.8710000000000004</v>
      </c>
      <c r="Q406">
        <v>6.2E-2</v>
      </c>
      <c r="R406">
        <v>1</v>
      </c>
      <c r="S406">
        <v>0</v>
      </c>
      <c r="T406">
        <v>0</v>
      </c>
      <c r="V406">
        <v>0</v>
      </c>
      <c r="Y406">
        <v>44237</v>
      </c>
      <c r="Z406">
        <v>0.88124999999999998</v>
      </c>
      <c r="AB406">
        <v>1</v>
      </c>
      <c r="AD406">
        <v>3.5487807891813667</v>
      </c>
      <c r="AE406">
        <v>6.7864679401977206</v>
      </c>
      <c r="AF406">
        <v>3.2376871510163538</v>
      </c>
      <c r="AG406">
        <v>0.15691007009870328</v>
      </c>
      <c r="AJ406">
        <v>2.9587836992431442</v>
      </c>
      <c r="AO406">
        <v>0.98180980259432094</v>
      </c>
      <c r="AT406">
        <v>5.4861523363083631</v>
      </c>
      <c r="AY406">
        <v>1.0816250407048229</v>
      </c>
      <c r="BC406">
        <v>3.6020695119589918</v>
      </c>
      <c r="BD406">
        <v>6.7533155830007052</v>
      </c>
      <c r="BE406">
        <v>3.1512460710417134</v>
      </c>
      <c r="BF406">
        <v>0.15606604538524102</v>
      </c>
    </row>
    <row r="407" spans="1:58" x14ac:dyDescent="0.2">
      <c r="A407">
        <v>51</v>
      </c>
      <c r="B407">
        <v>18</v>
      </c>
      <c r="C407" t="s">
        <v>121</v>
      </c>
      <c r="D407" t="s">
        <v>27</v>
      </c>
      <c r="G407">
        <v>0.5</v>
      </c>
      <c r="H407">
        <v>0.5</v>
      </c>
      <c r="I407">
        <v>964</v>
      </c>
      <c r="J407">
        <v>9030</v>
      </c>
      <c r="L407">
        <v>1683</v>
      </c>
      <c r="M407">
        <v>1.1539999999999999</v>
      </c>
      <c r="N407">
        <v>7.9279999999999999</v>
      </c>
      <c r="O407">
        <v>6.774</v>
      </c>
      <c r="Q407">
        <v>0.06</v>
      </c>
      <c r="R407">
        <v>1</v>
      </c>
      <c r="S407">
        <v>0</v>
      </c>
      <c r="T407">
        <v>0</v>
      </c>
      <c r="V407">
        <v>0</v>
      </c>
      <c r="Y407">
        <v>44237</v>
      </c>
      <c r="Z407">
        <v>0.88737268518518519</v>
      </c>
      <c r="AB407">
        <v>1</v>
      </c>
      <c r="AD407">
        <v>3.6553582347366165</v>
      </c>
      <c r="AE407">
        <v>6.7201632258036899</v>
      </c>
      <c r="AF407">
        <v>3.0648049910670734</v>
      </c>
      <c r="AG407">
        <v>0.15522202067177876</v>
      </c>
    </row>
    <row r="408" spans="1:58" x14ac:dyDescent="0.2">
      <c r="A408">
        <v>52</v>
      </c>
      <c r="B408">
        <v>19</v>
      </c>
      <c r="C408" t="s">
        <v>66</v>
      </c>
      <c r="D408" t="s">
        <v>27</v>
      </c>
      <c r="G408">
        <v>0.5</v>
      </c>
      <c r="H408">
        <v>0.5</v>
      </c>
      <c r="I408">
        <v>2511</v>
      </c>
      <c r="J408">
        <v>19314</v>
      </c>
      <c r="L408">
        <v>7318</v>
      </c>
      <c r="M408">
        <v>2.3420000000000001</v>
      </c>
      <c r="N408">
        <v>16.640999999999998</v>
      </c>
      <c r="O408">
        <v>14.3</v>
      </c>
      <c r="Q408">
        <v>0.64900000000000002</v>
      </c>
      <c r="R408">
        <v>1</v>
      </c>
      <c r="S408">
        <v>0</v>
      </c>
      <c r="T408">
        <v>0</v>
      </c>
      <c r="V408">
        <v>0</v>
      </c>
      <c r="Y408">
        <v>44237</v>
      </c>
      <c r="Z408">
        <v>0.89847222222222223</v>
      </c>
      <c r="AB408">
        <v>1</v>
      </c>
      <c r="AD408">
        <v>10.250370565695475</v>
      </c>
      <c r="AE408">
        <v>14.213324575564288</v>
      </c>
      <c r="AF408">
        <v>3.9629540098688132</v>
      </c>
      <c r="AG408">
        <v>0.56879413026828629</v>
      </c>
    </row>
    <row r="409" spans="1:58" x14ac:dyDescent="0.2">
      <c r="A409">
        <v>53</v>
      </c>
      <c r="B409">
        <v>19</v>
      </c>
      <c r="C409" t="s">
        <v>66</v>
      </c>
      <c r="D409" t="s">
        <v>27</v>
      </c>
      <c r="G409">
        <v>0.5</v>
      </c>
      <c r="H409">
        <v>0.5</v>
      </c>
      <c r="I409">
        <v>3070</v>
      </c>
      <c r="J409">
        <v>19194</v>
      </c>
      <c r="L409">
        <v>7245</v>
      </c>
      <c r="M409">
        <v>2.77</v>
      </c>
      <c r="N409">
        <v>16.54</v>
      </c>
      <c r="O409">
        <v>13.769</v>
      </c>
      <c r="Q409">
        <v>0.64200000000000002</v>
      </c>
      <c r="R409">
        <v>1</v>
      </c>
      <c r="S409">
        <v>0</v>
      </c>
      <c r="T409">
        <v>0</v>
      </c>
      <c r="V409">
        <v>0</v>
      </c>
      <c r="Y409">
        <v>44237</v>
      </c>
      <c r="Z409">
        <v>0.90461805555555552</v>
      </c>
      <c r="AB409">
        <v>1</v>
      </c>
      <c r="AD409">
        <v>12.63344224831086</v>
      </c>
      <c r="AE409">
        <v>14.12588978735238</v>
      </c>
      <c r="AF409">
        <v>1.4924475390415193</v>
      </c>
      <c r="AG409">
        <v>0.56343640817413454</v>
      </c>
      <c r="AJ409">
        <v>1.706289501593796</v>
      </c>
      <c r="AL409">
        <v>104.30379338340444</v>
      </c>
      <c r="AO409">
        <v>0.2884353254098086</v>
      </c>
      <c r="AQ409">
        <v>61.265070351261215</v>
      </c>
      <c r="AT409">
        <v>12.578168015738861</v>
      </c>
      <c r="AV409">
        <v>18.226347319118002</v>
      </c>
      <c r="AY409">
        <v>0.51968771561085481</v>
      </c>
      <c r="BA409">
        <v>76.121243360516644</v>
      </c>
      <c r="BC409">
        <v>12.742151242777215</v>
      </c>
      <c r="BD409">
        <v>14.146291237935159</v>
      </c>
      <c r="BE409">
        <v>1.4041399951579425</v>
      </c>
      <c r="BF409">
        <v>0.56490427724102554</v>
      </c>
    </row>
    <row r="410" spans="1:58" x14ac:dyDescent="0.2">
      <c r="A410">
        <v>54</v>
      </c>
      <c r="B410">
        <v>19</v>
      </c>
      <c r="C410" t="s">
        <v>66</v>
      </c>
      <c r="D410" t="s">
        <v>27</v>
      </c>
      <c r="G410">
        <v>0.5</v>
      </c>
      <c r="H410">
        <v>0.5</v>
      </c>
      <c r="I410">
        <v>3121</v>
      </c>
      <c r="J410">
        <v>19250</v>
      </c>
      <c r="L410">
        <v>7285</v>
      </c>
      <c r="M410">
        <v>2.8090000000000002</v>
      </c>
      <c r="N410">
        <v>16.587</v>
      </c>
      <c r="O410">
        <v>13.778</v>
      </c>
      <c r="Q410">
        <v>0.64600000000000002</v>
      </c>
      <c r="R410">
        <v>1</v>
      </c>
      <c r="S410">
        <v>0</v>
      </c>
      <c r="T410">
        <v>0</v>
      </c>
      <c r="V410">
        <v>0</v>
      </c>
      <c r="Y410">
        <v>44237</v>
      </c>
      <c r="Z410">
        <v>0.91113425925925917</v>
      </c>
      <c r="AB410">
        <v>1</v>
      </c>
      <c r="AD410">
        <v>12.850860237243571</v>
      </c>
      <c r="AE410">
        <v>14.166692688517937</v>
      </c>
      <c r="AF410">
        <v>1.3158324512743658</v>
      </c>
      <c r="AG410">
        <v>0.56637214630791644</v>
      </c>
    </row>
    <row r="411" spans="1:58" x14ac:dyDescent="0.2">
      <c r="A411">
        <v>55</v>
      </c>
      <c r="B411">
        <v>20</v>
      </c>
      <c r="C411" t="s">
        <v>67</v>
      </c>
      <c r="D411" t="s">
        <v>27</v>
      </c>
      <c r="G411">
        <v>0.5</v>
      </c>
      <c r="H411">
        <v>0.5</v>
      </c>
      <c r="I411">
        <v>1555</v>
      </c>
      <c r="J411">
        <v>9183</v>
      </c>
      <c r="L411">
        <v>1782</v>
      </c>
      <c r="M411">
        <v>1.6080000000000001</v>
      </c>
      <c r="N411">
        <v>8.0579999999999998</v>
      </c>
      <c r="O411">
        <v>6.45</v>
      </c>
      <c r="Q411">
        <v>7.0000000000000007E-2</v>
      </c>
      <c r="R411">
        <v>1</v>
      </c>
      <c r="S411">
        <v>0</v>
      </c>
      <c r="T411">
        <v>0</v>
      </c>
      <c r="V411">
        <v>0</v>
      </c>
      <c r="Y411">
        <v>44237</v>
      </c>
      <c r="Z411">
        <v>0.92181712962962958</v>
      </c>
      <c r="AB411">
        <v>1</v>
      </c>
      <c r="AD411">
        <v>6.1748490476627227</v>
      </c>
      <c r="AE411">
        <v>6.8316425807738739</v>
      </c>
      <c r="AF411">
        <v>0.65679353311115118</v>
      </c>
      <c r="AG411">
        <v>0.16248797255288866</v>
      </c>
    </row>
    <row r="412" spans="1:58" x14ac:dyDescent="0.2">
      <c r="A412">
        <v>56</v>
      </c>
      <c r="B412">
        <v>20</v>
      </c>
      <c r="C412" t="s">
        <v>67</v>
      </c>
      <c r="D412" t="s">
        <v>27</v>
      </c>
      <c r="G412">
        <v>0.5</v>
      </c>
      <c r="H412">
        <v>0.5</v>
      </c>
      <c r="I412">
        <v>1030</v>
      </c>
      <c r="J412">
        <v>9142</v>
      </c>
      <c r="L412">
        <v>1758</v>
      </c>
      <c r="M412">
        <v>1.2050000000000001</v>
      </c>
      <c r="N412">
        <v>8.0229999999999997</v>
      </c>
      <c r="O412">
        <v>6.8179999999999996</v>
      </c>
      <c r="Q412">
        <v>6.8000000000000005E-2</v>
      </c>
      <c r="R412">
        <v>1</v>
      </c>
      <c r="S412">
        <v>0</v>
      </c>
      <c r="T412">
        <v>0</v>
      </c>
      <c r="V412">
        <v>0</v>
      </c>
      <c r="Y412">
        <v>44237</v>
      </c>
      <c r="Z412">
        <v>0.92748842592592595</v>
      </c>
      <c r="AB412">
        <v>1</v>
      </c>
      <c r="AD412">
        <v>3.9367226910024757</v>
      </c>
      <c r="AE412">
        <v>6.8017690281348049</v>
      </c>
      <c r="AF412">
        <v>2.8650463371323291</v>
      </c>
      <c r="AG412">
        <v>0.16072652967261961</v>
      </c>
      <c r="AJ412">
        <v>2.8557564292312172</v>
      </c>
      <c r="AK412">
        <v>7.4627563595456277</v>
      </c>
      <c r="AO412">
        <v>6.3096728048277217</v>
      </c>
      <c r="AP412">
        <v>2.3910652454723595</v>
      </c>
      <c r="AT412">
        <v>11.251964939770719</v>
      </c>
      <c r="AU412">
        <v>14.966730505789968</v>
      </c>
      <c r="AY412">
        <v>4.9603869585386109</v>
      </c>
      <c r="AZ412">
        <v>0.49256922734110087</v>
      </c>
      <c r="BC412">
        <v>3.8813024193137462</v>
      </c>
      <c r="BD412">
        <v>6.5937470945139722</v>
      </c>
      <c r="BE412">
        <v>2.7124446752002256</v>
      </c>
      <c r="BF412">
        <v>0.15683667664535872</v>
      </c>
    </row>
    <row r="413" spans="1:58" x14ac:dyDescent="0.2">
      <c r="A413">
        <v>57</v>
      </c>
      <c r="B413">
        <v>20</v>
      </c>
      <c r="C413" t="s">
        <v>67</v>
      </c>
      <c r="D413" t="s">
        <v>27</v>
      </c>
      <c r="G413">
        <v>0.5</v>
      </c>
      <c r="H413">
        <v>0.5</v>
      </c>
      <c r="I413">
        <v>1004</v>
      </c>
      <c r="J413">
        <v>8571</v>
      </c>
      <c r="L413">
        <v>1652</v>
      </c>
      <c r="M413">
        <v>1.1850000000000001</v>
      </c>
      <c r="N413">
        <v>7.54</v>
      </c>
      <c r="O413">
        <v>6.3540000000000001</v>
      </c>
      <c r="Q413">
        <v>5.7000000000000002E-2</v>
      </c>
      <c r="R413">
        <v>1</v>
      </c>
      <c r="S413">
        <v>0</v>
      </c>
      <c r="T413">
        <v>0</v>
      </c>
      <c r="V413">
        <v>0</v>
      </c>
      <c r="Y413">
        <v>44237</v>
      </c>
      <c r="Z413">
        <v>0.93353009259259256</v>
      </c>
      <c r="AB413">
        <v>1</v>
      </c>
      <c r="AD413">
        <v>3.8258821476250167</v>
      </c>
      <c r="AE413">
        <v>6.3857251608931387</v>
      </c>
      <c r="AF413">
        <v>2.559843013268122</v>
      </c>
      <c r="AG413">
        <v>0.15294682361809786</v>
      </c>
    </row>
    <row r="414" spans="1:58" x14ac:dyDescent="0.2">
      <c r="A414">
        <v>58</v>
      </c>
      <c r="B414">
        <v>2</v>
      </c>
      <c r="D414" t="s">
        <v>28</v>
      </c>
      <c r="Y414">
        <v>44237</v>
      </c>
      <c r="Z414">
        <v>0.93776620370370367</v>
      </c>
      <c r="AB414">
        <v>1</v>
      </c>
      <c r="AD414" t="e">
        <v>#DIV/0!</v>
      </c>
      <c r="AE414" t="e">
        <v>#DIV/0!</v>
      </c>
      <c r="AF414" t="e">
        <v>#DIV/0!</v>
      </c>
      <c r="AG414" t="e">
        <v>#DIV/0!</v>
      </c>
    </row>
    <row r="415" spans="1:58" x14ac:dyDescent="0.2">
      <c r="A415">
        <v>59</v>
      </c>
      <c r="B415">
        <v>3</v>
      </c>
      <c r="C415" t="s">
        <v>29</v>
      </c>
      <c r="D415" t="s">
        <v>27</v>
      </c>
      <c r="G415">
        <v>0.5</v>
      </c>
      <c r="H415">
        <v>0.5</v>
      </c>
      <c r="I415">
        <v>65</v>
      </c>
      <c r="J415">
        <v>216</v>
      </c>
      <c r="L415">
        <v>116</v>
      </c>
      <c r="M415">
        <v>0.46500000000000002</v>
      </c>
      <c r="N415">
        <v>0.46200000000000002</v>
      </c>
      <c r="O415">
        <v>0</v>
      </c>
      <c r="Q415">
        <v>0</v>
      </c>
      <c r="R415">
        <v>1</v>
      </c>
      <c r="S415">
        <v>0</v>
      </c>
      <c r="T415">
        <v>0</v>
      </c>
      <c r="V415">
        <v>0</v>
      </c>
      <c r="Y415">
        <v>44237</v>
      </c>
      <c r="Z415">
        <v>0.94736111111111121</v>
      </c>
      <c r="AB415">
        <v>1</v>
      </c>
      <c r="AD415">
        <v>-0.17716670743016716</v>
      </c>
      <c r="AE415">
        <v>0.29807803163897567</v>
      </c>
      <c r="AF415">
        <v>0.47524473906914283</v>
      </c>
      <c r="AG415">
        <v>4.0214479280877742E-2</v>
      </c>
    </row>
    <row r="416" spans="1:58" x14ac:dyDescent="0.2">
      <c r="A416">
        <v>60</v>
      </c>
      <c r="B416">
        <v>3</v>
      </c>
      <c r="C416" t="s">
        <v>29</v>
      </c>
      <c r="D416" t="s">
        <v>27</v>
      </c>
      <c r="G416">
        <v>0.5</v>
      </c>
      <c r="H416">
        <v>0.5</v>
      </c>
      <c r="I416">
        <v>41</v>
      </c>
      <c r="J416">
        <v>195</v>
      </c>
      <c r="L416">
        <v>80</v>
      </c>
      <c r="M416">
        <v>0.44700000000000001</v>
      </c>
      <c r="N416">
        <v>0.44400000000000001</v>
      </c>
      <c r="O416">
        <v>0</v>
      </c>
      <c r="Q416">
        <v>0</v>
      </c>
      <c r="R416">
        <v>1</v>
      </c>
      <c r="S416">
        <v>0</v>
      </c>
      <c r="T416">
        <v>0</v>
      </c>
      <c r="V416">
        <v>0</v>
      </c>
      <c r="Y416">
        <v>44237</v>
      </c>
      <c r="Z416">
        <v>0.95229166666666665</v>
      </c>
      <c r="AB416">
        <v>1</v>
      </c>
      <c r="AD416">
        <v>-0.27948105516320693</v>
      </c>
      <c r="AE416">
        <v>0.2827769437018916</v>
      </c>
      <c r="AF416">
        <v>0.56225799886509853</v>
      </c>
      <c r="AG416">
        <v>3.7572314960474147E-2</v>
      </c>
      <c r="AJ416">
        <v>30.944500287606203</v>
      </c>
      <c r="AO416">
        <v>10.010886964340621</v>
      </c>
      <c r="AT416">
        <v>12.560561941667125</v>
      </c>
      <c r="AY416">
        <v>9.4082986056732629</v>
      </c>
      <c r="BC416">
        <v>-0.33063822902972684</v>
      </c>
      <c r="BD416">
        <v>0.26929741385255568</v>
      </c>
      <c r="BE416">
        <v>0.59993564288228252</v>
      </c>
      <c r="BF416">
        <v>3.5884265533549627E-2</v>
      </c>
    </row>
    <row r="417" spans="1:58" x14ac:dyDescent="0.2">
      <c r="A417">
        <v>61</v>
      </c>
      <c r="B417">
        <v>3</v>
      </c>
      <c r="C417" t="s">
        <v>29</v>
      </c>
      <c r="D417" t="s">
        <v>27</v>
      </c>
      <c r="G417">
        <v>0.5</v>
      </c>
      <c r="H417">
        <v>0.5</v>
      </c>
      <c r="I417">
        <v>17</v>
      </c>
      <c r="J417">
        <v>158</v>
      </c>
      <c r="L417">
        <v>34</v>
      </c>
      <c r="M417">
        <v>0.42799999999999999</v>
      </c>
      <c r="N417">
        <v>0.41199999999999998</v>
      </c>
      <c r="O417">
        <v>0</v>
      </c>
      <c r="Q417">
        <v>0</v>
      </c>
      <c r="R417">
        <v>1</v>
      </c>
      <c r="S417">
        <v>0</v>
      </c>
      <c r="T417">
        <v>0</v>
      </c>
      <c r="V417">
        <v>0</v>
      </c>
      <c r="Y417">
        <v>44237</v>
      </c>
      <c r="Z417">
        <v>0.95768518518518519</v>
      </c>
      <c r="AB417">
        <v>1</v>
      </c>
      <c r="AD417">
        <v>-0.3817954028962468</v>
      </c>
      <c r="AE417">
        <v>0.2558178840032197</v>
      </c>
      <c r="AF417">
        <v>0.6376132868994665</v>
      </c>
      <c r="AG417">
        <v>3.4196216106625106E-2</v>
      </c>
    </row>
    <row r="418" spans="1:58" x14ac:dyDescent="0.2">
      <c r="A418">
        <v>62</v>
      </c>
      <c r="B418">
        <v>1</v>
      </c>
      <c r="C418" t="s">
        <v>30</v>
      </c>
      <c r="D418" t="s">
        <v>27</v>
      </c>
      <c r="G418">
        <v>0.5</v>
      </c>
      <c r="H418">
        <v>0.5</v>
      </c>
      <c r="I418">
        <v>1978</v>
      </c>
      <c r="J418">
        <v>12690</v>
      </c>
      <c r="L418">
        <v>10474</v>
      </c>
      <c r="M418">
        <v>1.9319999999999999</v>
      </c>
      <c r="N418">
        <v>11.03</v>
      </c>
      <c r="O418">
        <v>9.0969999999999995</v>
      </c>
      <c r="Q418">
        <v>0.97899999999999998</v>
      </c>
      <c r="R418">
        <v>1</v>
      </c>
      <c r="S418">
        <v>0</v>
      </c>
      <c r="T418">
        <v>0</v>
      </c>
      <c r="V418">
        <v>0</v>
      </c>
      <c r="Y418">
        <v>44237</v>
      </c>
      <c r="Z418">
        <v>0.96836805555555561</v>
      </c>
      <c r="AB418">
        <v>1</v>
      </c>
      <c r="AD418">
        <v>7.9781394264575489</v>
      </c>
      <c r="AE418">
        <v>9.3869242662669148</v>
      </c>
      <c r="AF418">
        <v>1.4087848398093659</v>
      </c>
      <c r="AG418">
        <v>0.80042386902366836</v>
      </c>
    </row>
    <row r="419" spans="1:58" x14ac:dyDescent="0.2">
      <c r="A419">
        <v>63</v>
      </c>
      <c r="B419">
        <v>1</v>
      </c>
      <c r="C419" t="s">
        <v>30</v>
      </c>
      <c r="D419" t="s">
        <v>27</v>
      </c>
      <c r="G419">
        <v>0.5</v>
      </c>
      <c r="H419">
        <v>0.5</v>
      </c>
      <c r="I419">
        <v>2885</v>
      </c>
      <c r="J419">
        <v>12598</v>
      </c>
      <c r="L419">
        <v>10464</v>
      </c>
      <c r="M419">
        <v>2.629</v>
      </c>
      <c r="N419">
        <v>10.951000000000001</v>
      </c>
      <c r="O419">
        <v>8.3230000000000004</v>
      </c>
      <c r="Q419">
        <v>0.97799999999999998</v>
      </c>
      <c r="R419">
        <v>1</v>
      </c>
      <c r="S419">
        <v>0</v>
      </c>
      <c r="T419">
        <v>0</v>
      </c>
      <c r="V419">
        <v>0</v>
      </c>
      <c r="Y419">
        <v>44237</v>
      </c>
      <c r="Z419">
        <v>0.97420138888888896</v>
      </c>
      <c r="AB419">
        <v>1</v>
      </c>
      <c r="AD419">
        <v>11.844769151202014</v>
      </c>
      <c r="AE419">
        <v>9.3198909286377845</v>
      </c>
      <c r="AF419">
        <v>-2.5248782225642294</v>
      </c>
      <c r="AG419">
        <v>0.79968993449022274</v>
      </c>
      <c r="AJ419">
        <v>5.2909278122202315</v>
      </c>
      <c r="AO419">
        <v>1.7666872415257404</v>
      </c>
      <c r="AT419">
        <v>27.556130640427163</v>
      </c>
      <c r="AY419">
        <v>0.78316255351141562</v>
      </c>
      <c r="BC419">
        <v>12.166633036778869</v>
      </c>
      <c r="BD419">
        <v>9.2382851263066694</v>
      </c>
      <c r="BE419">
        <v>-2.9283479104721986</v>
      </c>
      <c r="BF419">
        <v>0.79657071272307967</v>
      </c>
    </row>
    <row r="420" spans="1:58" x14ac:dyDescent="0.2">
      <c r="A420">
        <v>64</v>
      </c>
      <c r="B420">
        <v>1</v>
      </c>
      <c r="C420" t="s">
        <v>30</v>
      </c>
      <c r="D420" t="s">
        <v>27</v>
      </c>
      <c r="G420">
        <v>0.5</v>
      </c>
      <c r="H420">
        <v>0.5</v>
      </c>
      <c r="I420">
        <v>3036</v>
      </c>
      <c r="J420">
        <v>12374</v>
      </c>
      <c r="L420">
        <v>10379</v>
      </c>
      <c r="M420">
        <v>2.7440000000000002</v>
      </c>
      <c r="N420">
        <v>10.762</v>
      </c>
      <c r="O420">
        <v>8.0180000000000007</v>
      </c>
      <c r="Q420">
        <v>0.96899999999999997</v>
      </c>
      <c r="R420">
        <v>1</v>
      </c>
      <c r="S420">
        <v>0</v>
      </c>
      <c r="T420">
        <v>0</v>
      </c>
      <c r="V420">
        <v>0</v>
      </c>
      <c r="Y420">
        <v>44237</v>
      </c>
      <c r="Z420">
        <v>0.98040509259259256</v>
      </c>
      <c r="AB420">
        <v>1</v>
      </c>
      <c r="AD420">
        <v>12.488496922355722</v>
      </c>
      <c r="AE420">
        <v>9.1566793239755544</v>
      </c>
      <c r="AF420">
        <v>-3.3318175983801677</v>
      </c>
      <c r="AG420">
        <v>0.79345149095593659</v>
      </c>
    </row>
    <row r="421" spans="1:58" x14ac:dyDescent="0.2">
      <c r="A421">
        <v>65</v>
      </c>
      <c r="B421">
        <v>4</v>
      </c>
      <c r="C421" t="s">
        <v>65</v>
      </c>
      <c r="D421" t="s">
        <v>27</v>
      </c>
      <c r="G421">
        <v>0.5</v>
      </c>
      <c r="H421">
        <v>0.5</v>
      </c>
      <c r="I421">
        <v>1616</v>
      </c>
      <c r="J421">
        <v>7476</v>
      </c>
      <c r="L421">
        <v>3380</v>
      </c>
      <c r="M421">
        <v>1.6539999999999999</v>
      </c>
      <c r="N421">
        <v>6.6120000000000001</v>
      </c>
      <c r="O421">
        <v>4.9569999999999999</v>
      </c>
      <c r="Q421">
        <v>0.23699999999999999</v>
      </c>
      <c r="R421">
        <v>1</v>
      </c>
      <c r="S421">
        <v>0</v>
      </c>
      <c r="T421">
        <v>0</v>
      </c>
      <c r="V421">
        <v>0</v>
      </c>
      <c r="Y421">
        <v>44237</v>
      </c>
      <c r="Z421">
        <v>0.99108796296296298</v>
      </c>
      <c r="AB421">
        <v>1</v>
      </c>
      <c r="AD421">
        <v>6.4348980148175317</v>
      </c>
      <c r="AE421">
        <v>5.5878827184594684</v>
      </c>
      <c r="AF421">
        <v>-0.84701529635806327</v>
      </c>
      <c r="AG421">
        <v>0.27977071099747058</v>
      </c>
    </row>
    <row r="422" spans="1:58" x14ac:dyDescent="0.2">
      <c r="A422">
        <v>66</v>
      </c>
      <c r="B422">
        <v>4</v>
      </c>
      <c r="C422" t="s">
        <v>65</v>
      </c>
      <c r="D422" t="s">
        <v>27</v>
      </c>
      <c r="G422">
        <v>0.5</v>
      </c>
      <c r="H422">
        <v>0.5</v>
      </c>
      <c r="I422">
        <v>997</v>
      </c>
      <c r="J422">
        <v>7524</v>
      </c>
      <c r="L422">
        <v>3390</v>
      </c>
      <c r="M422">
        <v>1.18</v>
      </c>
      <c r="N422">
        <v>6.6529999999999996</v>
      </c>
      <c r="O422">
        <v>5.4720000000000004</v>
      </c>
      <c r="Q422">
        <v>0.23899999999999999</v>
      </c>
      <c r="R422">
        <v>1</v>
      </c>
      <c r="S422">
        <v>0</v>
      </c>
      <c r="T422">
        <v>0</v>
      </c>
      <c r="V422">
        <v>0</v>
      </c>
      <c r="Y422">
        <v>44237</v>
      </c>
      <c r="Z422">
        <v>0.99675925925925923</v>
      </c>
      <c r="AB422">
        <v>1</v>
      </c>
      <c r="AD422">
        <v>3.7960404628695463</v>
      </c>
      <c r="AE422">
        <v>5.6228566337442327</v>
      </c>
      <c r="AF422">
        <v>1.8268161708746864</v>
      </c>
      <c r="AG422">
        <v>0.28050464553091597</v>
      </c>
      <c r="AI422">
        <v>26.534682095651544</v>
      </c>
      <c r="AJ422">
        <v>7.3346064437700722</v>
      </c>
      <c r="AN422">
        <v>6.2857227709294543</v>
      </c>
      <c r="AO422">
        <v>7.4600808850063567</v>
      </c>
      <c r="AS422">
        <v>39.106127637510454</v>
      </c>
      <c r="AT422">
        <v>7.721297312561056</v>
      </c>
      <c r="AX422">
        <v>6.4984514896946717</v>
      </c>
      <c r="AY422">
        <v>8.7385612169894369</v>
      </c>
      <c r="BC422">
        <v>3.6617528814699316</v>
      </c>
      <c r="BD422">
        <v>5.4206636860041932</v>
      </c>
      <c r="BE422">
        <v>1.7589108045342614</v>
      </c>
      <c r="BF422">
        <v>0.26876169299578889</v>
      </c>
    </row>
    <row r="423" spans="1:58" x14ac:dyDescent="0.2">
      <c r="A423">
        <v>67</v>
      </c>
      <c r="B423">
        <v>4</v>
      </c>
      <c r="C423" t="s">
        <v>65</v>
      </c>
      <c r="D423" t="s">
        <v>27</v>
      </c>
      <c r="G423">
        <v>0.5</v>
      </c>
      <c r="H423">
        <v>0.5</v>
      </c>
      <c r="I423">
        <v>934</v>
      </c>
      <c r="J423">
        <v>6969</v>
      </c>
      <c r="L423">
        <v>3070</v>
      </c>
      <c r="M423">
        <v>1.131</v>
      </c>
      <c r="N423">
        <v>6.1829999999999998</v>
      </c>
      <c r="O423">
        <v>5.0510000000000002</v>
      </c>
      <c r="Q423">
        <v>0.20499999999999999</v>
      </c>
      <c r="R423">
        <v>1</v>
      </c>
      <c r="S423">
        <v>0</v>
      </c>
      <c r="T423">
        <v>0</v>
      </c>
      <c r="V423">
        <v>0</v>
      </c>
      <c r="Y423">
        <v>44238</v>
      </c>
      <c r="Z423">
        <v>2.8240740740740739E-3</v>
      </c>
      <c r="AB423">
        <v>1</v>
      </c>
      <c r="AD423">
        <v>3.5274653000703164</v>
      </c>
      <c r="AE423">
        <v>5.2184707382641529</v>
      </c>
      <c r="AF423">
        <v>1.6910054381938364</v>
      </c>
      <c r="AG423">
        <v>0.25701874046066175</v>
      </c>
    </row>
    <row r="424" spans="1:58" x14ac:dyDescent="0.2">
      <c r="A424">
        <v>68</v>
      </c>
      <c r="B424">
        <v>2</v>
      </c>
      <c r="D424" t="s">
        <v>28</v>
      </c>
      <c r="Y424">
        <v>44238</v>
      </c>
      <c r="Z424">
        <v>7.0717592592592594E-3</v>
      </c>
      <c r="AB424">
        <v>1</v>
      </c>
      <c r="AD424" t="e">
        <v>#DIV/0!</v>
      </c>
      <c r="AE424" t="e">
        <v>#DIV/0!</v>
      </c>
      <c r="AF424" t="e">
        <v>#DIV/0!</v>
      </c>
      <c r="AG424" t="e">
        <v>#DIV/0!</v>
      </c>
    </row>
    <row r="425" spans="1:58" x14ac:dyDescent="0.2">
      <c r="A425">
        <v>69</v>
      </c>
      <c r="B425">
        <v>21</v>
      </c>
      <c r="C425" t="s">
        <v>122</v>
      </c>
      <c r="D425" t="s">
        <v>27</v>
      </c>
      <c r="G425">
        <v>0.5</v>
      </c>
      <c r="H425">
        <v>0.5</v>
      </c>
      <c r="I425">
        <v>1090</v>
      </c>
      <c r="J425">
        <v>7952</v>
      </c>
      <c r="L425">
        <v>2226</v>
      </c>
      <c r="M425">
        <v>1.2509999999999999</v>
      </c>
      <c r="N425">
        <v>7.016</v>
      </c>
      <c r="O425">
        <v>5.7640000000000002</v>
      </c>
      <c r="Q425">
        <v>0.11700000000000001</v>
      </c>
      <c r="R425">
        <v>1</v>
      </c>
      <c r="S425">
        <v>0</v>
      </c>
      <c r="T425">
        <v>0</v>
      </c>
      <c r="V425">
        <v>0</v>
      </c>
      <c r="Y425">
        <v>44238</v>
      </c>
      <c r="Z425">
        <v>1.7349537037037038E-2</v>
      </c>
      <c r="AB425">
        <v>1</v>
      </c>
      <c r="AD425">
        <v>4.1925085603350754</v>
      </c>
      <c r="AE425">
        <v>5.9347073783667081</v>
      </c>
      <c r="AF425">
        <v>1.7421988180316328</v>
      </c>
      <c r="AG425">
        <v>0.19507466583786637</v>
      </c>
    </row>
    <row r="426" spans="1:58" x14ac:dyDescent="0.2">
      <c r="A426">
        <v>70</v>
      </c>
      <c r="B426">
        <v>21</v>
      </c>
      <c r="C426" t="s">
        <v>122</v>
      </c>
      <c r="D426" t="s">
        <v>27</v>
      </c>
      <c r="G426">
        <v>0.5</v>
      </c>
      <c r="H426">
        <v>0.5</v>
      </c>
      <c r="I426">
        <v>1382</v>
      </c>
      <c r="J426">
        <v>8034</v>
      </c>
      <c r="L426">
        <v>2212</v>
      </c>
      <c r="M426">
        <v>1.4750000000000001</v>
      </c>
      <c r="N426">
        <v>7.085</v>
      </c>
      <c r="O426">
        <v>5.61</v>
      </c>
      <c r="Q426">
        <v>0.115</v>
      </c>
      <c r="R426">
        <v>1</v>
      </c>
      <c r="S426">
        <v>0</v>
      </c>
      <c r="T426">
        <v>0</v>
      </c>
      <c r="V426">
        <v>0</v>
      </c>
      <c r="Y426">
        <v>44238</v>
      </c>
      <c r="Z426">
        <v>2.297453703703704E-2</v>
      </c>
      <c r="AB426">
        <v>1</v>
      </c>
      <c r="AD426">
        <v>5.4373331244203928</v>
      </c>
      <c r="AE426">
        <v>5.9944544836448452</v>
      </c>
      <c r="AF426">
        <v>0.55712135922445238</v>
      </c>
      <c r="AG426">
        <v>0.19404715749104273</v>
      </c>
      <c r="AJ426">
        <v>0.70315697624525664</v>
      </c>
      <c r="AO426">
        <v>0.62183006726905643</v>
      </c>
      <c r="AT426">
        <v>14.542518695098867</v>
      </c>
      <c r="AY426">
        <v>0.56895118245882448</v>
      </c>
      <c r="BC426">
        <v>5.4565170646203383</v>
      </c>
      <c r="BD426">
        <v>5.9758745911498146</v>
      </c>
      <c r="BE426">
        <v>0.51935752652947631</v>
      </c>
      <c r="BF426">
        <v>0.19349670659095866</v>
      </c>
    </row>
    <row r="427" spans="1:58" x14ac:dyDescent="0.2">
      <c r="A427">
        <v>71</v>
      </c>
      <c r="B427">
        <v>21</v>
      </c>
      <c r="C427" t="s">
        <v>122</v>
      </c>
      <c r="D427" t="s">
        <v>27</v>
      </c>
      <c r="G427">
        <v>0.5</v>
      </c>
      <c r="H427">
        <v>0.5</v>
      </c>
      <c r="I427">
        <v>1391</v>
      </c>
      <c r="J427">
        <v>7983</v>
      </c>
      <c r="L427">
        <v>2197</v>
      </c>
      <c r="M427">
        <v>1.482</v>
      </c>
      <c r="N427">
        <v>7.0419999999999998</v>
      </c>
      <c r="O427">
        <v>5.56</v>
      </c>
      <c r="Q427">
        <v>0.114</v>
      </c>
      <c r="R427">
        <v>1</v>
      </c>
      <c r="S427">
        <v>0</v>
      </c>
      <c r="T427">
        <v>0</v>
      </c>
      <c r="V427">
        <v>0</v>
      </c>
      <c r="Y427">
        <v>44238</v>
      </c>
      <c r="Z427">
        <v>2.9039351851851854E-2</v>
      </c>
      <c r="AB427">
        <v>1</v>
      </c>
      <c r="AD427">
        <v>5.4757010048202837</v>
      </c>
      <c r="AE427">
        <v>5.9572946986547839</v>
      </c>
      <c r="AF427">
        <v>0.48159369383450024</v>
      </c>
      <c r="AG427">
        <v>0.19294625569087459</v>
      </c>
    </row>
    <row r="428" spans="1:58" x14ac:dyDescent="0.2">
      <c r="A428">
        <v>72</v>
      </c>
      <c r="B428">
        <v>22</v>
      </c>
      <c r="C428" t="s">
        <v>123</v>
      </c>
      <c r="D428" t="s">
        <v>27</v>
      </c>
      <c r="G428">
        <v>0.5</v>
      </c>
      <c r="H428">
        <v>0.5</v>
      </c>
      <c r="I428">
        <v>1097</v>
      </c>
      <c r="J428">
        <v>5860</v>
      </c>
      <c r="L428">
        <v>2528</v>
      </c>
      <c r="M428">
        <v>1.256</v>
      </c>
      <c r="N428">
        <v>5.2430000000000003</v>
      </c>
      <c r="O428">
        <v>3.9860000000000002</v>
      </c>
      <c r="Q428">
        <v>0.14799999999999999</v>
      </c>
      <c r="R428">
        <v>1</v>
      </c>
      <c r="S428">
        <v>0</v>
      </c>
      <c r="T428">
        <v>0</v>
      </c>
      <c r="V428">
        <v>0</v>
      </c>
      <c r="Y428">
        <v>44238</v>
      </c>
      <c r="Z428">
        <v>3.9328703703703706E-2</v>
      </c>
      <c r="AB428">
        <v>1</v>
      </c>
      <c r="AD428">
        <v>4.2223502450905457</v>
      </c>
      <c r="AE428">
        <v>4.4104275705390945</v>
      </c>
      <c r="AF428">
        <v>0.18807732544854883</v>
      </c>
      <c r="AG428">
        <v>0.21723948874791874</v>
      </c>
    </row>
    <row r="429" spans="1:58" x14ac:dyDescent="0.2">
      <c r="A429">
        <v>73</v>
      </c>
      <c r="B429">
        <v>22</v>
      </c>
      <c r="C429" t="s">
        <v>123</v>
      </c>
      <c r="D429" t="s">
        <v>27</v>
      </c>
      <c r="G429">
        <v>0.5</v>
      </c>
      <c r="H429">
        <v>0.5</v>
      </c>
      <c r="I429">
        <v>979</v>
      </c>
      <c r="J429">
        <v>5871</v>
      </c>
      <c r="L429">
        <v>2481</v>
      </c>
      <c r="M429">
        <v>1.1659999999999999</v>
      </c>
      <c r="N429">
        <v>5.2530000000000001</v>
      </c>
      <c r="O429">
        <v>4.0869999999999997</v>
      </c>
      <c r="Q429">
        <v>0.14299999999999999</v>
      </c>
      <c r="R429">
        <v>1</v>
      </c>
      <c r="S429">
        <v>0</v>
      </c>
      <c r="T429">
        <v>0</v>
      </c>
      <c r="V429">
        <v>0</v>
      </c>
      <c r="Y429">
        <v>44238</v>
      </c>
      <c r="Z429">
        <v>4.4861111111111109E-2</v>
      </c>
      <c r="AB429">
        <v>1</v>
      </c>
      <c r="AD429">
        <v>3.7193047020697665</v>
      </c>
      <c r="AE429">
        <v>4.4184424261251865</v>
      </c>
      <c r="AF429">
        <v>0.69913772405541996</v>
      </c>
      <c r="AG429">
        <v>0.21378999644072516</v>
      </c>
      <c r="AJ429">
        <v>1.3849747456067152</v>
      </c>
      <c r="AO429">
        <v>0.1318370352698412</v>
      </c>
      <c r="AT429">
        <v>7.8317409652806802</v>
      </c>
      <c r="AY429">
        <v>3.6070292520830591</v>
      </c>
      <c r="BC429">
        <v>3.6937261151365064</v>
      </c>
      <c r="BD429">
        <v>4.4213569190655839</v>
      </c>
      <c r="BE429">
        <v>0.72763080392907731</v>
      </c>
      <c r="BF429">
        <v>0.2177165461946583</v>
      </c>
    </row>
    <row r="430" spans="1:58" x14ac:dyDescent="0.2">
      <c r="A430">
        <v>74</v>
      </c>
      <c r="B430">
        <v>22</v>
      </c>
      <c r="C430" t="s">
        <v>123</v>
      </c>
      <c r="D430" t="s">
        <v>27</v>
      </c>
      <c r="G430">
        <v>0.5</v>
      </c>
      <c r="H430">
        <v>0.5</v>
      </c>
      <c r="I430">
        <v>967</v>
      </c>
      <c r="J430">
        <v>5879</v>
      </c>
      <c r="L430">
        <v>2588</v>
      </c>
      <c r="M430">
        <v>1.157</v>
      </c>
      <c r="N430">
        <v>5.2590000000000003</v>
      </c>
      <c r="O430">
        <v>4.1020000000000003</v>
      </c>
      <c r="Q430">
        <v>0.155</v>
      </c>
      <c r="R430">
        <v>1</v>
      </c>
      <c r="S430">
        <v>0</v>
      </c>
      <c r="T430">
        <v>0</v>
      </c>
      <c r="V430">
        <v>0</v>
      </c>
      <c r="Y430">
        <v>44238</v>
      </c>
      <c r="Z430">
        <v>5.078703703703704E-2</v>
      </c>
      <c r="AB430">
        <v>1</v>
      </c>
      <c r="AD430">
        <v>3.6681475282032459</v>
      </c>
      <c r="AE430">
        <v>4.4242714120059805</v>
      </c>
      <c r="AF430">
        <v>0.75612388380273465</v>
      </c>
      <c r="AG430">
        <v>0.22164309594859141</v>
      </c>
    </row>
    <row r="431" spans="1:58" x14ac:dyDescent="0.2">
      <c r="A431">
        <v>75</v>
      </c>
      <c r="B431">
        <v>23</v>
      </c>
      <c r="C431" t="s">
        <v>124</v>
      </c>
      <c r="D431" t="s">
        <v>27</v>
      </c>
      <c r="G431">
        <v>0.5</v>
      </c>
      <c r="H431">
        <v>0.5</v>
      </c>
      <c r="I431">
        <v>1351</v>
      </c>
      <c r="J431">
        <v>8999</v>
      </c>
      <c r="L431">
        <v>21822</v>
      </c>
      <c r="M431">
        <v>1.4510000000000001</v>
      </c>
      <c r="N431">
        <v>7.9029999999999996</v>
      </c>
      <c r="O431">
        <v>6.4509999999999996</v>
      </c>
      <c r="Q431">
        <v>2.1659999999999999</v>
      </c>
      <c r="R431">
        <v>1</v>
      </c>
      <c r="S431">
        <v>0</v>
      </c>
      <c r="T431">
        <v>0</v>
      </c>
      <c r="V431">
        <v>0</v>
      </c>
      <c r="Y431">
        <v>44238</v>
      </c>
      <c r="Z431">
        <v>6.1122685185185183E-2</v>
      </c>
      <c r="AB431">
        <v>1</v>
      </c>
      <c r="AD431">
        <v>5.305177091931883</v>
      </c>
      <c r="AE431">
        <v>6.6975759055156141</v>
      </c>
      <c r="AF431">
        <v>1.3923988135837311</v>
      </c>
      <c r="AG431">
        <v>1.6332927775775579</v>
      </c>
    </row>
    <row r="432" spans="1:58" x14ac:dyDescent="0.2">
      <c r="A432">
        <v>76</v>
      </c>
      <c r="B432">
        <v>23</v>
      </c>
      <c r="C432" t="s">
        <v>124</v>
      </c>
      <c r="D432" t="s">
        <v>27</v>
      </c>
      <c r="G432">
        <v>0.5</v>
      </c>
      <c r="H432">
        <v>0.5</v>
      </c>
      <c r="I432">
        <v>1488</v>
      </c>
      <c r="J432">
        <v>8992</v>
      </c>
      <c r="L432">
        <v>22047</v>
      </c>
      <c r="M432">
        <v>1.556</v>
      </c>
      <c r="N432">
        <v>7.8959999999999999</v>
      </c>
      <c r="O432">
        <v>6.34</v>
      </c>
      <c r="Q432">
        <v>2.19</v>
      </c>
      <c r="R432">
        <v>1</v>
      </c>
      <c r="S432">
        <v>0</v>
      </c>
      <c r="T432">
        <v>0</v>
      </c>
      <c r="V432">
        <v>0</v>
      </c>
      <c r="Y432">
        <v>44238</v>
      </c>
      <c r="Z432">
        <v>6.6782407407407415E-2</v>
      </c>
      <c r="AB432">
        <v>1</v>
      </c>
      <c r="AD432">
        <v>5.8892214935746523</v>
      </c>
      <c r="AE432">
        <v>6.6924755428699187</v>
      </c>
      <c r="AF432">
        <v>0.80325404929526645</v>
      </c>
      <c r="AG432">
        <v>1.6498063045800804</v>
      </c>
      <c r="AJ432">
        <v>7.2414348384013782E-2</v>
      </c>
      <c r="AO432">
        <v>0.52395468304117365</v>
      </c>
      <c r="AT432">
        <v>3.8978132314800424</v>
      </c>
      <c r="AY432">
        <v>0.53683699933364881</v>
      </c>
      <c r="BC432">
        <v>5.8870899446635478</v>
      </c>
      <c r="BD432">
        <v>6.6749885852275366</v>
      </c>
      <c r="BE432">
        <v>0.78789864056398917</v>
      </c>
      <c r="BF432">
        <v>1.6542466085074254</v>
      </c>
    </row>
    <row r="433" spans="1:58" x14ac:dyDescent="0.2">
      <c r="A433">
        <v>77</v>
      </c>
      <c r="B433">
        <v>23</v>
      </c>
      <c r="C433" t="s">
        <v>124</v>
      </c>
      <c r="D433" t="s">
        <v>27</v>
      </c>
      <c r="G433">
        <v>0.5</v>
      </c>
      <c r="H433">
        <v>0.5</v>
      </c>
      <c r="I433">
        <v>1487</v>
      </c>
      <c r="J433">
        <v>8944</v>
      </c>
      <c r="L433">
        <v>22168</v>
      </c>
      <c r="M433">
        <v>1.556</v>
      </c>
      <c r="N433">
        <v>7.8559999999999999</v>
      </c>
      <c r="O433">
        <v>6.3</v>
      </c>
      <c r="Q433">
        <v>2.2029999999999998</v>
      </c>
      <c r="R433">
        <v>1</v>
      </c>
      <c r="S433">
        <v>0</v>
      </c>
      <c r="T433">
        <v>0</v>
      </c>
      <c r="V433">
        <v>0</v>
      </c>
      <c r="Y433">
        <v>44238</v>
      </c>
      <c r="Z433">
        <v>7.2824074074074083E-2</v>
      </c>
      <c r="AB433">
        <v>1</v>
      </c>
      <c r="AD433">
        <v>5.8849583957524434</v>
      </c>
      <c r="AE433">
        <v>6.6575016275851553</v>
      </c>
      <c r="AF433">
        <v>0.7725432318327119</v>
      </c>
      <c r="AG433">
        <v>1.6586869124347703</v>
      </c>
    </row>
    <row r="434" spans="1:58" x14ac:dyDescent="0.2">
      <c r="A434">
        <v>78</v>
      </c>
      <c r="B434">
        <v>24</v>
      </c>
      <c r="C434" t="s">
        <v>125</v>
      </c>
      <c r="D434" t="s">
        <v>27</v>
      </c>
      <c r="G434">
        <v>0.5</v>
      </c>
      <c r="H434">
        <v>0.5</v>
      </c>
      <c r="I434">
        <v>1552</v>
      </c>
      <c r="J434">
        <v>8082</v>
      </c>
      <c r="L434">
        <v>5850</v>
      </c>
      <c r="M434">
        <v>1.605</v>
      </c>
      <c r="N434">
        <v>7.1260000000000003</v>
      </c>
      <c r="O434">
        <v>5.52</v>
      </c>
      <c r="Q434">
        <v>0.496</v>
      </c>
      <c r="R434">
        <v>1</v>
      </c>
      <c r="S434">
        <v>0</v>
      </c>
      <c r="T434">
        <v>0</v>
      </c>
      <c r="V434">
        <v>0</v>
      </c>
      <c r="Y434">
        <v>44238</v>
      </c>
      <c r="Z434">
        <v>8.3148148148148152E-2</v>
      </c>
      <c r="AB434">
        <v>1</v>
      </c>
      <c r="AD434">
        <v>6.1620597541960915</v>
      </c>
      <c r="AE434">
        <v>6.0294283989296087</v>
      </c>
      <c r="AF434">
        <v>-0.13263135526648284</v>
      </c>
      <c r="AG434">
        <v>0.46105254075849517</v>
      </c>
    </row>
    <row r="435" spans="1:58" x14ac:dyDescent="0.2">
      <c r="A435">
        <v>79</v>
      </c>
      <c r="B435">
        <v>24</v>
      </c>
      <c r="C435" t="s">
        <v>125</v>
      </c>
      <c r="D435" t="s">
        <v>27</v>
      </c>
      <c r="G435">
        <v>0.5</v>
      </c>
      <c r="H435">
        <v>0.5</v>
      </c>
      <c r="I435">
        <v>1611</v>
      </c>
      <c r="J435">
        <v>7409</v>
      </c>
      <c r="L435">
        <v>5116</v>
      </c>
      <c r="M435">
        <v>1.651</v>
      </c>
      <c r="N435">
        <v>6.5549999999999997</v>
      </c>
      <c r="O435">
        <v>4.9039999999999999</v>
      </c>
      <c r="Q435">
        <v>0.41899999999999998</v>
      </c>
      <c r="R435">
        <v>1</v>
      </c>
      <c r="S435">
        <v>0</v>
      </c>
      <c r="T435">
        <v>0</v>
      </c>
      <c r="V435">
        <v>0</v>
      </c>
      <c r="Y435">
        <v>44238</v>
      </c>
      <c r="Z435">
        <v>8.8877314814814812E-2</v>
      </c>
      <c r="AB435">
        <v>1</v>
      </c>
      <c r="AD435">
        <v>6.4135825257064818</v>
      </c>
      <c r="AE435">
        <v>5.5390649617078189</v>
      </c>
      <c r="AF435">
        <v>-0.87451756399866287</v>
      </c>
      <c r="AG435">
        <v>0.40718174600359958</v>
      </c>
      <c r="AJ435">
        <v>1.5826522410453336</v>
      </c>
      <c r="AO435">
        <v>0.22337273428381171</v>
      </c>
      <c r="AT435">
        <v>9.7802683978562932</v>
      </c>
      <c r="AY435">
        <v>5.4059605539052834E-2</v>
      </c>
      <c r="BC435">
        <v>6.464739699573002</v>
      </c>
      <c r="BD435">
        <v>5.5452582592061628</v>
      </c>
      <c r="BE435">
        <v>-0.91948144036683876</v>
      </c>
      <c r="BF435">
        <v>0.40729183618361642</v>
      </c>
    </row>
    <row r="436" spans="1:58" x14ac:dyDescent="0.2">
      <c r="A436">
        <v>80</v>
      </c>
      <c r="B436">
        <v>24</v>
      </c>
      <c r="C436" t="s">
        <v>125</v>
      </c>
      <c r="D436" t="s">
        <v>27</v>
      </c>
      <c r="G436">
        <v>0.5</v>
      </c>
      <c r="H436">
        <v>0.5</v>
      </c>
      <c r="I436">
        <v>1635</v>
      </c>
      <c r="J436">
        <v>7426</v>
      </c>
      <c r="L436">
        <v>5119</v>
      </c>
      <c r="M436">
        <v>1.669</v>
      </c>
      <c r="N436">
        <v>6.57</v>
      </c>
      <c r="O436">
        <v>4.9009999999999998</v>
      </c>
      <c r="Q436">
        <v>0.41899999999999998</v>
      </c>
      <c r="R436">
        <v>1</v>
      </c>
      <c r="S436">
        <v>0</v>
      </c>
      <c r="T436">
        <v>0</v>
      </c>
      <c r="V436">
        <v>0</v>
      </c>
      <c r="Y436">
        <v>44238</v>
      </c>
      <c r="Z436">
        <v>9.4849537037037038E-2</v>
      </c>
      <c r="AB436">
        <v>1</v>
      </c>
      <c r="AD436">
        <v>6.5158968734395213</v>
      </c>
      <c r="AE436">
        <v>5.5514515567045066</v>
      </c>
      <c r="AF436">
        <v>-0.96444531673501466</v>
      </c>
      <c r="AG436">
        <v>0.4074019263636332</v>
      </c>
    </row>
    <row r="437" spans="1:58" x14ac:dyDescent="0.2">
      <c r="A437">
        <v>81</v>
      </c>
      <c r="B437">
        <v>25</v>
      </c>
      <c r="C437" t="s">
        <v>126</v>
      </c>
      <c r="D437" t="s">
        <v>27</v>
      </c>
      <c r="G437">
        <v>0.5</v>
      </c>
      <c r="H437">
        <v>0.5</v>
      </c>
      <c r="I437">
        <v>1076</v>
      </c>
      <c r="J437">
        <v>5843</v>
      </c>
      <c r="L437">
        <v>2170</v>
      </c>
      <c r="M437">
        <v>1.24</v>
      </c>
      <c r="N437">
        <v>5.2290000000000001</v>
      </c>
      <c r="O437">
        <v>3.9889999999999999</v>
      </c>
      <c r="Q437">
        <v>0.111</v>
      </c>
      <c r="R437">
        <v>1</v>
      </c>
      <c r="S437">
        <v>0</v>
      </c>
      <c r="T437">
        <v>0</v>
      </c>
      <c r="V437">
        <v>0</v>
      </c>
      <c r="Y437">
        <v>44238</v>
      </c>
      <c r="Z437">
        <v>0.10506944444444444</v>
      </c>
      <c r="AB437">
        <v>1</v>
      </c>
      <c r="AD437">
        <v>4.1328251908241356</v>
      </c>
      <c r="AE437">
        <v>4.3980409755424068</v>
      </c>
      <c r="AF437">
        <v>0.26521578471827123</v>
      </c>
      <c r="AG437">
        <v>0.19096463245057188</v>
      </c>
    </row>
    <row r="438" spans="1:58" x14ac:dyDescent="0.2">
      <c r="A438">
        <v>82</v>
      </c>
      <c r="B438">
        <v>25</v>
      </c>
      <c r="C438" t="s">
        <v>126</v>
      </c>
      <c r="D438" t="s">
        <v>27</v>
      </c>
      <c r="G438">
        <v>0.5</v>
      </c>
      <c r="H438">
        <v>0.5</v>
      </c>
      <c r="I438">
        <v>874</v>
      </c>
      <c r="J438">
        <v>5854</v>
      </c>
      <c r="L438">
        <v>2168</v>
      </c>
      <c r="M438">
        <v>1.085</v>
      </c>
      <c r="N438">
        <v>5.2380000000000004</v>
      </c>
      <c r="O438">
        <v>4.1520000000000001</v>
      </c>
      <c r="Q438">
        <v>0.111</v>
      </c>
      <c r="R438">
        <v>1</v>
      </c>
      <c r="S438">
        <v>0</v>
      </c>
      <c r="T438">
        <v>0</v>
      </c>
      <c r="V438">
        <v>0</v>
      </c>
      <c r="Y438">
        <v>44238</v>
      </c>
      <c r="Z438">
        <v>0.11055555555555556</v>
      </c>
      <c r="AB438">
        <v>1</v>
      </c>
      <c r="AD438">
        <v>3.2716794307377173</v>
      </c>
      <c r="AE438">
        <v>4.4060558311284996</v>
      </c>
      <c r="AF438">
        <v>1.1343764003907824</v>
      </c>
      <c r="AG438">
        <v>0.19081784554388279</v>
      </c>
      <c r="AJ438">
        <v>6.595402297925979</v>
      </c>
      <c r="AO438">
        <v>0.43088464316768654</v>
      </c>
      <c r="AT438">
        <v>15.451056171916026</v>
      </c>
      <c r="AY438">
        <v>0.57527909305004243</v>
      </c>
      <c r="BC438">
        <v>3.1672335340935724</v>
      </c>
      <c r="BD438">
        <v>4.3965837290722085</v>
      </c>
      <c r="BE438">
        <v>1.2293501949786365</v>
      </c>
      <c r="BF438">
        <v>0.19136829644396686</v>
      </c>
    </row>
    <row r="439" spans="1:58" x14ac:dyDescent="0.2">
      <c r="A439">
        <v>83</v>
      </c>
      <c r="B439">
        <v>25</v>
      </c>
      <c r="C439" t="s">
        <v>126</v>
      </c>
      <c r="D439" t="s">
        <v>27</v>
      </c>
      <c r="G439">
        <v>0.5</v>
      </c>
      <c r="H439">
        <v>0.5</v>
      </c>
      <c r="I439">
        <v>825</v>
      </c>
      <c r="J439">
        <v>5828</v>
      </c>
      <c r="L439">
        <v>2183</v>
      </c>
      <c r="M439">
        <v>1.048</v>
      </c>
      <c r="N439">
        <v>5.2160000000000002</v>
      </c>
      <c r="O439">
        <v>4.1669999999999998</v>
      </c>
      <c r="Q439">
        <v>0.112</v>
      </c>
      <c r="R439">
        <v>1</v>
      </c>
      <c r="S439">
        <v>0</v>
      </c>
      <c r="T439">
        <v>0</v>
      </c>
      <c r="V439">
        <v>0</v>
      </c>
      <c r="Y439">
        <v>44238</v>
      </c>
      <c r="Z439">
        <v>0.11652777777777779</v>
      </c>
      <c r="AB439">
        <v>1</v>
      </c>
      <c r="AD439">
        <v>3.0627876374494276</v>
      </c>
      <c r="AE439">
        <v>4.3871116270159183</v>
      </c>
      <c r="AF439">
        <v>1.3243239895664907</v>
      </c>
      <c r="AG439">
        <v>0.19191874734405096</v>
      </c>
    </row>
    <row r="440" spans="1:58" x14ac:dyDescent="0.2">
      <c r="A440">
        <v>84</v>
      </c>
      <c r="B440">
        <v>26</v>
      </c>
      <c r="C440" t="s">
        <v>127</v>
      </c>
      <c r="D440" t="s">
        <v>27</v>
      </c>
      <c r="G440">
        <v>0.5</v>
      </c>
      <c r="H440">
        <v>0.5</v>
      </c>
      <c r="I440">
        <v>1613</v>
      </c>
      <c r="J440">
        <v>9001</v>
      </c>
      <c r="L440">
        <v>12814</v>
      </c>
      <c r="M440">
        <v>1.6519999999999999</v>
      </c>
      <c r="N440">
        <v>7.9039999999999999</v>
      </c>
      <c r="O440">
        <v>6.2519999999999998</v>
      </c>
      <c r="Q440">
        <v>1.224</v>
      </c>
      <c r="R440">
        <v>1</v>
      </c>
      <c r="S440">
        <v>0</v>
      </c>
      <c r="T440">
        <v>0</v>
      </c>
      <c r="V440">
        <v>0</v>
      </c>
      <c r="Y440">
        <v>44238</v>
      </c>
      <c r="Z440">
        <v>0.12692129629629631</v>
      </c>
      <c r="AB440">
        <v>1</v>
      </c>
      <c r="AD440">
        <v>6.4221087213509023</v>
      </c>
      <c r="AE440">
        <v>6.6990331519858124</v>
      </c>
      <c r="AF440">
        <v>0.27692443063491012</v>
      </c>
      <c r="AG440">
        <v>0.97216454984990208</v>
      </c>
    </row>
    <row r="441" spans="1:58" x14ac:dyDescent="0.2">
      <c r="A441">
        <v>85</v>
      </c>
      <c r="B441">
        <v>26</v>
      </c>
      <c r="C441" t="s">
        <v>127</v>
      </c>
      <c r="D441" t="s">
        <v>27</v>
      </c>
      <c r="G441">
        <v>0.5</v>
      </c>
      <c r="H441">
        <v>0.5</v>
      </c>
      <c r="I441">
        <v>1909</v>
      </c>
      <c r="J441">
        <v>9011</v>
      </c>
      <c r="L441">
        <v>12860</v>
      </c>
      <c r="M441">
        <v>1.879</v>
      </c>
      <c r="N441">
        <v>7.9130000000000003</v>
      </c>
      <c r="O441">
        <v>6.0339999999999998</v>
      </c>
      <c r="Q441">
        <v>1.2290000000000001</v>
      </c>
      <c r="R441">
        <v>1</v>
      </c>
      <c r="S441">
        <v>0</v>
      </c>
      <c r="T441">
        <v>0</v>
      </c>
      <c r="V441">
        <v>0</v>
      </c>
      <c r="Y441">
        <v>44238</v>
      </c>
      <c r="Z441">
        <v>0.13260416666666666</v>
      </c>
      <c r="AB441">
        <v>1</v>
      </c>
      <c r="AD441">
        <v>7.6839856767250598</v>
      </c>
      <c r="AE441">
        <v>6.7063193843368039</v>
      </c>
      <c r="AF441">
        <v>-0.97766629238825598</v>
      </c>
      <c r="AG441">
        <v>0.97554064870375112</v>
      </c>
      <c r="AJ441">
        <v>1.7348074875479493</v>
      </c>
      <c r="AO441">
        <v>9.7830365754836349E-2</v>
      </c>
      <c r="AT441">
        <v>13.728597959416085</v>
      </c>
      <c r="AY441">
        <v>1.3822030461758805</v>
      </c>
      <c r="BC441">
        <v>7.6179076604808049</v>
      </c>
      <c r="BD441">
        <v>6.7030405797788575</v>
      </c>
      <c r="BE441">
        <v>-0.91486708070194744</v>
      </c>
      <c r="BF441">
        <v>0.98232954313812149</v>
      </c>
    </row>
    <row r="442" spans="1:58" x14ac:dyDescent="0.2">
      <c r="A442">
        <v>86</v>
      </c>
      <c r="B442">
        <v>26</v>
      </c>
      <c r="C442" t="s">
        <v>127</v>
      </c>
      <c r="D442" t="s">
        <v>27</v>
      </c>
      <c r="G442">
        <v>0.5</v>
      </c>
      <c r="H442">
        <v>0.5</v>
      </c>
      <c r="I442">
        <v>1878</v>
      </c>
      <c r="J442">
        <v>9002</v>
      </c>
      <c r="L442">
        <v>13045</v>
      </c>
      <c r="M442">
        <v>1.855</v>
      </c>
      <c r="N442">
        <v>7.9050000000000002</v>
      </c>
      <c r="O442">
        <v>6.05</v>
      </c>
      <c r="Q442">
        <v>1.248</v>
      </c>
      <c r="R442">
        <v>1</v>
      </c>
      <c r="S442">
        <v>0</v>
      </c>
      <c r="T442">
        <v>0</v>
      </c>
      <c r="V442">
        <v>0</v>
      </c>
      <c r="Y442">
        <v>44238</v>
      </c>
      <c r="Z442">
        <v>0.13869212962962962</v>
      </c>
      <c r="AB442">
        <v>1</v>
      </c>
      <c r="AD442">
        <v>7.55182964423655</v>
      </c>
      <c r="AE442">
        <v>6.6997617752209111</v>
      </c>
      <c r="AF442">
        <v>-0.85206786901563891</v>
      </c>
      <c r="AG442">
        <v>0.98911843757249185</v>
      </c>
    </row>
    <row r="443" spans="1:58" x14ac:dyDescent="0.2">
      <c r="A443">
        <v>87</v>
      </c>
      <c r="B443">
        <v>27</v>
      </c>
      <c r="C443" t="s">
        <v>128</v>
      </c>
      <c r="D443" t="s">
        <v>27</v>
      </c>
      <c r="G443">
        <v>0.5</v>
      </c>
      <c r="H443">
        <v>0.5</v>
      </c>
      <c r="I443">
        <v>1722</v>
      </c>
      <c r="J443">
        <v>8488</v>
      </c>
      <c r="L443">
        <v>6550</v>
      </c>
      <c r="M443">
        <v>1.736</v>
      </c>
      <c r="N443">
        <v>7.47</v>
      </c>
      <c r="O443">
        <v>5.734</v>
      </c>
      <c r="Q443">
        <v>0.56899999999999995</v>
      </c>
      <c r="R443">
        <v>1</v>
      </c>
      <c r="S443">
        <v>0</v>
      </c>
      <c r="T443">
        <v>0</v>
      </c>
      <c r="V443">
        <v>0</v>
      </c>
      <c r="Y443">
        <v>44238</v>
      </c>
      <c r="Z443">
        <v>0.14907407407407405</v>
      </c>
      <c r="AB443">
        <v>1</v>
      </c>
      <c r="AD443">
        <v>6.8867863839717911</v>
      </c>
      <c r="AE443">
        <v>6.3252494323799011</v>
      </c>
      <c r="AF443">
        <v>-0.56153695159188999</v>
      </c>
      <c r="AG443">
        <v>0.51242795809967623</v>
      </c>
    </row>
    <row r="444" spans="1:58" x14ac:dyDescent="0.2">
      <c r="A444">
        <v>88</v>
      </c>
      <c r="B444">
        <v>27</v>
      </c>
      <c r="C444" t="s">
        <v>128</v>
      </c>
      <c r="D444" t="s">
        <v>27</v>
      </c>
      <c r="G444">
        <v>0.5</v>
      </c>
      <c r="H444">
        <v>0.5</v>
      </c>
      <c r="I444">
        <v>1682</v>
      </c>
      <c r="J444">
        <v>8380</v>
      </c>
      <c r="L444">
        <v>6522</v>
      </c>
      <c r="M444">
        <v>1.706</v>
      </c>
      <c r="N444">
        <v>7.3780000000000001</v>
      </c>
      <c r="O444">
        <v>5.673</v>
      </c>
      <c r="Q444">
        <v>0.56599999999999995</v>
      </c>
      <c r="R444">
        <v>1</v>
      </c>
      <c r="S444">
        <v>0</v>
      </c>
      <c r="T444">
        <v>0</v>
      </c>
      <c r="V444">
        <v>0</v>
      </c>
      <c r="Y444">
        <v>44238</v>
      </c>
      <c r="Z444">
        <v>0.15467592592592591</v>
      </c>
      <c r="AB444">
        <v>1</v>
      </c>
      <c r="AD444">
        <v>6.7162624710833914</v>
      </c>
      <c r="AE444">
        <v>6.2465581229891836</v>
      </c>
      <c r="AF444">
        <v>-0.4697043480942078</v>
      </c>
      <c r="AG444">
        <v>0.51037294140602896</v>
      </c>
      <c r="AJ444">
        <v>2.0729401145628259</v>
      </c>
      <c r="AO444">
        <v>8.0950554957869265</v>
      </c>
      <c r="AT444">
        <v>80.030761734751948</v>
      </c>
      <c r="AY444">
        <v>10.615695080443816</v>
      </c>
      <c r="BC444">
        <v>6.786603585149857</v>
      </c>
      <c r="BD444">
        <v>6.0035622740835866</v>
      </c>
      <c r="BE444">
        <v>-0.78304131106626995</v>
      </c>
      <c r="BF444">
        <v>0.48464853600876617</v>
      </c>
    </row>
    <row r="445" spans="1:58" x14ac:dyDescent="0.2">
      <c r="A445">
        <v>89</v>
      </c>
      <c r="B445">
        <v>27</v>
      </c>
      <c r="C445" t="s">
        <v>128</v>
      </c>
      <c r="D445" t="s">
        <v>27</v>
      </c>
      <c r="G445">
        <v>0.5</v>
      </c>
      <c r="H445">
        <v>0.5</v>
      </c>
      <c r="I445">
        <v>1715</v>
      </c>
      <c r="J445">
        <v>7713</v>
      </c>
      <c r="L445">
        <v>5821</v>
      </c>
      <c r="M445">
        <v>1.7310000000000001</v>
      </c>
      <c r="N445">
        <v>6.8129999999999997</v>
      </c>
      <c r="O445">
        <v>5.0819999999999999</v>
      </c>
      <c r="Q445">
        <v>0.49299999999999999</v>
      </c>
      <c r="R445">
        <v>1</v>
      </c>
      <c r="S445">
        <v>0</v>
      </c>
      <c r="T445">
        <v>0</v>
      </c>
      <c r="V445">
        <v>0</v>
      </c>
      <c r="Y445">
        <v>44238</v>
      </c>
      <c r="Z445">
        <v>0.1607638888888889</v>
      </c>
      <c r="AB445">
        <v>1</v>
      </c>
      <c r="AD445">
        <v>6.8569446992163217</v>
      </c>
      <c r="AE445">
        <v>5.7605664251779896</v>
      </c>
      <c r="AF445">
        <v>-1.0963782740383321</v>
      </c>
      <c r="AG445">
        <v>0.45892413061150339</v>
      </c>
    </row>
    <row r="446" spans="1:58" x14ac:dyDescent="0.2">
      <c r="A446">
        <v>90</v>
      </c>
      <c r="B446">
        <v>28</v>
      </c>
      <c r="C446" t="s">
        <v>129</v>
      </c>
      <c r="D446" t="s">
        <v>27</v>
      </c>
      <c r="G446">
        <v>0.5</v>
      </c>
      <c r="H446">
        <v>0.5</v>
      </c>
      <c r="I446">
        <v>2286</v>
      </c>
      <c r="J446">
        <v>16681</v>
      </c>
      <c r="L446">
        <v>4273</v>
      </c>
      <c r="M446">
        <v>2.169</v>
      </c>
      <c r="N446">
        <v>14.411</v>
      </c>
      <c r="O446">
        <v>12.242000000000001</v>
      </c>
      <c r="Q446">
        <v>0.33100000000000002</v>
      </c>
      <c r="R446">
        <v>1</v>
      </c>
      <c r="S446">
        <v>0</v>
      </c>
      <c r="T446">
        <v>0</v>
      </c>
      <c r="V446">
        <v>0</v>
      </c>
      <c r="Y446">
        <v>44238</v>
      </c>
      <c r="Z446">
        <v>0.17152777777777775</v>
      </c>
      <c r="AB446">
        <v>1</v>
      </c>
      <c r="AD446">
        <v>9.2911735556982276</v>
      </c>
      <c r="AE446">
        <v>12.294859597547987</v>
      </c>
      <c r="AF446">
        <v>3.0036860418497593</v>
      </c>
      <c r="AG446">
        <v>0.3453110648341487</v>
      </c>
    </row>
    <row r="447" spans="1:58" x14ac:dyDescent="0.2">
      <c r="A447">
        <v>91</v>
      </c>
      <c r="B447">
        <v>28</v>
      </c>
      <c r="C447" t="s">
        <v>129</v>
      </c>
      <c r="D447" t="s">
        <v>27</v>
      </c>
      <c r="G447">
        <v>0.5</v>
      </c>
      <c r="H447">
        <v>0.5</v>
      </c>
      <c r="I447">
        <v>2497</v>
      </c>
      <c r="J447">
        <v>16419</v>
      </c>
      <c r="L447">
        <v>4247</v>
      </c>
      <c r="M447">
        <v>2.331</v>
      </c>
      <c r="N447">
        <v>14.188000000000001</v>
      </c>
      <c r="O447">
        <v>11.858000000000001</v>
      </c>
      <c r="Q447">
        <v>0.32800000000000001</v>
      </c>
      <c r="R447">
        <v>1</v>
      </c>
      <c r="S447">
        <v>0</v>
      </c>
      <c r="T447">
        <v>0</v>
      </c>
      <c r="V447">
        <v>0</v>
      </c>
      <c r="Y447">
        <v>44238</v>
      </c>
      <c r="Z447">
        <v>0.17747685185185183</v>
      </c>
      <c r="AB447">
        <v>1</v>
      </c>
      <c r="AD447">
        <v>10.190687196184534</v>
      </c>
      <c r="AE447">
        <v>12.103960309951985</v>
      </c>
      <c r="AF447">
        <v>1.9132731137674508</v>
      </c>
      <c r="AG447">
        <v>0.34340283504719049</v>
      </c>
      <c r="AJ447">
        <v>2.4380751720191203</v>
      </c>
      <c r="AO447">
        <v>0.42049371966359372</v>
      </c>
      <c r="AT447">
        <v>11.059991582645234</v>
      </c>
      <c r="AY447">
        <v>3.0596102831113479</v>
      </c>
      <c r="BC447">
        <v>10.31644858193973</v>
      </c>
      <c r="BD447">
        <v>12.12946212318046</v>
      </c>
      <c r="BE447">
        <v>1.8130135412407293</v>
      </c>
      <c r="BF447">
        <v>0.33822859658640014</v>
      </c>
    </row>
    <row r="448" spans="1:58" x14ac:dyDescent="0.2">
      <c r="A448">
        <v>92</v>
      </c>
      <c r="B448">
        <v>28</v>
      </c>
      <c r="C448" t="s">
        <v>129</v>
      </c>
      <c r="D448" t="s">
        <v>27</v>
      </c>
      <c r="G448">
        <v>0.5</v>
      </c>
      <c r="H448">
        <v>0.5</v>
      </c>
      <c r="I448">
        <v>2556</v>
      </c>
      <c r="J448">
        <v>16489</v>
      </c>
      <c r="L448">
        <v>4106</v>
      </c>
      <c r="M448">
        <v>2.3759999999999999</v>
      </c>
      <c r="N448">
        <v>14.247999999999999</v>
      </c>
      <c r="O448">
        <v>11.872</v>
      </c>
      <c r="Q448">
        <v>0.313</v>
      </c>
      <c r="R448">
        <v>1</v>
      </c>
      <c r="S448">
        <v>0</v>
      </c>
      <c r="T448">
        <v>0</v>
      </c>
      <c r="V448">
        <v>0</v>
      </c>
      <c r="Y448">
        <v>44238</v>
      </c>
      <c r="Z448">
        <v>0.18376157407407409</v>
      </c>
      <c r="AB448">
        <v>1</v>
      </c>
      <c r="AD448">
        <v>10.442209967694925</v>
      </c>
      <c r="AE448">
        <v>12.154963936408933</v>
      </c>
      <c r="AF448">
        <v>1.7127539687140079</v>
      </c>
      <c r="AG448">
        <v>0.3330543581256098</v>
      </c>
    </row>
    <row r="449" spans="1:58" x14ac:dyDescent="0.2">
      <c r="A449">
        <v>93</v>
      </c>
      <c r="B449">
        <v>29</v>
      </c>
      <c r="C449" t="s">
        <v>130</v>
      </c>
      <c r="D449" t="s">
        <v>27</v>
      </c>
      <c r="G449">
        <v>0.5</v>
      </c>
      <c r="H449">
        <v>0.5</v>
      </c>
      <c r="I449">
        <v>1432</v>
      </c>
      <c r="J449">
        <v>6780</v>
      </c>
      <c r="L449">
        <v>2637</v>
      </c>
      <c r="M449">
        <v>1.514</v>
      </c>
      <c r="N449">
        <v>6.0229999999999997</v>
      </c>
      <c r="O449">
        <v>4.5090000000000003</v>
      </c>
      <c r="Q449">
        <v>0.16</v>
      </c>
      <c r="R449">
        <v>1</v>
      </c>
      <c r="S449">
        <v>0</v>
      </c>
      <c r="T449">
        <v>0</v>
      </c>
      <c r="V449">
        <v>0</v>
      </c>
      <c r="Y449">
        <v>44238</v>
      </c>
      <c r="Z449">
        <v>0.1939814814814815</v>
      </c>
      <c r="AB449">
        <v>1</v>
      </c>
      <c r="AD449">
        <v>5.6504880155308932</v>
      </c>
      <c r="AE449">
        <v>5.080760946830396</v>
      </c>
      <c r="AF449">
        <v>-0.56972706870049716</v>
      </c>
      <c r="AG449">
        <v>0.22523937516247411</v>
      </c>
    </row>
    <row r="450" spans="1:58" x14ac:dyDescent="0.2">
      <c r="A450">
        <v>94</v>
      </c>
      <c r="B450">
        <v>29</v>
      </c>
      <c r="C450" t="s">
        <v>130</v>
      </c>
      <c r="D450" t="s">
        <v>27</v>
      </c>
      <c r="G450">
        <v>0.5</v>
      </c>
      <c r="H450">
        <v>0.5</v>
      </c>
      <c r="I450">
        <v>1001</v>
      </c>
      <c r="J450">
        <v>6256</v>
      </c>
      <c r="L450">
        <v>2422</v>
      </c>
      <c r="M450">
        <v>1.1830000000000001</v>
      </c>
      <c r="N450">
        <v>5.5780000000000003</v>
      </c>
      <c r="O450">
        <v>4.3959999999999999</v>
      </c>
      <c r="Q450">
        <v>0.13700000000000001</v>
      </c>
      <c r="R450">
        <v>1</v>
      </c>
      <c r="S450">
        <v>0</v>
      </c>
      <c r="T450">
        <v>0</v>
      </c>
      <c r="V450">
        <v>0</v>
      </c>
      <c r="Y450">
        <v>44238</v>
      </c>
      <c r="Z450">
        <v>0.19950231481481481</v>
      </c>
      <c r="AB450">
        <v>1</v>
      </c>
      <c r="AD450">
        <v>3.8130928541583859</v>
      </c>
      <c r="AE450">
        <v>4.6989623716383937</v>
      </c>
      <c r="AF450">
        <v>0.88586951748000775</v>
      </c>
      <c r="AG450">
        <v>0.20945978269339705</v>
      </c>
      <c r="AJ450">
        <v>2.032883490406284</v>
      </c>
      <c r="AO450">
        <v>6.8003798897951269</v>
      </c>
      <c r="AT450">
        <v>37.400666949496873</v>
      </c>
      <c r="AY450">
        <v>7.260005999049552</v>
      </c>
      <c r="BC450">
        <v>3.774724973758496</v>
      </c>
      <c r="BD450">
        <v>4.8643598460059216</v>
      </c>
      <c r="BE450">
        <v>1.0896348722474254</v>
      </c>
      <c r="BF450">
        <v>0.21734957892793558</v>
      </c>
    </row>
    <row r="451" spans="1:58" x14ac:dyDescent="0.2">
      <c r="A451">
        <v>95</v>
      </c>
      <c r="B451">
        <v>29</v>
      </c>
      <c r="C451" t="s">
        <v>130</v>
      </c>
      <c r="D451" t="s">
        <v>27</v>
      </c>
      <c r="G451">
        <v>0.5</v>
      </c>
      <c r="H451">
        <v>0.5</v>
      </c>
      <c r="I451">
        <v>983</v>
      </c>
      <c r="J451">
        <v>6710</v>
      </c>
      <c r="L451">
        <v>2637</v>
      </c>
      <c r="M451">
        <v>1.169</v>
      </c>
      <c r="N451">
        <v>5.9630000000000001</v>
      </c>
      <c r="O451">
        <v>4.7939999999999996</v>
      </c>
      <c r="Q451">
        <v>0.16</v>
      </c>
      <c r="R451">
        <v>1</v>
      </c>
      <c r="S451">
        <v>0</v>
      </c>
      <c r="T451">
        <v>0</v>
      </c>
      <c r="V451">
        <v>0</v>
      </c>
      <c r="Y451">
        <v>44238</v>
      </c>
      <c r="Z451">
        <v>0.2054398148148148</v>
      </c>
      <c r="AB451">
        <v>1</v>
      </c>
      <c r="AD451">
        <v>3.7363570933586066</v>
      </c>
      <c r="AE451">
        <v>5.0297573203734496</v>
      </c>
      <c r="AF451">
        <v>1.293400227014843</v>
      </c>
      <c r="AG451">
        <v>0.22523937516247411</v>
      </c>
    </row>
    <row r="452" spans="1:58" x14ac:dyDescent="0.2">
      <c r="A452">
        <v>96</v>
      </c>
      <c r="B452">
        <v>30</v>
      </c>
      <c r="C452" t="s">
        <v>131</v>
      </c>
      <c r="D452" t="s">
        <v>27</v>
      </c>
      <c r="G452">
        <v>0.5</v>
      </c>
      <c r="H452">
        <v>0.5</v>
      </c>
      <c r="I452">
        <v>625</v>
      </c>
      <c r="J452">
        <v>3690</v>
      </c>
      <c r="L452">
        <v>1000</v>
      </c>
      <c r="M452">
        <v>0.89500000000000002</v>
      </c>
      <c r="N452">
        <v>3.4049999999999998</v>
      </c>
      <c r="O452">
        <v>2.5099999999999998</v>
      </c>
      <c r="Q452">
        <v>0</v>
      </c>
      <c r="R452">
        <v>1</v>
      </c>
      <c r="S452">
        <v>0</v>
      </c>
      <c r="T452">
        <v>0</v>
      </c>
      <c r="V452">
        <v>0</v>
      </c>
      <c r="Y452">
        <v>44238</v>
      </c>
      <c r="Z452">
        <v>0.21554398148148149</v>
      </c>
      <c r="AB452">
        <v>1</v>
      </c>
      <c r="AD452">
        <v>2.2101680730074289</v>
      </c>
      <c r="AE452">
        <v>2.8293151503737404</v>
      </c>
      <c r="AF452">
        <v>0.61914707736631147</v>
      </c>
      <c r="AG452">
        <v>0.10509429203745496</v>
      </c>
    </row>
    <row r="453" spans="1:58" x14ac:dyDescent="0.2">
      <c r="A453">
        <v>97</v>
      </c>
      <c r="B453">
        <v>30</v>
      </c>
      <c r="C453" t="s">
        <v>131</v>
      </c>
      <c r="D453" t="s">
        <v>27</v>
      </c>
      <c r="G453">
        <v>0.5</v>
      </c>
      <c r="H453">
        <v>0.5</v>
      </c>
      <c r="I453">
        <v>491</v>
      </c>
      <c r="J453">
        <v>3670</v>
      </c>
      <c r="L453">
        <v>975</v>
      </c>
      <c r="M453">
        <v>0.79100000000000004</v>
      </c>
      <c r="N453">
        <v>3.3879999999999999</v>
      </c>
      <c r="O453">
        <v>2.597</v>
      </c>
      <c r="Q453">
        <v>0</v>
      </c>
      <c r="R453">
        <v>1</v>
      </c>
      <c r="S453">
        <v>0</v>
      </c>
      <c r="T453">
        <v>0</v>
      </c>
      <c r="V453">
        <v>0</v>
      </c>
      <c r="Y453">
        <v>44238</v>
      </c>
      <c r="Z453">
        <v>0.2210185185185185</v>
      </c>
      <c r="AB453">
        <v>1</v>
      </c>
      <c r="AD453">
        <v>1.6389129648312897</v>
      </c>
      <c r="AE453">
        <v>2.8147426856717557</v>
      </c>
      <c r="AF453">
        <v>1.175829720840466</v>
      </c>
      <c r="AG453">
        <v>0.10325945570384136</v>
      </c>
      <c r="AJ453">
        <v>2.8209338508997082</v>
      </c>
      <c r="AO453">
        <v>0.54508677181506049</v>
      </c>
      <c r="AT453">
        <v>5.433163084238064</v>
      </c>
      <c r="AY453">
        <v>1.0000499597730723</v>
      </c>
      <c r="BC453">
        <v>1.6623600028534447</v>
      </c>
      <c r="BD453">
        <v>2.8070921417032135</v>
      </c>
      <c r="BE453">
        <v>1.1447321388497689</v>
      </c>
      <c r="BF453">
        <v>0.10274570153042956</v>
      </c>
    </row>
    <row r="454" spans="1:58" x14ac:dyDescent="0.2">
      <c r="A454">
        <v>98</v>
      </c>
      <c r="B454">
        <v>30</v>
      </c>
      <c r="C454" t="s">
        <v>131</v>
      </c>
      <c r="D454" t="s">
        <v>27</v>
      </c>
      <c r="G454">
        <v>0.5</v>
      </c>
      <c r="H454">
        <v>0.5</v>
      </c>
      <c r="I454">
        <v>502</v>
      </c>
      <c r="J454">
        <v>3649</v>
      </c>
      <c r="L454">
        <v>961</v>
      </c>
      <c r="M454">
        <v>0.8</v>
      </c>
      <c r="N454">
        <v>3.37</v>
      </c>
      <c r="O454">
        <v>2.57</v>
      </c>
      <c r="Q454">
        <v>0</v>
      </c>
      <c r="R454">
        <v>1</v>
      </c>
      <c r="S454">
        <v>0</v>
      </c>
      <c r="T454">
        <v>0</v>
      </c>
      <c r="V454">
        <v>0</v>
      </c>
      <c r="Y454">
        <v>44238</v>
      </c>
      <c r="Z454">
        <v>0.2268287037037037</v>
      </c>
      <c r="AB454">
        <v>1</v>
      </c>
      <c r="AD454">
        <v>1.6858070408755998</v>
      </c>
      <c r="AE454">
        <v>2.7994415977346714</v>
      </c>
      <c r="AF454">
        <v>1.1136345568590715</v>
      </c>
      <c r="AG454">
        <v>0.10223194735701774</v>
      </c>
    </row>
    <row r="455" spans="1:58" x14ac:dyDescent="0.2">
      <c r="A455">
        <v>99</v>
      </c>
      <c r="B455">
        <v>31</v>
      </c>
      <c r="C455" t="s">
        <v>66</v>
      </c>
      <c r="D455" t="s">
        <v>27</v>
      </c>
      <c r="G455">
        <v>0.5</v>
      </c>
      <c r="H455">
        <v>0.5</v>
      </c>
      <c r="I455">
        <v>1301</v>
      </c>
      <c r="J455">
        <v>12335</v>
      </c>
      <c r="L455">
        <v>6536</v>
      </c>
      <c r="M455">
        <v>1.413</v>
      </c>
      <c r="N455">
        <v>10.728</v>
      </c>
      <c r="O455">
        <v>9.3149999999999995</v>
      </c>
      <c r="Q455">
        <v>0.56799999999999995</v>
      </c>
      <c r="R455">
        <v>1</v>
      </c>
      <c r="S455">
        <v>0</v>
      </c>
      <c r="T455">
        <v>0</v>
      </c>
      <c r="V455">
        <v>0</v>
      </c>
      <c r="Y455">
        <v>44238</v>
      </c>
      <c r="Z455">
        <v>0.23754629629629631</v>
      </c>
      <c r="AB455">
        <v>1</v>
      </c>
      <c r="AD455">
        <v>5.0920222008213836</v>
      </c>
      <c r="AE455">
        <v>9.1282630178066828</v>
      </c>
      <c r="AF455">
        <v>4.0362408169852992</v>
      </c>
      <c r="AG455">
        <v>0.51140044975285259</v>
      </c>
    </row>
    <row r="456" spans="1:58" x14ac:dyDescent="0.2">
      <c r="A456">
        <v>100</v>
      </c>
      <c r="B456">
        <v>31</v>
      </c>
      <c r="C456" t="s">
        <v>66</v>
      </c>
      <c r="D456" t="s">
        <v>27</v>
      </c>
      <c r="G456">
        <v>0.5</v>
      </c>
      <c r="H456">
        <v>0.5</v>
      </c>
      <c r="I456">
        <v>1587</v>
      </c>
      <c r="J456">
        <v>11507</v>
      </c>
      <c r="L456">
        <v>5967</v>
      </c>
      <c r="M456">
        <v>1.6319999999999999</v>
      </c>
      <c r="N456">
        <v>10.026999999999999</v>
      </c>
      <c r="O456">
        <v>8.3949999999999996</v>
      </c>
      <c r="Q456">
        <v>0.50800000000000001</v>
      </c>
      <c r="R456">
        <v>1</v>
      </c>
      <c r="S456">
        <v>0</v>
      </c>
      <c r="T456">
        <v>0</v>
      </c>
      <c r="V456">
        <v>0</v>
      </c>
      <c r="Y456">
        <v>44238</v>
      </c>
      <c r="Z456">
        <v>0.24334490740740741</v>
      </c>
      <c r="AB456">
        <v>1</v>
      </c>
      <c r="AD456">
        <v>6.3112681779734414</v>
      </c>
      <c r="AE456">
        <v>8.5249629791445116</v>
      </c>
      <c r="AF456">
        <v>2.2136948011710702</v>
      </c>
      <c r="AG456">
        <v>0.46963957479980684</v>
      </c>
      <c r="AJ456">
        <v>5.3896245291145073</v>
      </c>
      <c r="AL456">
        <v>110.62738848634932</v>
      </c>
      <c r="AO456">
        <v>1.134595946390127</v>
      </c>
      <c r="AQ456">
        <v>68.004835275929224</v>
      </c>
      <c r="AT456">
        <v>22.39040140092872</v>
      </c>
      <c r="AV456">
        <v>25.382282065509131</v>
      </c>
      <c r="AY456">
        <v>0.34439951273743846</v>
      </c>
      <c r="BA456">
        <v>92.487983456350008</v>
      </c>
      <c r="BC456">
        <v>6.4860551886840518</v>
      </c>
      <c r="BD456">
        <v>8.4768738456279618</v>
      </c>
      <c r="BE456">
        <v>1.9908186569439104</v>
      </c>
      <c r="BF456">
        <v>0.46883224681301683</v>
      </c>
    </row>
    <row r="457" spans="1:58" x14ac:dyDescent="0.2">
      <c r="A457">
        <v>101</v>
      </c>
      <c r="B457">
        <v>31</v>
      </c>
      <c r="C457" t="s">
        <v>66</v>
      </c>
      <c r="D457" t="s">
        <v>27</v>
      </c>
      <c r="G457">
        <v>0.5</v>
      </c>
      <c r="H457">
        <v>0.5</v>
      </c>
      <c r="I457">
        <v>1669</v>
      </c>
      <c r="J457">
        <v>11375</v>
      </c>
      <c r="L457">
        <v>5945</v>
      </c>
      <c r="M457">
        <v>1.6950000000000001</v>
      </c>
      <c r="N457">
        <v>9.9149999999999991</v>
      </c>
      <c r="O457">
        <v>8.2200000000000006</v>
      </c>
      <c r="Q457">
        <v>0.50600000000000001</v>
      </c>
      <c r="R457">
        <v>1</v>
      </c>
      <c r="S457">
        <v>0</v>
      </c>
      <c r="T457">
        <v>0</v>
      </c>
      <c r="V457">
        <v>0</v>
      </c>
      <c r="Y457">
        <v>44238</v>
      </c>
      <c r="Z457">
        <v>0.2495138888888889</v>
      </c>
      <c r="AB457">
        <v>1</v>
      </c>
      <c r="AD457">
        <v>6.6608421993946614</v>
      </c>
      <c r="AE457">
        <v>8.4287847121114119</v>
      </c>
      <c r="AF457">
        <v>1.7679425127167505</v>
      </c>
      <c r="AG457">
        <v>0.46802491882622682</v>
      </c>
    </row>
    <row r="458" spans="1:58" x14ac:dyDescent="0.2">
      <c r="A458">
        <v>102</v>
      </c>
      <c r="B458">
        <v>32</v>
      </c>
      <c r="C458" t="s">
        <v>67</v>
      </c>
      <c r="D458" t="s">
        <v>27</v>
      </c>
      <c r="G458">
        <v>0.5</v>
      </c>
      <c r="H458">
        <v>0.5</v>
      </c>
      <c r="I458">
        <v>825</v>
      </c>
      <c r="J458">
        <v>4071</v>
      </c>
      <c r="L458">
        <v>1046</v>
      </c>
      <c r="M458">
        <v>1.048</v>
      </c>
      <c r="N458">
        <v>3.7280000000000002</v>
      </c>
      <c r="O458">
        <v>2.68</v>
      </c>
      <c r="Q458">
        <v>0</v>
      </c>
      <c r="R458">
        <v>1</v>
      </c>
      <c r="S458">
        <v>0</v>
      </c>
      <c r="T458">
        <v>0</v>
      </c>
      <c r="V458">
        <v>0</v>
      </c>
      <c r="Y458">
        <v>44238</v>
      </c>
      <c r="Z458">
        <v>0.2596296296296296</v>
      </c>
      <c r="AB458">
        <v>1</v>
      </c>
      <c r="AD458">
        <v>3.0627876374494276</v>
      </c>
      <c r="AE458">
        <v>3.1069206029465515</v>
      </c>
      <c r="AF458">
        <v>4.4132965497123866E-2</v>
      </c>
      <c r="AG458">
        <v>0.108470390891304</v>
      </c>
    </row>
    <row r="459" spans="1:58" x14ac:dyDescent="0.2">
      <c r="A459">
        <v>103</v>
      </c>
      <c r="B459">
        <v>32</v>
      </c>
      <c r="C459" t="s">
        <v>67</v>
      </c>
      <c r="D459" t="s">
        <v>27</v>
      </c>
      <c r="G459">
        <v>0.5</v>
      </c>
      <c r="H459">
        <v>0.5</v>
      </c>
      <c r="I459">
        <v>522</v>
      </c>
      <c r="J459">
        <v>4051</v>
      </c>
      <c r="L459">
        <v>1007</v>
      </c>
      <c r="M459">
        <v>0.81499999999999995</v>
      </c>
      <c r="N459">
        <v>3.71</v>
      </c>
      <c r="O459">
        <v>2.895</v>
      </c>
      <c r="Q459">
        <v>0</v>
      </c>
      <c r="R459">
        <v>1</v>
      </c>
      <c r="S459">
        <v>0</v>
      </c>
      <c r="T459">
        <v>0</v>
      </c>
      <c r="V459">
        <v>0</v>
      </c>
      <c r="Y459">
        <v>44238</v>
      </c>
      <c r="Z459">
        <v>0.26511574074074074</v>
      </c>
      <c r="AB459">
        <v>1</v>
      </c>
      <c r="AD459">
        <v>1.7710689973197995</v>
      </c>
      <c r="AE459">
        <v>3.0923481382445668</v>
      </c>
      <c r="AF459">
        <v>1.3212791409247673</v>
      </c>
      <c r="AG459">
        <v>0.10560804621086677</v>
      </c>
      <c r="AJ459">
        <v>0.24041825563789776</v>
      </c>
      <c r="AK459">
        <v>6.4525448929724938</v>
      </c>
      <c r="AO459">
        <v>0.94694781216536794</v>
      </c>
      <c r="AP459">
        <v>9.199307115721945</v>
      </c>
      <c r="AT459">
        <v>2.5608358251489083</v>
      </c>
      <c r="AU459">
        <v>13.052097682494074</v>
      </c>
      <c r="AY459">
        <v>1.8589535391120275</v>
      </c>
      <c r="AZ459">
        <v>3.6811621112501198</v>
      </c>
      <c r="BC459">
        <v>1.7732005462309046</v>
      </c>
      <c r="BD459">
        <v>3.0777756735425821</v>
      </c>
      <c r="BE459">
        <v>1.3045751273116775</v>
      </c>
      <c r="BF459">
        <v>0.10659885783101812</v>
      </c>
    </row>
    <row r="460" spans="1:58" x14ac:dyDescent="0.2">
      <c r="A460">
        <v>104</v>
      </c>
      <c r="B460">
        <v>32</v>
      </c>
      <c r="C460" t="s">
        <v>67</v>
      </c>
      <c r="D460" t="s">
        <v>27</v>
      </c>
      <c r="G460">
        <v>0.5</v>
      </c>
      <c r="H460">
        <v>0.5</v>
      </c>
      <c r="I460">
        <v>523</v>
      </c>
      <c r="J460">
        <v>4011</v>
      </c>
      <c r="L460">
        <v>1034</v>
      </c>
      <c r="M460">
        <v>0.81599999999999995</v>
      </c>
      <c r="N460">
        <v>3.677</v>
      </c>
      <c r="O460">
        <v>2.86</v>
      </c>
      <c r="Q460">
        <v>0</v>
      </c>
      <c r="R460">
        <v>1</v>
      </c>
      <c r="S460">
        <v>0</v>
      </c>
      <c r="T460">
        <v>0</v>
      </c>
      <c r="V460">
        <v>0</v>
      </c>
      <c r="Y460">
        <v>44238</v>
      </c>
      <c r="Z460">
        <v>0.27092592592592596</v>
      </c>
      <c r="AB460">
        <v>1</v>
      </c>
      <c r="AD460">
        <v>1.7753320951420095</v>
      </c>
      <c r="AE460">
        <v>3.0632032088405974</v>
      </c>
      <c r="AF460">
        <v>1.2878711136985879</v>
      </c>
      <c r="AG460">
        <v>0.10758966945116948</v>
      </c>
    </row>
    <row r="461" spans="1:58" x14ac:dyDescent="0.2">
      <c r="A461">
        <v>105</v>
      </c>
      <c r="B461">
        <v>2</v>
      </c>
      <c r="D461" t="s">
        <v>28</v>
      </c>
      <c r="Y461">
        <v>44238</v>
      </c>
      <c r="Z461">
        <v>0.27501157407407406</v>
      </c>
      <c r="AB461">
        <v>1</v>
      </c>
      <c r="AD461" t="e">
        <v>#DIV/0!</v>
      </c>
      <c r="AE461" t="e">
        <v>#DIV/0!</v>
      </c>
      <c r="AF461" t="e">
        <v>#DIV/0!</v>
      </c>
      <c r="AG461" t="e">
        <v>#DIV/0!</v>
      </c>
    </row>
    <row r="462" spans="1:58" x14ac:dyDescent="0.2">
      <c r="A462">
        <v>106</v>
      </c>
      <c r="B462">
        <v>3</v>
      </c>
      <c r="C462" t="s">
        <v>29</v>
      </c>
      <c r="D462" t="s">
        <v>27</v>
      </c>
      <c r="G462">
        <v>0.5</v>
      </c>
      <c r="H462">
        <v>0.5</v>
      </c>
      <c r="I462">
        <v>46</v>
      </c>
      <c r="J462">
        <v>180</v>
      </c>
      <c r="L462">
        <v>79</v>
      </c>
      <c r="M462">
        <v>0.45</v>
      </c>
      <c r="N462">
        <v>0.43099999999999999</v>
      </c>
      <c r="O462">
        <v>0</v>
      </c>
      <c r="Q462">
        <v>0</v>
      </c>
      <c r="R462">
        <v>1</v>
      </c>
      <c r="S462">
        <v>0</v>
      </c>
      <c r="T462">
        <v>0</v>
      </c>
      <c r="V462">
        <v>0</v>
      </c>
      <c r="Y462">
        <v>44238</v>
      </c>
      <c r="Z462">
        <v>0.2845138888888889</v>
      </c>
      <c r="AB462">
        <v>1</v>
      </c>
      <c r="AD462">
        <v>-0.25816556605215701</v>
      </c>
      <c r="AE462">
        <v>0.27184759517540297</v>
      </c>
      <c r="AF462">
        <v>0.53001316122756004</v>
      </c>
      <c r="AG462">
        <v>3.74989215071296E-2</v>
      </c>
    </row>
    <row r="463" spans="1:58" x14ac:dyDescent="0.2">
      <c r="A463">
        <v>107</v>
      </c>
      <c r="B463">
        <v>3</v>
      </c>
      <c r="C463" t="s">
        <v>29</v>
      </c>
      <c r="D463" t="s">
        <v>27</v>
      </c>
      <c r="G463">
        <v>0.5</v>
      </c>
      <c r="H463">
        <v>0.5</v>
      </c>
      <c r="I463">
        <v>22</v>
      </c>
      <c r="J463">
        <v>152</v>
      </c>
      <c r="L463">
        <v>42</v>
      </c>
      <c r="M463">
        <v>0.43099999999999999</v>
      </c>
      <c r="N463">
        <v>0.40699999999999997</v>
      </c>
      <c r="O463">
        <v>0</v>
      </c>
      <c r="Q463">
        <v>0</v>
      </c>
      <c r="R463">
        <v>1</v>
      </c>
      <c r="S463">
        <v>0</v>
      </c>
      <c r="T463">
        <v>0</v>
      </c>
      <c r="V463">
        <v>0</v>
      </c>
      <c r="Y463">
        <v>44238</v>
      </c>
      <c r="Z463">
        <v>0.28944444444444445</v>
      </c>
      <c r="AB463">
        <v>1</v>
      </c>
      <c r="AD463">
        <v>-0.36047991378519684</v>
      </c>
      <c r="AE463">
        <v>0.25144614459262421</v>
      </c>
      <c r="AF463">
        <v>0.61192605837782099</v>
      </c>
      <c r="AG463">
        <v>3.4783363733381464E-2</v>
      </c>
      <c r="AJ463">
        <v>4.6211677403385858</v>
      </c>
      <c r="AO463">
        <v>0.28935384418314669</v>
      </c>
      <c r="AT463">
        <v>2.8641333862627767</v>
      </c>
      <c r="AY463">
        <v>7.1220714527306033</v>
      </c>
      <c r="BC463">
        <v>-0.36900610942961681</v>
      </c>
      <c r="BD463">
        <v>0.25181045621017384</v>
      </c>
      <c r="BE463">
        <v>0.6208165656397906</v>
      </c>
      <c r="BF463">
        <v>3.6067749166910988E-2</v>
      </c>
    </row>
    <row r="464" spans="1:58" x14ac:dyDescent="0.2">
      <c r="A464">
        <v>108</v>
      </c>
      <c r="B464">
        <v>3</v>
      </c>
      <c r="C464" t="s">
        <v>29</v>
      </c>
      <c r="D464" t="s">
        <v>27</v>
      </c>
      <c r="G464">
        <v>0.5</v>
      </c>
      <c r="H464">
        <v>0.5</v>
      </c>
      <c r="I464">
        <v>18</v>
      </c>
      <c r="J464">
        <v>153</v>
      </c>
      <c r="L464">
        <v>77</v>
      </c>
      <c r="M464">
        <v>0.42899999999999999</v>
      </c>
      <c r="N464">
        <v>0.40799999999999997</v>
      </c>
      <c r="O464">
        <v>0</v>
      </c>
      <c r="Q464">
        <v>0</v>
      </c>
      <c r="R464">
        <v>1</v>
      </c>
      <c r="S464">
        <v>0</v>
      </c>
      <c r="T464">
        <v>0</v>
      </c>
      <c r="V464">
        <v>0</v>
      </c>
      <c r="Y464">
        <v>44238</v>
      </c>
      <c r="Z464">
        <v>0.29487268518518517</v>
      </c>
      <c r="AB464">
        <v>1</v>
      </c>
      <c r="AD464">
        <v>-0.37753230507403679</v>
      </c>
      <c r="AE464">
        <v>0.25217476782772347</v>
      </c>
      <c r="AF464">
        <v>0.6297070729017602</v>
      </c>
      <c r="AG464">
        <v>3.7352134600440512E-2</v>
      </c>
    </row>
    <row r="465" spans="1:58" x14ac:dyDescent="0.2">
      <c r="A465">
        <v>109</v>
      </c>
      <c r="B465">
        <v>1</v>
      </c>
      <c r="C465" t="s">
        <v>30</v>
      </c>
      <c r="D465" t="s">
        <v>27</v>
      </c>
      <c r="G465">
        <v>0.5</v>
      </c>
      <c r="H465">
        <v>0.5</v>
      </c>
      <c r="I465">
        <v>2150</v>
      </c>
      <c r="J465">
        <v>12334</v>
      </c>
      <c r="L465">
        <v>10006</v>
      </c>
      <c r="M465">
        <v>2.0640000000000001</v>
      </c>
      <c r="N465">
        <v>10.728</v>
      </c>
      <c r="O465">
        <v>8.6639999999999997</v>
      </c>
      <c r="Q465">
        <v>0.93</v>
      </c>
      <c r="R465">
        <v>1</v>
      </c>
      <c r="S465">
        <v>0</v>
      </c>
      <c r="T465">
        <v>0</v>
      </c>
      <c r="V465">
        <v>0</v>
      </c>
      <c r="Y465">
        <v>44238</v>
      </c>
      <c r="Z465">
        <v>0.30535879629629631</v>
      </c>
      <c r="AB465">
        <v>1</v>
      </c>
      <c r="AD465">
        <v>8.7113922518776672</v>
      </c>
      <c r="AE465">
        <v>9.1275343945715832</v>
      </c>
      <c r="AF465">
        <v>0.41614214269391603</v>
      </c>
      <c r="AG465">
        <v>0.76607573285842145</v>
      </c>
    </row>
    <row r="466" spans="1:58" x14ac:dyDescent="0.2">
      <c r="A466">
        <v>110</v>
      </c>
      <c r="B466">
        <v>1</v>
      </c>
      <c r="C466" t="s">
        <v>30</v>
      </c>
      <c r="D466" t="s">
        <v>27</v>
      </c>
      <c r="G466">
        <v>0.5</v>
      </c>
      <c r="H466">
        <v>0.5</v>
      </c>
      <c r="I466">
        <v>3160</v>
      </c>
      <c r="J466">
        <v>12135</v>
      </c>
      <c r="L466">
        <v>9970</v>
      </c>
      <c r="M466">
        <v>2.84</v>
      </c>
      <c r="N466">
        <v>10.56</v>
      </c>
      <c r="O466">
        <v>7.72</v>
      </c>
      <c r="Q466">
        <v>0.92700000000000005</v>
      </c>
      <c r="R466">
        <v>1</v>
      </c>
      <c r="S466">
        <v>0</v>
      </c>
      <c r="T466">
        <v>0</v>
      </c>
      <c r="V466">
        <v>0</v>
      </c>
      <c r="Y466">
        <v>44238</v>
      </c>
      <c r="Z466">
        <v>0.31119212962962967</v>
      </c>
      <c r="AB466">
        <v>1</v>
      </c>
      <c r="AD466">
        <v>13.01712105230976</v>
      </c>
      <c r="AE466">
        <v>8.9825383707868358</v>
      </c>
      <c r="AF466">
        <v>-4.0345826815229238</v>
      </c>
      <c r="AG466">
        <v>0.76343356853801791</v>
      </c>
      <c r="AJ466">
        <v>5.1994585811181189</v>
      </c>
      <c r="AO466">
        <v>9.3571441412883303</v>
      </c>
      <c r="AT466">
        <v>31.312403644181966</v>
      </c>
      <c r="AY466">
        <v>4.5222489468090687</v>
      </c>
      <c r="BC466">
        <v>13.364563524819875</v>
      </c>
      <c r="BD466">
        <v>8.5810669682471534</v>
      </c>
      <c r="BE466">
        <v>-4.7834965565727217</v>
      </c>
      <c r="BF466">
        <v>0.74655307426877271</v>
      </c>
    </row>
    <row r="467" spans="1:58" x14ac:dyDescent="0.2">
      <c r="A467">
        <v>111</v>
      </c>
      <c r="B467">
        <v>1</v>
      </c>
      <c r="C467" t="s">
        <v>30</v>
      </c>
      <c r="D467" t="s">
        <v>27</v>
      </c>
      <c r="G467">
        <v>0.5</v>
      </c>
      <c r="H467">
        <v>0.5</v>
      </c>
      <c r="I467">
        <v>3323</v>
      </c>
      <c r="J467">
        <v>11033</v>
      </c>
      <c r="L467">
        <v>9510</v>
      </c>
      <c r="M467">
        <v>2.964</v>
      </c>
      <c r="N467">
        <v>9.6259999999999994</v>
      </c>
      <c r="O467">
        <v>6.6619999999999999</v>
      </c>
      <c r="Q467">
        <v>0.879</v>
      </c>
      <c r="R467">
        <v>1</v>
      </c>
      <c r="S467">
        <v>0</v>
      </c>
      <c r="T467">
        <v>0</v>
      </c>
      <c r="V467">
        <v>0</v>
      </c>
      <c r="Y467">
        <v>44238</v>
      </c>
      <c r="Z467">
        <v>0.31736111111111115</v>
      </c>
      <c r="AB467">
        <v>1</v>
      </c>
      <c r="AD467">
        <v>13.712005997329989</v>
      </c>
      <c r="AE467">
        <v>8.1795955657074693</v>
      </c>
      <c r="AF467">
        <v>-5.5324104316225196</v>
      </c>
      <c r="AG467">
        <v>0.72967257999952762</v>
      </c>
    </row>
    <row r="468" spans="1:58" x14ac:dyDescent="0.2">
      <c r="A468">
        <v>112</v>
      </c>
      <c r="B468">
        <v>4</v>
      </c>
      <c r="C468" t="s">
        <v>65</v>
      </c>
      <c r="D468" t="s">
        <v>27</v>
      </c>
      <c r="G468">
        <v>0.5</v>
      </c>
      <c r="H468">
        <v>0.5</v>
      </c>
      <c r="I468">
        <v>1726</v>
      </c>
      <c r="J468">
        <v>7260</v>
      </c>
      <c r="L468">
        <v>3292</v>
      </c>
      <c r="M468">
        <v>1.7390000000000001</v>
      </c>
      <c r="N468">
        <v>6.4290000000000003</v>
      </c>
      <c r="O468">
        <v>4.6900000000000004</v>
      </c>
      <c r="Q468">
        <v>0.22800000000000001</v>
      </c>
      <c r="R468">
        <v>1</v>
      </c>
      <c r="S468">
        <v>0</v>
      </c>
      <c r="T468">
        <v>0</v>
      </c>
      <c r="V468">
        <v>0</v>
      </c>
      <c r="Y468">
        <v>44238</v>
      </c>
      <c r="Z468">
        <v>0.32802083333333337</v>
      </c>
      <c r="AB468">
        <v>1</v>
      </c>
      <c r="AD468">
        <v>6.9038387752606303</v>
      </c>
      <c r="AE468">
        <v>5.4305000996780324</v>
      </c>
      <c r="AF468">
        <v>-1.4733386755825979</v>
      </c>
      <c r="AG468">
        <v>0.27331208710315064</v>
      </c>
    </row>
    <row r="469" spans="1:58" x14ac:dyDescent="0.2">
      <c r="A469">
        <v>113</v>
      </c>
      <c r="B469">
        <v>4</v>
      </c>
      <c r="C469" t="s">
        <v>65</v>
      </c>
      <c r="D469" t="s">
        <v>27</v>
      </c>
      <c r="G469">
        <v>0.5</v>
      </c>
      <c r="H469">
        <v>0.5</v>
      </c>
      <c r="I469">
        <v>1066</v>
      </c>
      <c r="J469">
        <v>7348</v>
      </c>
      <c r="L469">
        <v>3314</v>
      </c>
      <c r="M469">
        <v>1.2330000000000001</v>
      </c>
      <c r="N469">
        <v>6.5039999999999996</v>
      </c>
      <c r="O469">
        <v>5.2709999999999999</v>
      </c>
      <c r="Q469">
        <v>0.23100000000000001</v>
      </c>
      <c r="R469">
        <v>1</v>
      </c>
      <c r="S469">
        <v>0</v>
      </c>
      <c r="T469">
        <v>0</v>
      </c>
      <c r="V469">
        <v>0</v>
      </c>
      <c r="Y469">
        <v>44238</v>
      </c>
      <c r="Z469">
        <v>0.33370370370370367</v>
      </c>
      <c r="AB469">
        <v>1</v>
      </c>
      <c r="AD469">
        <v>4.0901942126020359</v>
      </c>
      <c r="AE469">
        <v>5.4946189443667661</v>
      </c>
      <c r="AF469">
        <v>1.4044247317647303</v>
      </c>
      <c r="AG469">
        <v>0.2749267430767306</v>
      </c>
      <c r="AI469">
        <v>36.339807086734531</v>
      </c>
      <c r="AJ469">
        <v>4.3666178631919514</v>
      </c>
      <c r="AN469">
        <v>8.4230175938872307</v>
      </c>
      <c r="AO469">
        <v>1.1469575931653895</v>
      </c>
      <c r="AS469">
        <v>53.185842274508992</v>
      </c>
      <c r="AT469">
        <v>7.6772596308526033</v>
      </c>
      <c r="AX469">
        <v>8.3577523077564653</v>
      </c>
      <c r="AY469">
        <v>0.85792493389575353</v>
      </c>
      <c r="BC469">
        <v>4.0028007072467311</v>
      </c>
      <c r="BD469">
        <v>5.4632881452574988</v>
      </c>
      <c r="BE469">
        <v>1.4604874380107673</v>
      </c>
      <c r="BF469">
        <v>0.27375244782321795</v>
      </c>
    </row>
    <row r="470" spans="1:58" x14ac:dyDescent="0.2">
      <c r="A470">
        <v>114</v>
      </c>
      <c r="B470">
        <v>4</v>
      </c>
      <c r="C470" t="s">
        <v>65</v>
      </c>
      <c r="D470" t="s">
        <v>27</v>
      </c>
      <c r="G470">
        <v>0.5</v>
      </c>
      <c r="H470">
        <v>0.5</v>
      </c>
      <c r="I470">
        <v>1025</v>
      </c>
      <c r="J470">
        <v>7262</v>
      </c>
      <c r="L470">
        <v>3282</v>
      </c>
      <c r="M470">
        <v>1.2010000000000001</v>
      </c>
      <c r="N470">
        <v>6.43</v>
      </c>
      <c r="O470">
        <v>5.2290000000000001</v>
      </c>
      <c r="Q470">
        <v>0.22700000000000001</v>
      </c>
      <c r="R470">
        <v>1</v>
      </c>
      <c r="S470">
        <v>0</v>
      </c>
      <c r="T470">
        <v>0</v>
      </c>
      <c r="V470">
        <v>0</v>
      </c>
      <c r="Y470">
        <v>44238</v>
      </c>
      <c r="Z470">
        <v>0.33982638888888889</v>
      </c>
      <c r="AB470">
        <v>1</v>
      </c>
      <c r="AD470">
        <v>3.9154072018914263</v>
      </c>
      <c r="AE470">
        <v>5.4319573461482307</v>
      </c>
      <c r="AF470">
        <v>1.5165501442568043</v>
      </c>
      <c r="AG470">
        <v>0.27257815256970525</v>
      </c>
    </row>
    <row r="471" spans="1:58" x14ac:dyDescent="0.2">
      <c r="A471">
        <v>115</v>
      </c>
      <c r="B471">
        <v>2</v>
      </c>
      <c r="D471" t="s">
        <v>28</v>
      </c>
      <c r="Y471">
        <v>44238</v>
      </c>
      <c r="Z471">
        <v>0.34383101851851849</v>
      </c>
    </row>
    <row r="472" spans="1:58" x14ac:dyDescent="0.2">
      <c r="A472">
        <v>116</v>
      </c>
      <c r="B472">
        <v>8</v>
      </c>
      <c r="R472">
        <v>1</v>
      </c>
    </row>
    <row r="473" spans="1:58" x14ac:dyDescent="0.2">
      <c r="A473">
        <v>18</v>
      </c>
      <c r="B473">
        <v>1</v>
      </c>
      <c r="C473" t="s">
        <v>30</v>
      </c>
      <c r="D473" t="s">
        <v>27</v>
      </c>
      <c r="G473">
        <v>0.5</v>
      </c>
      <c r="H473">
        <v>0.5</v>
      </c>
      <c r="I473">
        <v>1890</v>
      </c>
      <c r="J473">
        <v>14078</v>
      </c>
      <c r="L473">
        <v>11063</v>
      </c>
      <c r="M473">
        <v>1.865</v>
      </c>
      <c r="N473">
        <v>12.205</v>
      </c>
      <c r="O473">
        <v>10.340999999999999</v>
      </c>
      <c r="Q473">
        <v>1.0409999999999999</v>
      </c>
      <c r="R473">
        <v>1</v>
      </c>
      <c r="S473">
        <v>0</v>
      </c>
      <c r="T473">
        <v>0</v>
      </c>
      <c r="V473">
        <v>0</v>
      </c>
      <c r="Y473">
        <v>44238</v>
      </c>
      <c r="Z473">
        <v>0.62612268518518521</v>
      </c>
      <c r="AB473">
        <v>1</v>
      </c>
      <c r="AD473">
        <v>5.8632599999999995</v>
      </c>
      <c r="AE473">
        <v>10.779416884433553</v>
      </c>
      <c r="AF473">
        <v>4.9161568844335539</v>
      </c>
      <c r="AG473">
        <v>0.82369540651865836</v>
      </c>
    </row>
    <row r="474" spans="1:58" x14ac:dyDescent="0.2">
      <c r="A474">
        <v>19</v>
      </c>
      <c r="B474">
        <v>1</v>
      </c>
      <c r="C474" t="s">
        <v>30</v>
      </c>
      <c r="D474" t="s">
        <v>27</v>
      </c>
      <c r="G474">
        <v>0.5</v>
      </c>
      <c r="H474">
        <v>0.5</v>
      </c>
      <c r="I474">
        <v>2413</v>
      </c>
      <c r="J474">
        <v>14640</v>
      </c>
      <c r="L474">
        <v>11377</v>
      </c>
      <c r="M474">
        <v>2.266</v>
      </c>
      <c r="N474">
        <v>12.680999999999999</v>
      </c>
      <c r="O474">
        <v>10.414999999999999</v>
      </c>
      <c r="Q474">
        <v>1.0740000000000001</v>
      </c>
      <c r="R474">
        <v>1</v>
      </c>
      <c r="S474">
        <v>0</v>
      </c>
      <c r="T474">
        <v>0</v>
      </c>
      <c r="V474">
        <v>0</v>
      </c>
      <c r="Y474">
        <v>44238</v>
      </c>
      <c r="Z474">
        <v>0.6320486111111111</v>
      </c>
      <c r="AB474">
        <v>1</v>
      </c>
      <c r="AD474">
        <v>8.2595413999999998</v>
      </c>
      <c r="AE474">
        <v>11.203114084870428</v>
      </c>
      <c r="AF474">
        <v>2.9435726848704284</v>
      </c>
      <c r="AG474">
        <v>0.84635264183895664</v>
      </c>
      <c r="AJ474">
        <v>5.2517052798604817</v>
      </c>
      <c r="AO474">
        <v>5.26278605577766</v>
      </c>
      <c r="AT474">
        <v>41.910858454132367</v>
      </c>
      <c r="AY474">
        <v>3.5576832036580277</v>
      </c>
      <c r="BC474">
        <v>8.4822734000000004</v>
      </c>
      <c r="BD474">
        <v>10.915874523720163</v>
      </c>
      <c r="BE474">
        <v>2.4336011237201625</v>
      </c>
      <c r="BF474">
        <v>0.83156049776041785</v>
      </c>
    </row>
    <row r="475" spans="1:58" x14ac:dyDescent="0.2">
      <c r="A475">
        <v>20</v>
      </c>
      <c r="B475">
        <v>1</v>
      </c>
      <c r="C475" t="s">
        <v>30</v>
      </c>
      <c r="D475" t="s">
        <v>27</v>
      </c>
      <c r="G475">
        <v>0.5</v>
      </c>
      <c r="H475">
        <v>0.5</v>
      </c>
      <c r="I475">
        <v>2503</v>
      </c>
      <c r="J475">
        <v>13878</v>
      </c>
      <c r="L475">
        <v>10967</v>
      </c>
      <c r="M475">
        <v>2.335</v>
      </c>
      <c r="N475">
        <v>12.035</v>
      </c>
      <c r="O475">
        <v>9.6999999999999993</v>
      </c>
      <c r="Q475">
        <v>1.0309999999999999</v>
      </c>
      <c r="R475">
        <v>1</v>
      </c>
      <c r="S475">
        <v>0</v>
      </c>
      <c r="T475">
        <v>0</v>
      </c>
      <c r="V475">
        <v>0</v>
      </c>
      <c r="Y475">
        <v>44238</v>
      </c>
      <c r="Z475">
        <v>0.63851851851851849</v>
      </c>
      <c r="AB475">
        <v>1</v>
      </c>
      <c r="AD475">
        <v>8.705005400000001</v>
      </c>
      <c r="AE475">
        <v>10.628634962569897</v>
      </c>
      <c r="AF475">
        <v>1.9236295625698965</v>
      </c>
      <c r="AG475">
        <v>0.81676835368187917</v>
      </c>
    </row>
    <row r="476" spans="1:58" x14ac:dyDescent="0.2">
      <c r="A476">
        <v>21</v>
      </c>
      <c r="B476">
        <v>1</v>
      </c>
      <c r="D476" t="s">
        <v>28</v>
      </c>
      <c r="Y476">
        <v>44238</v>
      </c>
      <c r="Z476">
        <v>0.64302083333333326</v>
      </c>
      <c r="AB476">
        <v>1</v>
      </c>
      <c r="AD476" t="e">
        <v>#DIV/0!</v>
      </c>
      <c r="AE476" t="e">
        <v>#DIV/0!</v>
      </c>
      <c r="AF476" t="e">
        <v>#DIV/0!</v>
      </c>
      <c r="AG476" t="e">
        <v>#DIV/0!</v>
      </c>
    </row>
    <row r="477" spans="1:58" x14ac:dyDescent="0.2">
      <c r="A477">
        <v>22</v>
      </c>
      <c r="B477">
        <v>9</v>
      </c>
      <c r="C477" t="s">
        <v>132</v>
      </c>
      <c r="D477" t="s">
        <v>27</v>
      </c>
      <c r="G477">
        <v>0.5</v>
      </c>
      <c r="H477">
        <v>0.5</v>
      </c>
      <c r="I477">
        <v>1803</v>
      </c>
      <c r="J477">
        <v>11240</v>
      </c>
      <c r="L477">
        <v>12346</v>
      </c>
      <c r="M477">
        <v>1.798</v>
      </c>
      <c r="N477">
        <v>9.8010000000000002</v>
      </c>
      <c r="O477">
        <v>8.0030000000000001</v>
      </c>
      <c r="Q477">
        <v>1.175</v>
      </c>
      <c r="R477">
        <v>1</v>
      </c>
      <c r="S477">
        <v>0</v>
      </c>
      <c r="T477">
        <v>0</v>
      </c>
      <c r="V477">
        <v>0</v>
      </c>
      <c r="Y477">
        <v>44238</v>
      </c>
      <c r="Z477">
        <v>0.65376157407407409</v>
      </c>
      <c r="AB477">
        <v>1</v>
      </c>
      <c r="AD477">
        <v>5.4964854000000001</v>
      </c>
      <c r="AE477">
        <v>8.6398214131882654</v>
      </c>
      <c r="AF477">
        <v>3.1433360131882653</v>
      </c>
      <c r="AG477">
        <v>0.91627258141019607</v>
      </c>
    </row>
    <row r="478" spans="1:58" x14ac:dyDescent="0.2">
      <c r="A478">
        <v>23</v>
      </c>
      <c r="B478">
        <v>9</v>
      </c>
      <c r="C478" t="s">
        <v>132</v>
      </c>
      <c r="D478" t="s">
        <v>27</v>
      </c>
      <c r="G478">
        <v>0.5</v>
      </c>
      <c r="H478">
        <v>0.5</v>
      </c>
      <c r="I478">
        <v>1660</v>
      </c>
      <c r="J478">
        <v>11077</v>
      </c>
      <c r="L478">
        <v>12354</v>
      </c>
      <c r="M478">
        <v>1.6879999999999999</v>
      </c>
      <c r="N478">
        <v>9.6630000000000003</v>
      </c>
      <c r="O478">
        <v>7.9749999999999996</v>
      </c>
      <c r="Q478">
        <v>1.1759999999999999</v>
      </c>
      <c r="R478">
        <v>1</v>
      </c>
      <c r="S478">
        <v>0</v>
      </c>
      <c r="T478">
        <v>0</v>
      </c>
      <c r="V478">
        <v>0</v>
      </c>
      <c r="Y478">
        <v>44238</v>
      </c>
      <c r="Z478">
        <v>0.65969907407407413</v>
      </c>
      <c r="AB478">
        <v>1</v>
      </c>
      <c r="AD478">
        <v>4.9133599999999991</v>
      </c>
      <c r="AE478">
        <v>8.5169341468693851</v>
      </c>
      <c r="AF478">
        <v>3.603574146869386</v>
      </c>
      <c r="AG478">
        <v>0.91684983581326096</v>
      </c>
      <c r="AJ478">
        <v>4.6993366006864159</v>
      </c>
      <c r="AO478">
        <v>3.7606451505774534</v>
      </c>
      <c r="AT478">
        <v>2.4945542181904963</v>
      </c>
      <c r="AY478">
        <v>6.8705282566978898</v>
      </c>
      <c r="BC478">
        <v>4.8005626999999986</v>
      </c>
      <c r="BD478">
        <v>8.3597439933265232</v>
      </c>
      <c r="BE478">
        <v>3.5591812933265241</v>
      </c>
      <c r="BF478">
        <v>0.88639966605158604</v>
      </c>
    </row>
    <row r="479" spans="1:58" x14ac:dyDescent="0.2">
      <c r="A479">
        <v>24</v>
      </c>
      <c r="B479">
        <v>9</v>
      </c>
      <c r="C479" t="s">
        <v>132</v>
      </c>
      <c r="D479" t="s">
        <v>27</v>
      </c>
      <c r="G479">
        <v>0.5</v>
      </c>
      <c r="H479">
        <v>0.5</v>
      </c>
      <c r="I479">
        <v>1603</v>
      </c>
      <c r="J479">
        <v>10660</v>
      </c>
      <c r="L479">
        <v>11510</v>
      </c>
      <c r="M479">
        <v>1.645</v>
      </c>
      <c r="N479">
        <v>9.3089999999999993</v>
      </c>
      <c r="O479">
        <v>7.665</v>
      </c>
      <c r="Q479">
        <v>1.0880000000000001</v>
      </c>
      <c r="R479">
        <v>1</v>
      </c>
      <c r="S479">
        <v>0</v>
      </c>
      <c r="T479">
        <v>0</v>
      </c>
      <c r="V479">
        <v>0</v>
      </c>
      <c r="Y479">
        <v>44238</v>
      </c>
      <c r="Z479">
        <v>0.66601851851851845</v>
      </c>
      <c r="AB479">
        <v>1</v>
      </c>
      <c r="AD479">
        <v>4.6877653999999991</v>
      </c>
      <c r="AE479">
        <v>8.2025538397836613</v>
      </c>
      <c r="AF479">
        <v>3.5147884397836622</v>
      </c>
      <c r="AG479">
        <v>0.85594949628991102</v>
      </c>
    </row>
    <row r="480" spans="1:58" x14ac:dyDescent="0.2">
      <c r="A480">
        <v>25</v>
      </c>
      <c r="B480">
        <v>10</v>
      </c>
      <c r="C480" t="s">
        <v>133</v>
      </c>
      <c r="D480" t="s">
        <v>27</v>
      </c>
      <c r="G480">
        <v>0.5</v>
      </c>
      <c r="H480">
        <v>0.5</v>
      </c>
      <c r="I480">
        <v>1393</v>
      </c>
      <c r="J480">
        <v>11280</v>
      </c>
      <c r="L480">
        <v>26210</v>
      </c>
      <c r="M480">
        <v>1.484</v>
      </c>
      <c r="N480">
        <v>9.8350000000000009</v>
      </c>
      <c r="O480">
        <v>8.3510000000000009</v>
      </c>
      <c r="Q480">
        <v>2.625</v>
      </c>
      <c r="R480">
        <v>1</v>
      </c>
      <c r="S480">
        <v>0</v>
      </c>
      <c r="T480">
        <v>0</v>
      </c>
      <c r="V480">
        <v>0</v>
      </c>
      <c r="Y480">
        <v>44238</v>
      </c>
      <c r="Z480">
        <v>0.67675925925925917</v>
      </c>
      <c r="AB480">
        <v>1</v>
      </c>
      <c r="AD480">
        <v>3.8902693999999993</v>
      </c>
      <c r="AE480">
        <v>8.6699777975609944</v>
      </c>
      <c r="AF480">
        <v>4.7797083975609951</v>
      </c>
      <c r="AG480">
        <v>1.9166544619217161</v>
      </c>
    </row>
    <row r="481" spans="1:58" x14ac:dyDescent="0.2">
      <c r="A481">
        <v>26</v>
      </c>
      <c r="B481">
        <v>10</v>
      </c>
      <c r="C481" t="s">
        <v>133</v>
      </c>
      <c r="D481" t="s">
        <v>27</v>
      </c>
      <c r="G481">
        <v>0.5</v>
      </c>
      <c r="H481">
        <v>0.5</v>
      </c>
      <c r="I481">
        <v>1347</v>
      </c>
      <c r="J481">
        <v>11173</v>
      </c>
      <c r="L481">
        <v>26289</v>
      </c>
      <c r="M481">
        <v>1.448</v>
      </c>
      <c r="N481">
        <v>9.7439999999999998</v>
      </c>
      <c r="O481">
        <v>8.2959999999999994</v>
      </c>
      <c r="Q481">
        <v>2.633</v>
      </c>
      <c r="R481">
        <v>1</v>
      </c>
      <c r="S481">
        <v>0</v>
      </c>
      <c r="T481">
        <v>0</v>
      </c>
      <c r="V481">
        <v>0</v>
      </c>
      <c r="Y481">
        <v>44238</v>
      </c>
      <c r="Z481">
        <v>0.68251157407407403</v>
      </c>
      <c r="AB481">
        <v>1</v>
      </c>
      <c r="AD481">
        <v>3.7226453999999993</v>
      </c>
      <c r="AE481">
        <v>8.5893094693639398</v>
      </c>
      <c r="AF481">
        <v>4.8666640693639405</v>
      </c>
      <c r="AG481">
        <v>1.922354849151982</v>
      </c>
      <c r="AJ481">
        <v>0.96836004387776398</v>
      </c>
      <c r="AO481">
        <v>1.2986413018729637</v>
      </c>
      <c r="AT481">
        <v>3.0678995683880799</v>
      </c>
      <c r="AY481">
        <v>0.65525977854103701</v>
      </c>
      <c r="BC481">
        <v>3.7407573999999997</v>
      </c>
      <c r="BD481">
        <v>8.5338971130790462</v>
      </c>
      <c r="BE481">
        <v>4.7931397130790456</v>
      </c>
      <c r="BF481">
        <v>1.916077207518651</v>
      </c>
    </row>
    <row r="482" spans="1:58" x14ac:dyDescent="0.2">
      <c r="A482">
        <v>27</v>
      </c>
      <c r="B482">
        <v>10</v>
      </c>
      <c r="C482" t="s">
        <v>133</v>
      </c>
      <c r="D482" t="s">
        <v>27</v>
      </c>
      <c r="G482">
        <v>0.5</v>
      </c>
      <c r="H482">
        <v>0.5</v>
      </c>
      <c r="I482">
        <v>1357</v>
      </c>
      <c r="J482">
        <v>11026</v>
      </c>
      <c r="L482">
        <v>26115</v>
      </c>
      <c r="M482">
        <v>1.456</v>
      </c>
      <c r="N482">
        <v>9.6189999999999998</v>
      </c>
      <c r="O482">
        <v>8.1639999999999997</v>
      </c>
      <c r="Q482">
        <v>2.6150000000000002</v>
      </c>
      <c r="R482">
        <v>1</v>
      </c>
      <c r="S482">
        <v>0</v>
      </c>
      <c r="T482">
        <v>0</v>
      </c>
      <c r="V482">
        <v>0</v>
      </c>
      <c r="Y482">
        <v>44238</v>
      </c>
      <c r="Z482">
        <v>0.68866898148148159</v>
      </c>
      <c r="AB482">
        <v>1</v>
      </c>
      <c r="AD482">
        <v>3.7588694</v>
      </c>
      <c r="AE482">
        <v>8.4784847567941508</v>
      </c>
      <c r="AF482">
        <v>4.7196153567941508</v>
      </c>
      <c r="AG482">
        <v>1.90979956588532</v>
      </c>
    </row>
    <row r="483" spans="1:58" x14ac:dyDescent="0.2">
      <c r="A483">
        <v>28</v>
      </c>
      <c r="B483">
        <v>11</v>
      </c>
      <c r="C483" t="s">
        <v>134</v>
      </c>
      <c r="D483" t="s">
        <v>27</v>
      </c>
      <c r="G483">
        <v>0.5</v>
      </c>
      <c r="H483">
        <v>0.5</v>
      </c>
      <c r="I483">
        <v>1233</v>
      </c>
      <c r="J483">
        <v>10501</v>
      </c>
      <c r="L483">
        <v>23466</v>
      </c>
      <c r="M483">
        <v>1.361</v>
      </c>
      <c r="N483">
        <v>9.1750000000000007</v>
      </c>
      <c r="O483">
        <v>7.8140000000000001</v>
      </c>
      <c r="Q483">
        <v>2.3380000000000001</v>
      </c>
      <c r="R483">
        <v>1</v>
      </c>
      <c r="S483">
        <v>0</v>
      </c>
      <c r="T483">
        <v>0</v>
      </c>
      <c r="V483">
        <v>0</v>
      </c>
      <c r="Y483">
        <v>44238</v>
      </c>
      <c r="Z483">
        <v>0.69935185185185189</v>
      </c>
      <c r="AB483">
        <v>1</v>
      </c>
      <c r="AD483">
        <v>3.3181734000000001</v>
      </c>
      <c r="AE483">
        <v>8.0826822119020534</v>
      </c>
      <c r="AF483">
        <v>4.7645088119020533</v>
      </c>
      <c r="AG483">
        <v>1.7186562016704459</v>
      </c>
    </row>
    <row r="484" spans="1:58" x14ac:dyDescent="0.2">
      <c r="A484">
        <v>29</v>
      </c>
      <c r="B484">
        <v>11</v>
      </c>
      <c r="C484" t="s">
        <v>134</v>
      </c>
      <c r="D484" t="s">
        <v>27</v>
      </c>
      <c r="G484">
        <v>0.5</v>
      </c>
      <c r="H484">
        <v>0.5</v>
      </c>
      <c r="I484">
        <v>1199</v>
      </c>
      <c r="J484">
        <v>9904</v>
      </c>
      <c r="L484">
        <v>21337</v>
      </c>
      <c r="M484">
        <v>1.335</v>
      </c>
      <c r="N484">
        <v>8.6690000000000005</v>
      </c>
      <c r="O484">
        <v>7.3339999999999996</v>
      </c>
      <c r="Q484">
        <v>2.1160000000000001</v>
      </c>
      <c r="R484">
        <v>1</v>
      </c>
      <c r="S484">
        <v>0</v>
      </c>
      <c r="T484">
        <v>0</v>
      </c>
      <c r="V484">
        <v>0</v>
      </c>
      <c r="Y484">
        <v>44238</v>
      </c>
      <c r="Z484">
        <v>0.70517361111111121</v>
      </c>
      <c r="AB484">
        <v>1</v>
      </c>
      <c r="AD484">
        <v>3.2005605999999998</v>
      </c>
      <c r="AE484">
        <v>7.6325981751390382</v>
      </c>
      <c r="AF484">
        <v>4.432037575139038</v>
      </c>
      <c r="AG484">
        <v>1.5650343736547918</v>
      </c>
      <c r="AJ484">
        <v>0.32268209123155428</v>
      </c>
      <c r="AO484">
        <v>0.40579904916876891</v>
      </c>
      <c r="AT484">
        <v>0.46586419902723214</v>
      </c>
      <c r="AY484">
        <v>0.43245523513657241</v>
      </c>
      <c r="BC484">
        <v>3.1954050999999999</v>
      </c>
      <c r="BD484">
        <v>7.6171430281480133</v>
      </c>
      <c r="BE484">
        <v>4.4217379281480129</v>
      </c>
      <c r="BF484">
        <v>1.5684257432727984</v>
      </c>
    </row>
    <row r="485" spans="1:58" x14ac:dyDescent="0.2">
      <c r="A485">
        <v>30</v>
      </c>
      <c r="B485">
        <v>11</v>
      </c>
      <c r="C485" t="s">
        <v>134</v>
      </c>
      <c r="D485" t="s">
        <v>27</v>
      </c>
      <c r="G485">
        <v>0.5</v>
      </c>
      <c r="H485">
        <v>0.5</v>
      </c>
      <c r="I485">
        <v>1196</v>
      </c>
      <c r="J485">
        <v>9863</v>
      </c>
      <c r="L485">
        <v>21431</v>
      </c>
      <c r="M485">
        <v>1.333</v>
      </c>
      <c r="N485">
        <v>8.6340000000000003</v>
      </c>
      <c r="O485">
        <v>7.3010000000000002</v>
      </c>
      <c r="Q485">
        <v>2.125</v>
      </c>
      <c r="R485">
        <v>1</v>
      </c>
      <c r="S485">
        <v>0</v>
      </c>
      <c r="T485">
        <v>0</v>
      </c>
      <c r="V485">
        <v>0</v>
      </c>
      <c r="Y485">
        <v>44238</v>
      </c>
      <c r="Z485">
        <v>0.71135416666666673</v>
      </c>
      <c r="AB485">
        <v>1</v>
      </c>
      <c r="AD485">
        <v>3.1902496</v>
      </c>
      <c r="AE485">
        <v>7.6016878811569883</v>
      </c>
      <c r="AF485">
        <v>4.4114382811569879</v>
      </c>
      <c r="AG485">
        <v>1.5718171128908047</v>
      </c>
    </row>
    <row r="486" spans="1:58" x14ac:dyDescent="0.2">
      <c r="A486">
        <v>31</v>
      </c>
      <c r="B486">
        <v>12</v>
      </c>
      <c r="C486" t="s">
        <v>135</v>
      </c>
      <c r="D486" t="s">
        <v>27</v>
      </c>
      <c r="G486">
        <v>0.5</v>
      </c>
      <c r="H486">
        <v>0.5</v>
      </c>
      <c r="I486">
        <v>912</v>
      </c>
      <c r="J486">
        <v>8835</v>
      </c>
      <c r="L486">
        <v>3359</v>
      </c>
      <c r="M486">
        <v>1.115</v>
      </c>
      <c r="N486">
        <v>7.7629999999999999</v>
      </c>
      <c r="O486">
        <v>6.6479999999999997</v>
      </c>
      <c r="Q486">
        <v>0.23499999999999999</v>
      </c>
      <c r="R486">
        <v>1</v>
      </c>
      <c r="S486">
        <v>0</v>
      </c>
      <c r="T486">
        <v>0</v>
      </c>
      <c r="V486">
        <v>0</v>
      </c>
      <c r="Y486">
        <v>44238</v>
      </c>
      <c r="Z486">
        <v>0.72195601851851843</v>
      </c>
      <c r="AB486">
        <v>1</v>
      </c>
      <c r="AD486">
        <v>2.2630463999999995</v>
      </c>
      <c r="AE486">
        <v>6.8266688027777933</v>
      </c>
      <c r="AF486">
        <v>4.5636224027777939</v>
      </c>
      <c r="AG486">
        <v>0.26779941636713284</v>
      </c>
    </row>
    <row r="487" spans="1:58" x14ac:dyDescent="0.2">
      <c r="A487">
        <v>32</v>
      </c>
      <c r="B487">
        <v>12</v>
      </c>
      <c r="C487" t="s">
        <v>135</v>
      </c>
      <c r="D487" t="s">
        <v>27</v>
      </c>
      <c r="G487">
        <v>0.5</v>
      </c>
      <c r="H487">
        <v>0.5</v>
      </c>
      <c r="I487">
        <v>777</v>
      </c>
      <c r="J487">
        <v>8456</v>
      </c>
      <c r="L487">
        <v>2993</v>
      </c>
      <c r="M487">
        <v>1.0109999999999999</v>
      </c>
      <c r="N487">
        <v>7.4420000000000002</v>
      </c>
      <c r="O487">
        <v>6.431</v>
      </c>
      <c r="Q487">
        <v>0.19700000000000001</v>
      </c>
      <c r="R487">
        <v>1</v>
      </c>
      <c r="S487">
        <v>0</v>
      </c>
      <c r="T487">
        <v>0</v>
      </c>
      <c r="V487">
        <v>0</v>
      </c>
      <c r="Y487">
        <v>44238</v>
      </c>
      <c r="Z487">
        <v>0.72774305555555552</v>
      </c>
      <c r="AB487">
        <v>1</v>
      </c>
      <c r="AD487">
        <v>1.8562373999999999</v>
      </c>
      <c r="AE487">
        <v>6.5409370608461632</v>
      </c>
      <c r="AF487">
        <v>4.6846996608461637</v>
      </c>
      <c r="AG487">
        <v>0.2413900274269124</v>
      </c>
      <c r="AJ487">
        <v>2.2299097043452116</v>
      </c>
      <c r="AO487">
        <v>0.85657834876282346</v>
      </c>
      <c r="AT487">
        <v>0.31756348352380559</v>
      </c>
      <c r="AY487">
        <v>2.6655731235150788</v>
      </c>
      <c r="BC487">
        <v>1.8357694</v>
      </c>
      <c r="BD487">
        <v>6.5130424053013867</v>
      </c>
      <c r="BE487">
        <v>4.6772730053013873</v>
      </c>
      <c r="BF487">
        <v>0.2382151282100553</v>
      </c>
    </row>
    <row r="488" spans="1:58" x14ac:dyDescent="0.2">
      <c r="A488">
        <v>33</v>
      </c>
      <c r="B488">
        <v>12</v>
      </c>
      <c r="C488" t="s">
        <v>135</v>
      </c>
      <c r="D488" t="s">
        <v>27</v>
      </c>
      <c r="G488">
        <v>0.5</v>
      </c>
      <c r="H488">
        <v>0.5</v>
      </c>
      <c r="I488">
        <v>763</v>
      </c>
      <c r="J488">
        <v>8382</v>
      </c>
      <c r="L488">
        <v>2905</v>
      </c>
      <c r="M488">
        <v>1</v>
      </c>
      <c r="N488">
        <v>7.38</v>
      </c>
      <c r="O488">
        <v>6.3789999999999996</v>
      </c>
      <c r="Q488">
        <v>0.188</v>
      </c>
      <c r="R488">
        <v>1</v>
      </c>
      <c r="S488">
        <v>0</v>
      </c>
      <c r="T488">
        <v>0</v>
      </c>
      <c r="V488">
        <v>0</v>
      </c>
      <c r="Y488">
        <v>44238</v>
      </c>
      <c r="Z488">
        <v>0.73395833333333327</v>
      </c>
      <c r="AB488">
        <v>1</v>
      </c>
      <c r="AD488">
        <v>1.8153014000000001</v>
      </c>
      <c r="AE488">
        <v>6.4851477497566101</v>
      </c>
      <c r="AF488">
        <v>4.6698463497566101</v>
      </c>
      <c r="AG488">
        <v>0.23504022899319818</v>
      </c>
    </row>
    <row r="489" spans="1:58" x14ac:dyDescent="0.2">
      <c r="A489">
        <v>34</v>
      </c>
      <c r="B489">
        <v>13</v>
      </c>
      <c r="C489" t="s">
        <v>136</v>
      </c>
      <c r="D489" t="s">
        <v>27</v>
      </c>
      <c r="G489">
        <v>0.5</v>
      </c>
      <c r="H489">
        <v>0.5</v>
      </c>
      <c r="I489">
        <v>944</v>
      </c>
      <c r="J489">
        <v>9542</v>
      </c>
      <c r="L489">
        <v>1835</v>
      </c>
      <c r="M489">
        <v>1.139</v>
      </c>
      <c r="N489">
        <v>8.3620000000000001</v>
      </c>
      <c r="O489">
        <v>7.2229999999999999</v>
      </c>
      <c r="Q489">
        <v>7.5999999999999998E-2</v>
      </c>
      <c r="R489">
        <v>1</v>
      </c>
      <c r="S489">
        <v>0</v>
      </c>
      <c r="T489">
        <v>0</v>
      </c>
      <c r="V489">
        <v>0</v>
      </c>
      <c r="Y489">
        <v>44238</v>
      </c>
      <c r="Z489">
        <v>0.74457175925925922</v>
      </c>
      <c r="AB489">
        <v>1</v>
      </c>
      <c r="AD489">
        <v>2.3626815999999993</v>
      </c>
      <c r="AE489">
        <v>7.3596828965658192</v>
      </c>
      <c r="AF489">
        <v>4.9970012965658199</v>
      </c>
      <c r="AG489">
        <v>0.15783245258326412</v>
      </c>
    </row>
    <row r="490" spans="1:58" x14ac:dyDescent="0.2">
      <c r="A490">
        <v>35</v>
      </c>
      <c r="B490">
        <v>13</v>
      </c>
      <c r="C490" t="s">
        <v>136</v>
      </c>
      <c r="D490" t="s">
        <v>27</v>
      </c>
      <c r="G490">
        <v>0.5</v>
      </c>
      <c r="H490">
        <v>0.5</v>
      </c>
      <c r="I490">
        <v>994</v>
      </c>
      <c r="J490">
        <v>9076</v>
      </c>
      <c r="L490">
        <v>1666</v>
      </c>
      <c r="M490">
        <v>1.177</v>
      </c>
      <c r="N490">
        <v>7.968</v>
      </c>
      <c r="O490">
        <v>6.7910000000000004</v>
      </c>
      <c r="Q490">
        <v>5.8000000000000003E-2</v>
      </c>
      <c r="R490">
        <v>1</v>
      </c>
      <c r="S490">
        <v>0</v>
      </c>
      <c r="T490">
        <v>0</v>
      </c>
      <c r="V490">
        <v>0</v>
      </c>
      <c r="Y490">
        <v>44238</v>
      </c>
      <c r="Z490">
        <v>0.75042824074074066</v>
      </c>
      <c r="AB490">
        <v>1</v>
      </c>
      <c r="AD490">
        <v>2.5208215999999997</v>
      </c>
      <c r="AE490">
        <v>7.008361018623499</v>
      </c>
      <c r="AF490">
        <v>4.4875394186234994</v>
      </c>
      <c r="AG490">
        <v>0.1456379533185175</v>
      </c>
      <c r="AJ490">
        <v>2.4269911370291903</v>
      </c>
      <c r="AO490">
        <v>4.3565084801074043</v>
      </c>
      <c r="AT490">
        <v>7.9713172140445687</v>
      </c>
      <c r="AY490">
        <v>5.3523541151620071</v>
      </c>
      <c r="BC490">
        <v>2.4905982999999998</v>
      </c>
      <c r="BD490">
        <v>7.1644203077523834</v>
      </c>
      <c r="BE490">
        <v>4.673822007752384</v>
      </c>
      <c r="BF490">
        <v>0.14964265573978042</v>
      </c>
    </row>
    <row r="491" spans="1:58" x14ac:dyDescent="0.2">
      <c r="A491">
        <v>36</v>
      </c>
      <c r="B491">
        <v>13</v>
      </c>
      <c r="C491" t="s">
        <v>136</v>
      </c>
      <c r="D491" t="s">
        <v>27</v>
      </c>
      <c r="G491">
        <v>0.5</v>
      </c>
      <c r="H491">
        <v>0.5</v>
      </c>
      <c r="I491">
        <v>975</v>
      </c>
      <c r="J491">
        <v>9490</v>
      </c>
      <c r="L491">
        <v>1777</v>
      </c>
      <c r="M491">
        <v>1.163</v>
      </c>
      <c r="N491">
        <v>8.3179999999999996</v>
      </c>
      <c r="O491">
        <v>7.1550000000000002</v>
      </c>
      <c r="Q491">
        <v>7.0000000000000007E-2</v>
      </c>
      <c r="R491">
        <v>1</v>
      </c>
      <c r="S491">
        <v>0</v>
      </c>
      <c r="T491">
        <v>0</v>
      </c>
      <c r="V491">
        <v>0</v>
      </c>
      <c r="Y491">
        <v>44238</v>
      </c>
      <c r="Z491">
        <v>0.75659722222222225</v>
      </c>
      <c r="AB491">
        <v>1</v>
      </c>
      <c r="AD491">
        <v>2.460375</v>
      </c>
      <c r="AE491">
        <v>7.3204795968812686</v>
      </c>
      <c r="AF491">
        <v>4.8601045968812686</v>
      </c>
      <c r="AG491">
        <v>0.15364735816104336</v>
      </c>
    </row>
    <row r="492" spans="1:58" x14ac:dyDescent="0.2">
      <c r="A492">
        <v>37</v>
      </c>
      <c r="B492">
        <v>14</v>
      </c>
      <c r="C492" t="s">
        <v>137</v>
      </c>
      <c r="D492" t="s">
        <v>27</v>
      </c>
      <c r="G492">
        <v>0.5</v>
      </c>
      <c r="H492">
        <v>0.5</v>
      </c>
      <c r="I492">
        <v>744</v>
      </c>
      <c r="J492">
        <v>6682</v>
      </c>
      <c r="L492">
        <v>2463</v>
      </c>
      <c r="M492">
        <v>0.98499999999999999</v>
      </c>
      <c r="N492">
        <v>5.94</v>
      </c>
      <c r="O492">
        <v>4.9539999999999997</v>
      </c>
      <c r="Q492">
        <v>0.14199999999999999</v>
      </c>
      <c r="R492">
        <v>1</v>
      </c>
      <c r="S492">
        <v>0</v>
      </c>
      <c r="T492">
        <v>0</v>
      </c>
      <c r="V492">
        <v>0</v>
      </c>
      <c r="Y492">
        <v>44238</v>
      </c>
      <c r="Z492">
        <v>0.76702546296296292</v>
      </c>
      <c r="AB492">
        <v>1</v>
      </c>
      <c r="AD492">
        <v>1.7601216</v>
      </c>
      <c r="AE492">
        <v>5.2035014139155287</v>
      </c>
      <c r="AF492">
        <v>3.4433798139155289</v>
      </c>
      <c r="AG492">
        <v>0.20314692322386094</v>
      </c>
    </row>
    <row r="493" spans="1:58" x14ac:dyDescent="0.2">
      <c r="A493">
        <v>38</v>
      </c>
      <c r="B493">
        <v>14</v>
      </c>
      <c r="C493" t="s">
        <v>137</v>
      </c>
      <c r="D493" t="s">
        <v>27</v>
      </c>
      <c r="G493">
        <v>0.5</v>
      </c>
      <c r="H493">
        <v>0.5</v>
      </c>
      <c r="I493">
        <v>691</v>
      </c>
      <c r="J493">
        <v>6697</v>
      </c>
      <c r="L493">
        <v>2494</v>
      </c>
      <c r="M493">
        <v>0.94499999999999995</v>
      </c>
      <c r="N493">
        <v>5.952</v>
      </c>
      <c r="O493">
        <v>5.0069999999999997</v>
      </c>
      <c r="Q493">
        <v>0.14499999999999999</v>
      </c>
      <c r="R493">
        <v>1</v>
      </c>
      <c r="S493">
        <v>0</v>
      </c>
      <c r="T493">
        <v>0</v>
      </c>
      <c r="V493">
        <v>0</v>
      </c>
      <c r="Y493">
        <v>44238</v>
      </c>
      <c r="Z493">
        <v>0.77262731481481473</v>
      </c>
      <c r="AB493">
        <v>1</v>
      </c>
      <c r="AD493">
        <v>1.6084885999999998</v>
      </c>
      <c r="AE493">
        <v>5.2148100580553018</v>
      </c>
      <c r="AF493">
        <v>3.606321458055302</v>
      </c>
      <c r="AG493">
        <v>0.20538378403573751</v>
      </c>
      <c r="AJ493">
        <v>0.17577451070826391</v>
      </c>
      <c r="AO493">
        <v>5.9703510867394263</v>
      </c>
      <c r="AT493">
        <v>8.8352590138862741</v>
      </c>
      <c r="AY493">
        <v>6.5678374892964548</v>
      </c>
      <c r="BC493">
        <v>1.6099034999999999</v>
      </c>
      <c r="BD493">
        <v>5.0636511813869856</v>
      </c>
      <c r="BE493">
        <v>3.4537476813869858</v>
      </c>
      <c r="BF493">
        <v>0.19885359360106553</v>
      </c>
    </row>
    <row r="494" spans="1:58" x14ac:dyDescent="0.2">
      <c r="A494">
        <v>39</v>
      </c>
      <c r="B494">
        <v>14</v>
      </c>
      <c r="C494" t="s">
        <v>137</v>
      </c>
      <c r="D494" t="s">
        <v>27</v>
      </c>
      <c r="G494">
        <v>0.5</v>
      </c>
      <c r="H494">
        <v>0.5</v>
      </c>
      <c r="I494">
        <v>692</v>
      </c>
      <c r="J494">
        <v>6296</v>
      </c>
      <c r="L494">
        <v>2313</v>
      </c>
      <c r="M494">
        <v>0.94599999999999995</v>
      </c>
      <c r="N494">
        <v>5.6130000000000004</v>
      </c>
      <c r="O494">
        <v>4.6660000000000004</v>
      </c>
      <c r="Q494">
        <v>0.126</v>
      </c>
      <c r="R494">
        <v>1</v>
      </c>
      <c r="S494">
        <v>0</v>
      </c>
      <c r="T494">
        <v>0</v>
      </c>
      <c r="V494">
        <v>0</v>
      </c>
      <c r="Y494">
        <v>44238</v>
      </c>
      <c r="Z494">
        <v>0.77859953703703699</v>
      </c>
      <c r="AB494">
        <v>1</v>
      </c>
      <c r="AD494">
        <v>1.6113184</v>
      </c>
      <c r="AE494">
        <v>4.9124923047186702</v>
      </c>
      <c r="AF494">
        <v>3.3011739047186701</v>
      </c>
      <c r="AG494">
        <v>0.19232340316639351</v>
      </c>
    </row>
    <row r="495" spans="1:58" x14ac:dyDescent="0.2">
      <c r="A495">
        <v>40</v>
      </c>
      <c r="B495">
        <v>15</v>
      </c>
      <c r="C495" t="s">
        <v>138</v>
      </c>
      <c r="D495" t="s">
        <v>27</v>
      </c>
      <c r="G495">
        <v>0.5</v>
      </c>
      <c r="H495">
        <v>0.5</v>
      </c>
      <c r="I495">
        <v>1202</v>
      </c>
      <c r="J495">
        <v>9140</v>
      </c>
      <c r="L495">
        <v>6266</v>
      </c>
      <c r="M495">
        <v>1.337</v>
      </c>
      <c r="N495">
        <v>8.0220000000000002</v>
      </c>
      <c r="O495">
        <v>6.6849999999999996</v>
      </c>
      <c r="Q495">
        <v>0.53900000000000003</v>
      </c>
      <c r="R495">
        <v>1</v>
      </c>
      <c r="S495">
        <v>0</v>
      </c>
      <c r="T495">
        <v>0</v>
      </c>
      <c r="V495">
        <v>0</v>
      </c>
      <c r="Y495">
        <v>44238</v>
      </c>
      <c r="Z495">
        <v>0.78922453703703699</v>
      </c>
      <c r="AB495">
        <v>1</v>
      </c>
      <c r="AD495">
        <v>3.2108823999999996</v>
      </c>
      <c r="AE495">
        <v>7.0566112336198694</v>
      </c>
      <c r="AF495">
        <v>3.8457288336198698</v>
      </c>
      <c r="AG495">
        <v>0.47755923508085096</v>
      </c>
    </row>
    <row r="496" spans="1:58" x14ac:dyDescent="0.2">
      <c r="A496">
        <v>41</v>
      </c>
      <c r="B496">
        <v>15</v>
      </c>
      <c r="C496" t="s">
        <v>138</v>
      </c>
      <c r="D496" t="s">
        <v>27</v>
      </c>
      <c r="G496">
        <v>0.5</v>
      </c>
      <c r="H496">
        <v>0.5</v>
      </c>
      <c r="I496">
        <v>1398</v>
      </c>
      <c r="J496">
        <v>8473</v>
      </c>
      <c r="L496">
        <v>5701</v>
      </c>
      <c r="M496">
        <v>1.4870000000000001</v>
      </c>
      <c r="N496">
        <v>7.4569999999999999</v>
      </c>
      <c r="O496">
        <v>5.97</v>
      </c>
      <c r="Q496">
        <v>0.48</v>
      </c>
      <c r="R496">
        <v>1</v>
      </c>
      <c r="S496">
        <v>0</v>
      </c>
      <c r="T496">
        <v>0</v>
      </c>
      <c r="V496">
        <v>0</v>
      </c>
      <c r="Y496">
        <v>44238</v>
      </c>
      <c r="Z496">
        <v>0.79491898148148143</v>
      </c>
      <c r="AB496">
        <v>1</v>
      </c>
      <c r="AD496">
        <v>3.9086423999999997</v>
      </c>
      <c r="AE496">
        <v>6.5537535242045744</v>
      </c>
      <c r="AF496">
        <v>2.6451111242045746</v>
      </c>
      <c r="AG496">
        <v>0.43679064286439045</v>
      </c>
      <c r="AJ496">
        <v>9.4117854238850038E-2</v>
      </c>
      <c r="AO496">
        <v>5.8406238259301162</v>
      </c>
      <c r="AT496">
        <v>13.992902755664076</v>
      </c>
      <c r="AY496">
        <v>9.8478780609109648</v>
      </c>
      <c r="BC496">
        <v>3.9068038999999999</v>
      </c>
      <c r="BD496">
        <v>6.7509008870413059</v>
      </c>
      <c r="BE496">
        <v>2.8440969870413055</v>
      </c>
      <c r="BF496">
        <v>0.45941179978449731</v>
      </c>
    </row>
    <row r="497" spans="1:58" x14ac:dyDescent="0.2">
      <c r="A497">
        <v>42</v>
      </c>
      <c r="B497">
        <v>15</v>
      </c>
      <c r="C497" t="s">
        <v>138</v>
      </c>
      <c r="D497" t="s">
        <v>27</v>
      </c>
      <c r="G497">
        <v>0.5</v>
      </c>
      <c r="H497">
        <v>0.5</v>
      </c>
      <c r="I497">
        <v>1397</v>
      </c>
      <c r="J497">
        <v>8996</v>
      </c>
      <c r="L497">
        <v>6328</v>
      </c>
      <c r="M497">
        <v>1.486</v>
      </c>
      <c r="N497">
        <v>7.9</v>
      </c>
      <c r="O497">
        <v>6.4130000000000003</v>
      </c>
      <c r="Q497">
        <v>0.54600000000000004</v>
      </c>
      <c r="R497">
        <v>1</v>
      </c>
      <c r="S497">
        <v>0</v>
      </c>
      <c r="T497">
        <v>0</v>
      </c>
      <c r="V497">
        <v>0</v>
      </c>
      <c r="Y497">
        <v>44238</v>
      </c>
      <c r="Z497">
        <v>0.80104166666666676</v>
      </c>
      <c r="AB497">
        <v>1</v>
      </c>
      <c r="AD497">
        <v>3.9049654</v>
      </c>
      <c r="AE497">
        <v>6.9480482498780365</v>
      </c>
      <c r="AF497">
        <v>3.0430828498780365</v>
      </c>
      <c r="AG497">
        <v>0.48203295670460417</v>
      </c>
    </row>
    <row r="498" spans="1:58" x14ac:dyDescent="0.2">
      <c r="A498">
        <v>43</v>
      </c>
      <c r="B498">
        <v>16</v>
      </c>
      <c r="C498" t="s">
        <v>139</v>
      </c>
      <c r="D498" t="s">
        <v>27</v>
      </c>
      <c r="G498">
        <v>0.5</v>
      </c>
      <c r="H498">
        <v>0.5</v>
      </c>
      <c r="I498">
        <v>1028</v>
      </c>
      <c r="J498">
        <v>13029</v>
      </c>
      <c r="L498">
        <v>5790</v>
      </c>
      <c r="M498">
        <v>1.2030000000000001</v>
      </c>
      <c r="N498">
        <v>11.316000000000001</v>
      </c>
      <c r="O498">
        <v>10.113</v>
      </c>
      <c r="Q498">
        <v>0.49</v>
      </c>
      <c r="R498">
        <v>1</v>
      </c>
      <c r="S498">
        <v>0</v>
      </c>
      <c r="T498">
        <v>0</v>
      </c>
      <c r="V498">
        <v>0</v>
      </c>
      <c r="Y498">
        <v>44238</v>
      </c>
      <c r="Z498">
        <v>0.81182870370370364</v>
      </c>
      <c r="AB498">
        <v>1</v>
      </c>
      <c r="AD498">
        <v>2.6300704000000001</v>
      </c>
      <c r="AE498">
        <v>9.988565704258674</v>
      </c>
      <c r="AF498">
        <v>7.3584953042586738</v>
      </c>
      <c r="AG498">
        <v>0.44321259809848773</v>
      </c>
    </row>
    <row r="499" spans="1:58" x14ac:dyDescent="0.2">
      <c r="A499">
        <v>44</v>
      </c>
      <c r="B499">
        <v>16</v>
      </c>
      <c r="C499" t="s">
        <v>139</v>
      </c>
      <c r="D499" t="s">
        <v>27</v>
      </c>
      <c r="G499">
        <v>0.5</v>
      </c>
      <c r="H499">
        <v>0.5</v>
      </c>
      <c r="I499">
        <v>957</v>
      </c>
      <c r="J499">
        <v>12939</v>
      </c>
      <c r="L499">
        <v>5793</v>
      </c>
      <c r="M499">
        <v>1.149</v>
      </c>
      <c r="N499">
        <v>11.24</v>
      </c>
      <c r="O499">
        <v>10.090999999999999</v>
      </c>
      <c r="Q499">
        <v>0.49</v>
      </c>
      <c r="R499">
        <v>1</v>
      </c>
      <c r="S499">
        <v>0</v>
      </c>
      <c r="T499">
        <v>0</v>
      </c>
      <c r="V499">
        <v>0</v>
      </c>
      <c r="Y499">
        <v>44238</v>
      </c>
      <c r="Z499">
        <v>0.81769675925925922</v>
      </c>
      <c r="AB499">
        <v>1</v>
      </c>
      <c r="AD499">
        <v>2.4035093999999999</v>
      </c>
      <c r="AE499">
        <v>9.9207138394200278</v>
      </c>
      <c r="AF499">
        <v>7.5172044394200279</v>
      </c>
      <c r="AG499">
        <v>0.44342906849963715</v>
      </c>
      <c r="AJ499">
        <v>0.13093098332245576</v>
      </c>
      <c r="AO499">
        <v>4.4354603080556636</v>
      </c>
      <c r="AT499">
        <v>5.9398396716987136</v>
      </c>
      <c r="AY499">
        <v>8.6759368919168498</v>
      </c>
      <c r="BC499">
        <v>2.4050839000000002</v>
      </c>
      <c r="BD499">
        <v>9.7054726459596576</v>
      </c>
      <c r="BE499">
        <v>7.3003887459596584</v>
      </c>
      <c r="BF499">
        <v>0.42499300600175099</v>
      </c>
    </row>
    <row r="500" spans="1:58" x14ac:dyDescent="0.2">
      <c r="A500">
        <v>45</v>
      </c>
      <c r="B500">
        <v>16</v>
      </c>
      <c r="C500" t="s">
        <v>139</v>
      </c>
      <c r="D500" t="s">
        <v>27</v>
      </c>
      <c r="G500">
        <v>0.5</v>
      </c>
      <c r="H500">
        <v>0.5</v>
      </c>
      <c r="I500">
        <v>958</v>
      </c>
      <c r="J500">
        <v>12368</v>
      </c>
      <c r="L500">
        <v>5282</v>
      </c>
      <c r="M500">
        <v>1.1499999999999999</v>
      </c>
      <c r="N500">
        <v>10.757</v>
      </c>
      <c r="O500">
        <v>9.6069999999999993</v>
      </c>
      <c r="Q500">
        <v>0.436</v>
      </c>
      <c r="R500">
        <v>1</v>
      </c>
      <c r="S500">
        <v>0</v>
      </c>
      <c r="T500">
        <v>0</v>
      </c>
      <c r="V500">
        <v>0</v>
      </c>
      <c r="Y500">
        <v>44238</v>
      </c>
      <c r="Z500">
        <v>0.82394675925925931</v>
      </c>
      <c r="AB500">
        <v>1</v>
      </c>
      <c r="AD500">
        <v>2.4066584</v>
      </c>
      <c r="AE500">
        <v>9.4902314524992875</v>
      </c>
      <c r="AF500">
        <v>7.0835730524992879</v>
      </c>
      <c r="AG500">
        <v>0.40655694350386484</v>
      </c>
    </row>
    <row r="501" spans="1:58" x14ac:dyDescent="0.2">
      <c r="A501">
        <v>46</v>
      </c>
      <c r="B501">
        <v>17</v>
      </c>
      <c r="C501" t="s">
        <v>140</v>
      </c>
      <c r="D501" t="s">
        <v>27</v>
      </c>
      <c r="G501">
        <v>0.5</v>
      </c>
      <c r="H501">
        <v>0.5</v>
      </c>
      <c r="I501">
        <v>806</v>
      </c>
      <c r="J501">
        <v>6865</v>
      </c>
      <c r="L501">
        <v>2607</v>
      </c>
      <c r="M501">
        <v>1.0329999999999999</v>
      </c>
      <c r="N501">
        <v>6.0940000000000003</v>
      </c>
      <c r="O501">
        <v>5.0609999999999999</v>
      </c>
      <c r="Q501">
        <v>0.157</v>
      </c>
      <c r="R501">
        <v>1</v>
      </c>
      <c r="S501">
        <v>0</v>
      </c>
      <c r="T501">
        <v>0</v>
      </c>
      <c r="V501">
        <v>0</v>
      </c>
      <c r="Y501">
        <v>44238</v>
      </c>
      <c r="Z501">
        <v>0.8343287037037036</v>
      </c>
      <c r="AB501">
        <v>1</v>
      </c>
      <c r="AD501">
        <v>1.9417816000000001</v>
      </c>
      <c r="AE501">
        <v>5.3414668724207743</v>
      </c>
      <c r="AF501">
        <v>3.3996852724207742</v>
      </c>
      <c r="AG501">
        <v>0.21353750247902964</v>
      </c>
    </row>
    <row r="502" spans="1:58" x14ac:dyDescent="0.2">
      <c r="A502">
        <v>47</v>
      </c>
      <c r="B502">
        <v>17</v>
      </c>
      <c r="C502" t="s">
        <v>140</v>
      </c>
      <c r="D502" t="s">
        <v>27</v>
      </c>
      <c r="G502">
        <v>0.5</v>
      </c>
      <c r="H502">
        <v>0.5</v>
      </c>
      <c r="I502">
        <v>757</v>
      </c>
      <c r="J502">
        <v>6894</v>
      </c>
      <c r="L502">
        <v>2641</v>
      </c>
      <c r="M502">
        <v>0.996</v>
      </c>
      <c r="N502">
        <v>6.1189999999999998</v>
      </c>
      <c r="O502">
        <v>5.1230000000000002</v>
      </c>
      <c r="Q502">
        <v>0.16</v>
      </c>
      <c r="R502">
        <v>1</v>
      </c>
      <c r="S502">
        <v>0</v>
      </c>
      <c r="T502">
        <v>0</v>
      </c>
      <c r="V502">
        <v>0</v>
      </c>
      <c r="Y502">
        <v>44238</v>
      </c>
      <c r="Z502">
        <v>0.83997685185185178</v>
      </c>
      <c r="AB502">
        <v>1</v>
      </c>
      <c r="AD502">
        <v>1.7978294000000001</v>
      </c>
      <c r="AE502">
        <v>5.3633302510910044</v>
      </c>
      <c r="AF502">
        <v>3.565500851091004</v>
      </c>
      <c r="AG502">
        <v>0.21599083369205557</v>
      </c>
      <c r="AJ502">
        <v>1.9554013649122177</v>
      </c>
      <c r="AO502">
        <v>0.64870753382269608</v>
      </c>
      <c r="AT502">
        <v>3.7738157413070416E-3</v>
      </c>
      <c r="AY502">
        <v>0.13371871893528789</v>
      </c>
      <c r="BC502">
        <v>1.7804222000000001</v>
      </c>
      <c r="BD502">
        <v>5.3459903300766847</v>
      </c>
      <c r="BE502">
        <v>3.5655681300766839</v>
      </c>
      <c r="BF502">
        <v>0.21584652009128935</v>
      </c>
    </row>
    <row r="503" spans="1:58" x14ac:dyDescent="0.2">
      <c r="A503">
        <v>48</v>
      </c>
      <c r="B503">
        <v>17</v>
      </c>
      <c r="C503" t="s">
        <v>140</v>
      </c>
      <c r="D503" t="s">
        <v>27</v>
      </c>
      <c r="G503">
        <v>0.5</v>
      </c>
      <c r="H503">
        <v>0.5</v>
      </c>
      <c r="I503">
        <v>745</v>
      </c>
      <c r="J503">
        <v>6848</v>
      </c>
      <c r="L503">
        <v>2637</v>
      </c>
      <c r="M503">
        <v>0.98599999999999999</v>
      </c>
      <c r="N503">
        <v>6.08</v>
      </c>
      <c r="O503">
        <v>5.0940000000000003</v>
      </c>
      <c r="Q503">
        <v>0.16</v>
      </c>
      <c r="R503">
        <v>1</v>
      </c>
      <c r="S503">
        <v>0</v>
      </c>
      <c r="T503">
        <v>0</v>
      </c>
      <c r="V503">
        <v>0</v>
      </c>
      <c r="Y503">
        <v>44238</v>
      </c>
      <c r="Z503">
        <v>0.84599537037037031</v>
      </c>
      <c r="AB503">
        <v>1</v>
      </c>
      <c r="AD503">
        <v>1.763015</v>
      </c>
      <c r="AE503">
        <v>5.3286504090623641</v>
      </c>
      <c r="AF503">
        <v>3.5656354090623639</v>
      </c>
      <c r="AG503">
        <v>0.2157022064905231</v>
      </c>
    </row>
    <row r="504" spans="1:58" x14ac:dyDescent="0.2">
      <c r="A504">
        <v>49</v>
      </c>
      <c r="B504">
        <v>18</v>
      </c>
      <c r="C504" t="s">
        <v>141</v>
      </c>
      <c r="D504" t="s">
        <v>27</v>
      </c>
      <c r="G504">
        <v>0.5</v>
      </c>
      <c r="H504">
        <v>0.5</v>
      </c>
      <c r="I504">
        <v>1691</v>
      </c>
      <c r="J504">
        <v>12282</v>
      </c>
      <c r="L504">
        <v>3204</v>
      </c>
      <c r="M504">
        <v>1.712</v>
      </c>
      <c r="N504">
        <v>10.683</v>
      </c>
      <c r="O504">
        <v>8.9710000000000001</v>
      </c>
      <c r="Q504">
        <v>0.219</v>
      </c>
      <c r="R504">
        <v>1</v>
      </c>
      <c r="S504">
        <v>0</v>
      </c>
      <c r="T504">
        <v>0</v>
      </c>
      <c r="V504">
        <v>0</v>
      </c>
      <c r="Y504">
        <v>44238</v>
      </c>
      <c r="Z504">
        <v>0.85677083333333337</v>
      </c>
      <c r="AB504">
        <v>1</v>
      </c>
      <c r="AD504">
        <v>5.0376885999999992</v>
      </c>
      <c r="AE504">
        <v>9.4253952260979155</v>
      </c>
      <c r="AF504">
        <v>4.3877066260979163</v>
      </c>
      <c r="AG504">
        <v>0.25661511230774986</v>
      </c>
    </row>
    <row r="505" spans="1:58" x14ac:dyDescent="0.2">
      <c r="A505">
        <v>50</v>
      </c>
      <c r="B505">
        <v>18</v>
      </c>
      <c r="C505" t="s">
        <v>141</v>
      </c>
      <c r="D505" t="s">
        <v>27</v>
      </c>
      <c r="G505">
        <v>0.5</v>
      </c>
      <c r="H505">
        <v>0.5</v>
      </c>
      <c r="I505">
        <v>2093</v>
      </c>
      <c r="J505">
        <v>12978</v>
      </c>
      <c r="L505">
        <v>3437</v>
      </c>
      <c r="M505">
        <v>2.0209999999999999</v>
      </c>
      <c r="N505">
        <v>11.273999999999999</v>
      </c>
      <c r="O505">
        <v>9.2530000000000001</v>
      </c>
      <c r="Q505">
        <v>0.24299999999999999</v>
      </c>
      <c r="R505">
        <v>1</v>
      </c>
      <c r="S505">
        <v>0</v>
      </c>
      <c r="T505">
        <v>0</v>
      </c>
      <c r="V505">
        <v>0</v>
      </c>
      <c r="Y505">
        <v>44238</v>
      </c>
      <c r="Z505">
        <v>0.86258101851851843</v>
      </c>
      <c r="AB505">
        <v>1</v>
      </c>
      <c r="AD505">
        <v>6.7543893999999991</v>
      </c>
      <c r="AE505">
        <v>9.9501163141834414</v>
      </c>
      <c r="AF505">
        <v>3.1957269141834423</v>
      </c>
      <c r="AG505">
        <v>0.27342764679701587</v>
      </c>
      <c r="AJ505">
        <v>4.090052934113122</v>
      </c>
      <c r="AO505">
        <v>0.95161799514999945</v>
      </c>
      <c r="AT505">
        <v>12.510472013000784</v>
      </c>
      <c r="AY505">
        <v>1.8303745780195892</v>
      </c>
      <c r="BC505">
        <v>6.8954021999999995</v>
      </c>
      <c r="BD505">
        <v>9.9029969636010478</v>
      </c>
      <c r="BE505">
        <v>3.0075947636010492</v>
      </c>
      <c r="BF505">
        <v>0.27595313481042494</v>
      </c>
    </row>
    <row r="506" spans="1:58" x14ac:dyDescent="0.2">
      <c r="A506">
        <v>51</v>
      </c>
      <c r="B506">
        <v>18</v>
      </c>
      <c r="C506" t="s">
        <v>141</v>
      </c>
      <c r="D506" t="s">
        <v>27</v>
      </c>
      <c r="G506">
        <v>0.5</v>
      </c>
      <c r="H506">
        <v>0.5</v>
      </c>
      <c r="I506">
        <v>2155</v>
      </c>
      <c r="J506">
        <v>12853</v>
      </c>
      <c r="L506">
        <v>3507</v>
      </c>
      <c r="M506">
        <v>2.0680000000000001</v>
      </c>
      <c r="N506">
        <v>11.167</v>
      </c>
      <c r="O506">
        <v>9.0990000000000002</v>
      </c>
      <c r="Q506">
        <v>0.251</v>
      </c>
      <c r="R506">
        <v>1</v>
      </c>
      <c r="S506">
        <v>0</v>
      </c>
      <c r="T506">
        <v>0</v>
      </c>
      <c r="V506">
        <v>0</v>
      </c>
      <c r="Y506">
        <v>44238</v>
      </c>
      <c r="Z506">
        <v>0.86885416666666659</v>
      </c>
      <c r="AB506">
        <v>1</v>
      </c>
      <c r="AD506">
        <v>7.0364149999999999</v>
      </c>
      <c r="AE506">
        <v>9.8558776130186558</v>
      </c>
      <c r="AF506">
        <v>2.819462613018656</v>
      </c>
      <c r="AG506">
        <v>0.27847862282383401</v>
      </c>
    </row>
    <row r="507" spans="1:58" x14ac:dyDescent="0.2">
      <c r="A507">
        <v>52</v>
      </c>
      <c r="B507">
        <v>19</v>
      </c>
      <c r="C507" t="s">
        <v>66</v>
      </c>
      <c r="D507" t="s">
        <v>27</v>
      </c>
      <c r="G507">
        <v>0.5</v>
      </c>
      <c r="H507">
        <v>0.5</v>
      </c>
      <c r="I507">
        <v>1901</v>
      </c>
      <c r="J507">
        <v>15420</v>
      </c>
      <c r="L507">
        <v>5065</v>
      </c>
      <c r="M507">
        <v>1.8740000000000001</v>
      </c>
      <c r="N507">
        <v>13.342000000000001</v>
      </c>
      <c r="O507">
        <v>11.468999999999999</v>
      </c>
      <c r="Q507">
        <v>0.41399999999999998</v>
      </c>
      <c r="R507">
        <v>1</v>
      </c>
      <c r="S507">
        <v>0</v>
      </c>
      <c r="T507">
        <v>0</v>
      </c>
      <c r="V507">
        <v>0</v>
      </c>
      <c r="Y507">
        <v>44238</v>
      </c>
      <c r="Z507">
        <v>0.88006944444444446</v>
      </c>
      <c r="AB507">
        <v>1</v>
      </c>
      <c r="AD507">
        <v>5.9102806000000001</v>
      </c>
      <c r="AE507">
        <v>11.79116358013869</v>
      </c>
      <c r="AF507">
        <v>5.8808829801386899</v>
      </c>
      <c r="AG507">
        <v>0.39089891782072866</v>
      </c>
    </row>
    <row r="508" spans="1:58" x14ac:dyDescent="0.2">
      <c r="A508">
        <v>53</v>
      </c>
      <c r="B508">
        <v>19</v>
      </c>
      <c r="C508" t="s">
        <v>66</v>
      </c>
      <c r="D508" t="s">
        <v>27</v>
      </c>
      <c r="G508">
        <v>0.5</v>
      </c>
      <c r="H508">
        <v>0.5</v>
      </c>
      <c r="I508">
        <v>1800</v>
      </c>
      <c r="J508">
        <v>16139</v>
      </c>
      <c r="L508">
        <v>5405</v>
      </c>
      <c r="M508">
        <v>1.796</v>
      </c>
      <c r="N508">
        <v>13.951000000000001</v>
      </c>
      <c r="O508">
        <v>12.154999999999999</v>
      </c>
      <c r="Q508">
        <v>0.44900000000000001</v>
      </c>
      <c r="R508">
        <v>1</v>
      </c>
      <c r="S508">
        <v>0</v>
      </c>
      <c r="T508">
        <v>0</v>
      </c>
      <c r="V508">
        <v>0</v>
      </c>
      <c r="Y508">
        <v>44238</v>
      </c>
      <c r="Z508">
        <v>0.88603009259259258</v>
      </c>
      <c r="AB508">
        <v>1</v>
      </c>
      <c r="AD508">
        <v>5.484</v>
      </c>
      <c r="AE508">
        <v>12.333224589238537</v>
      </c>
      <c r="AF508">
        <v>6.8492245892385366</v>
      </c>
      <c r="AG508">
        <v>0.41543222995098811</v>
      </c>
      <c r="AJ508">
        <v>5.5900827544949898</v>
      </c>
      <c r="AL508">
        <v>105.03630666666665</v>
      </c>
      <c r="AO508">
        <v>0.30610952489209836</v>
      </c>
      <c r="AQ508">
        <v>85.832609020886622</v>
      </c>
      <c r="AT508">
        <v>5.2912770548584067</v>
      </c>
      <c r="AV508">
        <v>66.628911375106526</v>
      </c>
      <c r="AY508">
        <v>1.773155312278762</v>
      </c>
      <c r="BA508">
        <v>89.835216476979411</v>
      </c>
      <c r="BC508">
        <v>5.6416874999999997</v>
      </c>
      <c r="BD508">
        <v>12.31437684900558</v>
      </c>
      <c r="BE508">
        <v>6.6726893490055801</v>
      </c>
      <c r="BF508">
        <v>0.4191483051707186</v>
      </c>
    </row>
    <row r="509" spans="1:58" x14ac:dyDescent="0.2">
      <c r="A509">
        <v>54</v>
      </c>
      <c r="B509">
        <v>19</v>
      </c>
      <c r="C509" t="s">
        <v>66</v>
      </c>
      <c r="D509" t="s">
        <v>27</v>
      </c>
      <c r="G509">
        <v>0.5</v>
      </c>
      <c r="H509">
        <v>0.5</v>
      </c>
      <c r="I509">
        <v>1875</v>
      </c>
      <c r="J509">
        <v>16089</v>
      </c>
      <c r="L509">
        <v>5508</v>
      </c>
      <c r="M509">
        <v>1.853</v>
      </c>
      <c r="N509">
        <v>13.909000000000001</v>
      </c>
      <c r="O509">
        <v>12.055</v>
      </c>
      <c r="Q509">
        <v>0.46</v>
      </c>
      <c r="R509">
        <v>1</v>
      </c>
      <c r="S509">
        <v>0</v>
      </c>
      <c r="T509">
        <v>0</v>
      </c>
      <c r="V509">
        <v>0</v>
      </c>
      <c r="Y509">
        <v>44238</v>
      </c>
      <c r="Z509">
        <v>0.89261574074074079</v>
      </c>
      <c r="AB509">
        <v>1</v>
      </c>
      <c r="AD509">
        <v>5.7993749999999995</v>
      </c>
      <c r="AE509">
        <v>12.295529108772623</v>
      </c>
      <c r="AF509">
        <v>6.4961541087726236</v>
      </c>
      <c r="AG509">
        <v>0.4228643803904491</v>
      </c>
    </row>
    <row r="510" spans="1:58" x14ac:dyDescent="0.2">
      <c r="A510">
        <v>55</v>
      </c>
      <c r="B510">
        <v>20</v>
      </c>
      <c r="C510" t="s">
        <v>67</v>
      </c>
      <c r="D510" t="s">
        <v>27</v>
      </c>
      <c r="G510">
        <v>0.5</v>
      </c>
      <c r="H510">
        <v>0.5</v>
      </c>
      <c r="I510">
        <v>2095</v>
      </c>
      <c r="J510">
        <v>12186</v>
      </c>
      <c r="L510">
        <v>3232</v>
      </c>
      <c r="M510">
        <v>2.0219999999999998</v>
      </c>
      <c r="N510">
        <v>10.602</v>
      </c>
      <c r="O510">
        <v>8.58</v>
      </c>
      <c r="Q510">
        <v>0.222</v>
      </c>
      <c r="R510">
        <v>1</v>
      </c>
      <c r="S510">
        <v>0</v>
      </c>
      <c r="T510">
        <v>0</v>
      </c>
      <c r="V510">
        <v>0</v>
      </c>
      <c r="Y510">
        <v>44238</v>
      </c>
      <c r="Z510">
        <v>0.90371527777777771</v>
      </c>
      <c r="AB510">
        <v>1</v>
      </c>
      <c r="AD510">
        <v>6.7634150000000002</v>
      </c>
      <c r="AE510">
        <v>9.3530199036033608</v>
      </c>
      <c r="AF510">
        <v>2.5896049036033606</v>
      </c>
      <c r="AG510">
        <v>0.25863550271847707</v>
      </c>
    </row>
    <row r="511" spans="1:58" x14ac:dyDescent="0.2">
      <c r="A511">
        <v>56</v>
      </c>
      <c r="B511">
        <v>20</v>
      </c>
      <c r="C511" t="s">
        <v>67</v>
      </c>
      <c r="D511" t="s">
        <v>27</v>
      </c>
      <c r="G511">
        <v>0.5</v>
      </c>
      <c r="H511">
        <v>0.5</v>
      </c>
      <c r="I511">
        <v>2184</v>
      </c>
      <c r="J511">
        <v>12902</v>
      </c>
      <c r="L511">
        <v>3489</v>
      </c>
      <c r="M511">
        <v>2.09</v>
      </c>
      <c r="N511">
        <v>11.209</v>
      </c>
      <c r="O511">
        <v>9.1189999999999998</v>
      </c>
      <c r="Q511">
        <v>0.249</v>
      </c>
      <c r="R511">
        <v>1</v>
      </c>
      <c r="S511">
        <v>0</v>
      </c>
      <c r="T511">
        <v>0</v>
      </c>
      <c r="V511">
        <v>0</v>
      </c>
      <c r="Y511">
        <v>44238</v>
      </c>
      <c r="Z511">
        <v>0.90954861111111107</v>
      </c>
      <c r="AB511">
        <v>1</v>
      </c>
      <c r="AD511">
        <v>7.1699135999999992</v>
      </c>
      <c r="AE511">
        <v>9.8928191838752522</v>
      </c>
      <c r="AF511">
        <v>2.7229055838752529</v>
      </c>
      <c r="AG511">
        <v>0.2771798004169379</v>
      </c>
      <c r="AJ511">
        <v>1.9859830070718538</v>
      </c>
      <c r="AK511">
        <v>4.9008495407497339</v>
      </c>
      <c r="AO511">
        <v>0.40308710160651401</v>
      </c>
      <c r="AP511">
        <v>9.8919322123978942E-2</v>
      </c>
      <c r="AT511">
        <v>3.8886267929075604</v>
      </c>
      <c r="AU511">
        <v>11.855850282436883</v>
      </c>
      <c r="AY511">
        <v>0.7053560900225947</v>
      </c>
      <c r="AZ511">
        <v>9.1476869666798716E-2</v>
      </c>
      <c r="BC511">
        <v>7.2418242999999993</v>
      </c>
      <c r="BD511">
        <v>9.9127977885221874</v>
      </c>
      <c r="BE511">
        <v>2.6709734885221872</v>
      </c>
      <c r="BF511">
        <v>0.27620568361176584</v>
      </c>
    </row>
    <row r="512" spans="1:58" x14ac:dyDescent="0.2">
      <c r="A512">
        <v>57</v>
      </c>
      <c r="B512">
        <v>20</v>
      </c>
      <c r="C512" t="s">
        <v>67</v>
      </c>
      <c r="D512" t="s">
        <v>27</v>
      </c>
      <c r="G512">
        <v>0.5</v>
      </c>
      <c r="H512">
        <v>0.5</v>
      </c>
      <c r="I512">
        <v>2215</v>
      </c>
      <c r="J512">
        <v>12955</v>
      </c>
      <c r="L512">
        <v>3462</v>
      </c>
      <c r="M512">
        <v>2.1139999999999999</v>
      </c>
      <c r="N512">
        <v>11.254</v>
      </c>
      <c r="O512">
        <v>9.1389999999999993</v>
      </c>
      <c r="Q512">
        <v>0.246</v>
      </c>
      <c r="R512">
        <v>1</v>
      </c>
      <c r="S512">
        <v>0</v>
      </c>
      <c r="T512">
        <v>0</v>
      </c>
      <c r="V512">
        <v>0</v>
      </c>
      <c r="Y512">
        <v>44238</v>
      </c>
      <c r="Z512">
        <v>0.91582175925925924</v>
      </c>
      <c r="AB512">
        <v>1</v>
      </c>
      <c r="AD512">
        <v>7.3137349999999994</v>
      </c>
      <c r="AE512">
        <v>9.9327763931691209</v>
      </c>
      <c r="AF512">
        <v>2.6190413931691214</v>
      </c>
      <c r="AG512">
        <v>0.27523156680659377</v>
      </c>
    </row>
    <row r="513" spans="1:58" x14ac:dyDescent="0.2">
      <c r="A513">
        <v>58</v>
      </c>
      <c r="B513">
        <v>2</v>
      </c>
      <c r="D513" t="s">
        <v>28</v>
      </c>
      <c r="Y513">
        <v>44238</v>
      </c>
      <c r="Z513">
        <v>0.91997685185185185</v>
      </c>
      <c r="AB513">
        <v>1</v>
      </c>
      <c r="AD513" t="e">
        <v>#DIV/0!</v>
      </c>
      <c r="AE513" t="e">
        <v>#DIV/0!</v>
      </c>
      <c r="AF513" t="e">
        <v>#DIV/0!</v>
      </c>
      <c r="AG513" t="e">
        <v>#DIV/0!</v>
      </c>
    </row>
    <row r="514" spans="1:58" x14ac:dyDescent="0.2">
      <c r="A514">
        <v>59</v>
      </c>
      <c r="B514">
        <v>3</v>
      </c>
      <c r="C514" t="s">
        <v>29</v>
      </c>
      <c r="D514" t="s">
        <v>27</v>
      </c>
      <c r="G514">
        <v>0.5</v>
      </c>
      <c r="H514">
        <v>0.5</v>
      </c>
      <c r="I514">
        <v>125</v>
      </c>
      <c r="J514">
        <v>255</v>
      </c>
      <c r="L514">
        <v>91</v>
      </c>
      <c r="M514">
        <v>0.51100000000000001</v>
      </c>
      <c r="N514">
        <v>0.495</v>
      </c>
      <c r="O514">
        <v>0</v>
      </c>
      <c r="Q514">
        <v>0</v>
      </c>
      <c r="R514">
        <v>1</v>
      </c>
      <c r="S514">
        <v>0</v>
      </c>
      <c r="T514">
        <v>0</v>
      </c>
      <c r="V514">
        <v>0</v>
      </c>
      <c r="Y514">
        <v>44238</v>
      </c>
      <c r="Z514">
        <v>0.92967592592592585</v>
      </c>
      <c r="AB514">
        <v>1</v>
      </c>
      <c r="AD514">
        <v>0.199375</v>
      </c>
      <c r="AE514">
        <v>0.35812435482691996</v>
      </c>
      <c r="AF514">
        <v>0.15874935482691996</v>
      </c>
      <c r="AG514">
        <v>3.1990992715109849E-2</v>
      </c>
    </row>
    <row r="515" spans="1:58" x14ac:dyDescent="0.2">
      <c r="A515">
        <v>60</v>
      </c>
      <c r="B515">
        <v>3</v>
      </c>
      <c r="C515" t="s">
        <v>29</v>
      </c>
      <c r="D515" t="s">
        <v>27</v>
      </c>
      <c r="G515">
        <v>0.5</v>
      </c>
      <c r="H515">
        <v>0.5</v>
      </c>
      <c r="I515">
        <v>24</v>
      </c>
      <c r="J515">
        <v>228</v>
      </c>
      <c r="L515">
        <v>76</v>
      </c>
      <c r="M515">
        <v>0.433</v>
      </c>
      <c r="N515">
        <v>0.47099999999999997</v>
      </c>
      <c r="O515">
        <v>3.7999999999999999E-2</v>
      </c>
      <c r="Q515">
        <v>0</v>
      </c>
      <c r="R515">
        <v>1</v>
      </c>
      <c r="S515">
        <v>0</v>
      </c>
      <c r="T515">
        <v>0</v>
      </c>
      <c r="V515">
        <v>0</v>
      </c>
      <c r="Y515">
        <v>44238</v>
      </c>
      <c r="Z515">
        <v>0.93464120370370374</v>
      </c>
      <c r="AB515">
        <v>1</v>
      </c>
      <c r="AD515">
        <v>-1.1654400000000002E-2</v>
      </c>
      <c r="AE515">
        <v>0.33776879537532628</v>
      </c>
      <c r="AF515">
        <v>0.34942319537532629</v>
      </c>
      <c r="AG515">
        <v>3.0908640709363104E-2</v>
      </c>
      <c r="AJ515">
        <v>107.01791359325605</v>
      </c>
      <c r="AO515">
        <v>0.89681487032496965</v>
      </c>
      <c r="AT515">
        <v>3.239884255704832</v>
      </c>
      <c r="AY515">
        <v>14.255209750983683</v>
      </c>
      <c r="BC515">
        <v>-7.5920000000000015E-3</v>
      </c>
      <c r="BD515">
        <v>0.33626097615668971</v>
      </c>
      <c r="BE515">
        <v>0.34385297615668975</v>
      </c>
      <c r="BF515">
        <v>2.8852171898444301E-2</v>
      </c>
    </row>
    <row r="516" spans="1:58" x14ac:dyDescent="0.2">
      <c r="A516">
        <v>61</v>
      </c>
      <c r="B516">
        <v>3</v>
      </c>
      <c r="C516" t="s">
        <v>29</v>
      </c>
      <c r="D516" t="s">
        <v>27</v>
      </c>
      <c r="G516">
        <v>0.5</v>
      </c>
      <c r="H516">
        <v>0.5</v>
      </c>
      <c r="I516">
        <v>28</v>
      </c>
      <c r="J516">
        <v>224</v>
      </c>
      <c r="L516">
        <v>19</v>
      </c>
      <c r="M516">
        <v>0.436</v>
      </c>
      <c r="N516">
        <v>0.46800000000000003</v>
      </c>
      <c r="O516">
        <v>3.2000000000000001E-2</v>
      </c>
      <c r="Q516">
        <v>0</v>
      </c>
      <c r="R516">
        <v>1</v>
      </c>
      <c r="S516">
        <v>0</v>
      </c>
      <c r="T516">
        <v>0</v>
      </c>
      <c r="V516">
        <v>0</v>
      </c>
      <c r="Y516">
        <v>44238</v>
      </c>
      <c r="Z516">
        <v>0.94003472222222229</v>
      </c>
      <c r="AB516">
        <v>1</v>
      </c>
      <c r="AD516">
        <v>-3.5296000000000008E-3</v>
      </c>
      <c r="AE516">
        <v>0.33475315693805319</v>
      </c>
      <c r="AF516">
        <v>0.33828275693805321</v>
      </c>
      <c r="AG516">
        <v>2.6795703087525498E-2</v>
      </c>
    </row>
    <row r="517" spans="1:58" x14ac:dyDescent="0.2">
      <c r="A517">
        <v>62</v>
      </c>
      <c r="B517">
        <v>1</v>
      </c>
      <c r="C517" t="s">
        <v>30</v>
      </c>
      <c r="D517" t="s">
        <v>27</v>
      </c>
      <c r="G517">
        <v>0.5</v>
      </c>
      <c r="H517">
        <v>0.5</v>
      </c>
      <c r="I517">
        <v>1943</v>
      </c>
      <c r="J517">
        <v>13118</v>
      </c>
      <c r="L517">
        <v>10381</v>
      </c>
      <c r="M517">
        <v>1.9059999999999999</v>
      </c>
      <c r="N517">
        <v>11.391999999999999</v>
      </c>
      <c r="O517">
        <v>9.4860000000000007</v>
      </c>
      <c r="Q517">
        <v>0.97</v>
      </c>
      <c r="R517">
        <v>1</v>
      </c>
      <c r="S517">
        <v>0</v>
      </c>
      <c r="T517">
        <v>0</v>
      </c>
      <c r="V517">
        <v>0</v>
      </c>
      <c r="Y517">
        <v>44238</v>
      </c>
      <c r="Z517">
        <v>0.95082175925925927</v>
      </c>
      <c r="AB517">
        <v>1</v>
      </c>
      <c r="AD517">
        <v>6.0911493999999999</v>
      </c>
      <c r="AE517">
        <v>10.055663659488001</v>
      </c>
      <c r="AF517">
        <v>3.9645142594880012</v>
      </c>
      <c r="AG517">
        <v>0.77448446865737308</v>
      </c>
    </row>
    <row r="518" spans="1:58" x14ac:dyDescent="0.2">
      <c r="A518">
        <v>63</v>
      </c>
      <c r="B518">
        <v>1</v>
      </c>
      <c r="C518" t="s">
        <v>30</v>
      </c>
      <c r="D518" t="s">
        <v>27</v>
      </c>
      <c r="G518">
        <v>0.5</v>
      </c>
      <c r="H518">
        <v>0.5</v>
      </c>
      <c r="I518">
        <v>2786</v>
      </c>
      <c r="J518">
        <v>12963</v>
      </c>
      <c r="L518">
        <v>10477</v>
      </c>
      <c r="M518">
        <v>2.552</v>
      </c>
      <c r="N518">
        <v>11.260999999999999</v>
      </c>
      <c r="O518">
        <v>8.7089999999999996</v>
      </c>
      <c r="Q518">
        <v>0.98</v>
      </c>
      <c r="R518">
        <v>1</v>
      </c>
      <c r="S518">
        <v>0</v>
      </c>
      <c r="T518">
        <v>0</v>
      </c>
      <c r="V518">
        <v>0</v>
      </c>
      <c r="Y518">
        <v>44238</v>
      </c>
      <c r="Z518">
        <v>0.95665509259259263</v>
      </c>
      <c r="AB518">
        <v>1</v>
      </c>
      <c r="AD518">
        <v>10.169077600000001</v>
      </c>
      <c r="AE518">
        <v>9.9388076700436674</v>
      </c>
      <c r="AF518">
        <v>-0.230269929956334</v>
      </c>
      <c r="AG518">
        <v>0.78141152149415238</v>
      </c>
      <c r="AJ518">
        <v>3.4336015989623627</v>
      </c>
      <c r="AO518">
        <v>0.85320183076105582</v>
      </c>
      <c r="AT518">
        <v>97.685381124292746</v>
      </c>
      <c r="AY518">
        <v>0.52773605658644795</v>
      </c>
      <c r="BC518">
        <v>10.346710000000002</v>
      </c>
      <c r="BD518">
        <v>9.8965887319218417</v>
      </c>
      <c r="BE518">
        <v>-0.45012126807815811</v>
      </c>
      <c r="BF518">
        <v>0.77935505268323357</v>
      </c>
    </row>
    <row r="519" spans="1:58" x14ac:dyDescent="0.2">
      <c r="A519">
        <v>64</v>
      </c>
      <c r="B519">
        <v>1</v>
      </c>
      <c r="C519" t="s">
        <v>30</v>
      </c>
      <c r="D519" t="s">
        <v>27</v>
      </c>
      <c r="G519">
        <v>0.5</v>
      </c>
      <c r="H519">
        <v>0.5</v>
      </c>
      <c r="I519">
        <v>2852</v>
      </c>
      <c r="J519">
        <v>12851</v>
      </c>
      <c r="L519">
        <v>10420</v>
      </c>
      <c r="M519">
        <v>2.6030000000000002</v>
      </c>
      <c r="N519">
        <v>11.166</v>
      </c>
      <c r="O519">
        <v>8.5630000000000006</v>
      </c>
      <c r="Q519">
        <v>0.97399999999999998</v>
      </c>
      <c r="R519">
        <v>1</v>
      </c>
      <c r="S519">
        <v>0</v>
      </c>
      <c r="T519">
        <v>0</v>
      </c>
      <c r="V519">
        <v>0</v>
      </c>
      <c r="Y519">
        <v>44238</v>
      </c>
      <c r="Z519">
        <v>0.96291666666666664</v>
      </c>
      <c r="AB519">
        <v>1</v>
      </c>
      <c r="AD519">
        <v>10.5243424</v>
      </c>
      <c r="AE519">
        <v>9.8543697938000179</v>
      </c>
      <c r="AF519">
        <v>-0.66997260619998222</v>
      </c>
      <c r="AG519">
        <v>0.77729858387231465</v>
      </c>
    </row>
    <row r="520" spans="1:58" x14ac:dyDescent="0.2">
      <c r="A520">
        <v>65</v>
      </c>
      <c r="B520">
        <v>4</v>
      </c>
      <c r="C520" t="s">
        <v>65</v>
      </c>
      <c r="D520" t="s">
        <v>27</v>
      </c>
      <c r="G520">
        <v>0.5</v>
      </c>
      <c r="H520">
        <v>0.5</v>
      </c>
      <c r="I520">
        <v>1454</v>
      </c>
      <c r="J520">
        <v>7417</v>
      </c>
      <c r="L520">
        <v>3506</v>
      </c>
      <c r="M520">
        <v>1.53</v>
      </c>
      <c r="N520">
        <v>6.5620000000000003</v>
      </c>
      <c r="O520">
        <v>5.0309999999999997</v>
      </c>
      <c r="Q520">
        <v>0.251</v>
      </c>
      <c r="R520">
        <v>1</v>
      </c>
      <c r="S520">
        <v>0</v>
      </c>
      <c r="T520">
        <v>0</v>
      </c>
      <c r="V520">
        <v>0</v>
      </c>
      <c r="Y520">
        <v>44238</v>
      </c>
      <c r="Z520">
        <v>0.97386574074074073</v>
      </c>
      <c r="AB520">
        <v>1</v>
      </c>
      <c r="AD520">
        <v>4.1164695999999994</v>
      </c>
      <c r="AE520">
        <v>5.7576249767644665</v>
      </c>
      <c r="AF520">
        <v>1.6411553767644671</v>
      </c>
      <c r="AG520">
        <v>0.27840646602345087</v>
      </c>
    </row>
    <row r="521" spans="1:58" x14ac:dyDescent="0.2">
      <c r="A521">
        <v>66</v>
      </c>
      <c r="B521">
        <v>4</v>
      </c>
      <c r="C521" t="s">
        <v>65</v>
      </c>
      <c r="D521" t="s">
        <v>27</v>
      </c>
      <c r="G521">
        <v>0.5</v>
      </c>
      <c r="H521">
        <v>0.5</v>
      </c>
      <c r="I521">
        <v>930</v>
      </c>
      <c r="J521">
        <v>7887</v>
      </c>
      <c r="L521">
        <v>3715</v>
      </c>
      <c r="M521">
        <v>1.129</v>
      </c>
      <c r="N521">
        <v>6.96</v>
      </c>
      <c r="O521">
        <v>5.8319999999999999</v>
      </c>
      <c r="Q521">
        <v>0.27300000000000002</v>
      </c>
      <c r="R521">
        <v>1</v>
      </c>
      <c r="S521">
        <v>0</v>
      </c>
      <c r="T521">
        <v>0</v>
      </c>
      <c r="V521">
        <v>0</v>
      </c>
      <c r="Y521">
        <v>44238</v>
      </c>
      <c r="Z521">
        <v>0.97969907407407408</v>
      </c>
      <c r="AB521">
        <v>1</v>
      </c>
      <c r="AD521">
        <v>2.31894</v>
      </c>
      <c r="AE521">
        <v>6.1119624931440599</v>
      </c>
      <c r="AF521">
        <v>3.7930224931440599</v>
      </c>
      <c r="AG521">
        <v>0.29348723730352216</v>
      </c>
      <c r="AI521">
        <v>22.701999999999998</v>
      </c>
      <c r="AJ521">
        <v>1.6032311020262948</v>
      </c>
      <c r="AN521">
        <v>1.8660415524009988</v>
      </c>
      <c r="AO521">
        <v>6.587226721853221</v>
      </c>
      <c r="AS521">
        <v>26.434083104801999</v>
      </c>
      <c r="AT521">
        <v>11.936356580195332</v>
      </c>
      <c r="AX521">
        <v>2.1709208988259419</v>
      </c>
      <c r="AY521">
        <v>6.9977157664972101</v>
      </c>
      <c r="BC521">
        <v>2.3376791999999997</v>
      </c>
      <c r="BD521">
        <v>5.9170768591352836</v>
      </c>
      <c r="BE521">
        <v>3.5793976591352838</v>
      </c>
      <c r="BF521">
        <v>0.2835656772508437</v>
      </c>
    </row>
    <row r="522" spans="1:58" x14ac:dyDescent="0.2">
      <c r="A522">
        <v>67</v>
      </c>
      <c r="B522">
        <v>4</v>
      </c>
      <c r="C522" t="s">
        <v>65</v>
      </c>
      <c r="D522" t="s">
        <v>27</v>
      </c>
      <c r="G522">
        <v>0.5</v>
      </c>
      <c r="H522">
        <v>0.5</v>
      </c>
      <c r="I522">
        <v>942</v>
      </c>
      <c r="J522">
        <v>7370</v>
      </c>
      <c r="L522">
        <v>3440</v>
      </c>
      <c r="M522">
        <v>1.137</v>
      </c>
      <c r="N522">
        <v>6.5220000000000002</v>
      </c>
      <c r="O522">
        <v>5.3849999999999998</v>
      </c>
      <c r="Q522">
        <v>0.24399999999999999</v>
      </c>
      <c r="R522">
        <v>1</v>
      </c>
      <c r="S522">
        <v>0</v>
      </c>
      <c r="T522">
        <v>0</v>
      </c>
      <c r="V522">
        <v>0</v>
      </c>
      <c r="Y522">
        <v>44238</v>
      </c>
      <c r="Z522">
        <v>0.98591435185185183</v>
      </c>
      <c r="AB522">
        <v>1</v>
      </c>
      <c r="AD522">
        <v>2.3564183999999995</v>
      </c>
      <c r="AE522">
        <v>5.7221912251265072</v>
      </c>
      <c r="AF522">
        <v>3.3657728251265078</v>
      </c>
      <c r="AG522">
        <v>0.27364411719816528</v>
      </c>
    </row>
    <row r="523" spans="1:58" x14ac:dyDescent="0.2">
      <c r="A523">
        <v>68</v>
      </c>
      <c r="B523">
        <v>2</v>
      </c>
      <c r="D523" t="s">
        <v>28</v>
      </c>
      <c r="Y523">
        <v>44238</v>
      </c>
      <c r="Z523">
        <v>0.99024305555555558</v>
      </c>
      <c r="AB523">
        <v>1</v>
      </c>
      <c r="AD523" t="e">
        <v>#DIV/0!</v>
      </c>
      <c r="AE523" t="e">
        <v>#DIV/0!</v>
      </c>
      <c r="AF523" t="e">
        <v>#DIV/0!</v>
      </c>
      <c r="AG523" t="e">
        <v>#DIV/0!</v>
      </c>
    </row>
    <row r="524" spans="1:58" x14ac:dyDescent="0.2">
      <c r="A524">
        <v>69</v>
      </c>
      <c r="B524">
        <v>21</v>
      </c>
      <c r="C524" t="s">
        <v>142</v>
      </c>
      <c r="D524" t="s">
        <v>27</v>
      </c>
      <c r="G524">
        <v>0.5</v>
      </c>
      <c r="H524">
        <v>0.5</v>
      </c>
      <c r="I524">
        <v>1955</v>
      </c>
      <c r="J524">
        <v>13848</v>
      </c>
      <c r="L524">
        <v>3746</v>
      </c>
      <c r="M524">
        <v>1.915</v>
      </c>
      <c r="N524">
        <v>12.010999999999999</v>
      </c>
      <c r="O524">
        <v>10.096</v>
      </c>
      <c r="Q524">
        <v>0.27600000000000002</v>
      </c>
      <c r="R524">
        <v>1</v>
      </c>
      <c r="S524">
        <v>0</v>
      </c>
      <c r="T524">
        <v>0</v>
      </c>
      <c r="V524">
        <v>0</v>
      </c>
      <c r="Y524">
        <v>44239</v>
      </c>
      <c r="Z524">
        <v>9.4907407407407408E-4</v>
      </c>
      <c r="AB524">
        <v>1</v>
      </c>
      <c r="AD524">
        <v>6.1432149999999996</v>
      </c>
      <c r="AE524">
        <v>10.606017674290348</v>
      </c>
      <c r="AF524">
        <v>4.4628026742903479</v>
      </c>
      <c r="AG524">
        <v>0.29572409811539868</v>
      </c>
    </row>
    <row r="525" spans="1:58" x14ac:dyDescent="0.2">
      <c r="A525">
        <v>70</v>
      </c>
      <c r="B525">
        <v>21</v>
      </c>
      <c r="C525" t="s">
        <v>142</v>
      </c>
      <c r="D525" t="s">
        <v>27</v>
      </c>
      <c r="G525">
        <v>0.5</v>
      </c>
      <c r="H525">
        <v>0.5</v>
      </c>
      <c r="I525">
        <v>2653</v>
      </c>
      <c r="J525">
        <v>13828</v>
      </c>
      <c r="L525">
        <v>3810</v>
      </c>
      <c r="M525">
        <v>2.4500000000000002</v>
      </c>
      <c r="N525">
        <v>11.993</v>
      </c>
      <c r="O525">
        <v>9.5429999999999993</v>
      </c>
      <c r="Q525">
        <v>0.28199999999999997</v>
      </c>
      <c r="R525">
        <v>1</v>
      </c>
      <c r="S525">
        <v>0</v>
      </c>
      <c r="T525">
        <v>0</v>
      </c>
      <c r="V525">
        <v>0</v>
      </c>
      <c r="Y525">
        <v>44239</v>
      </c>
      <c r="Z525">
        <v>6.8055555555555569E-3</v>
      </c>
      <c r="AB525">
        <v>1</v>
      </c>
      <c r="AD525">
        <v>9.4690454000000006</v>
      </c>
      <c r="AE525">
        <v>10.590939482103982</v>
      </c>
      <c r="AF525">
        <v>1.1218940821039816</v>
      </c>
      <c r="AG525">
        <v>0.30034213333991816</v>
      </c>
      <c r="AJ525">
        <v>0.10945058100866989</v>
      </c>
      <c r="AO525">
        <v>0.17069673436609981</v>
      </c>
      <c r="AT525">
        <v>0.68613707313997774</v>
      </c>
      <c r="AY525">
        <v>0.4816545239621815</v>
      </c>
      <c r="BC525">
        <v>9.4742302000000009</v>
      </c>
      <c r="BD525">
        <v>10.599986397415801</v>
      </c>
      <c r="BE525">
        <v>1.1257561974158019</v>
      </c>
      <c r="BF525">
        <v>0.299620565336087</v>
      </c>
    </row>
    <row r="526" spans="1:58" x14ac:dyDescent="0.2">
      <c r="A526">
        <v>71</v>
      </c>
      <c r="B526">
        <v>21</v>
      </c>
      <c r="C526" t="s">
        <v>142</v>
      </c>
      <c r="D526" t="s">
        <v>27</v>
      </c>
      <c r="G526">
        <v>0.5</v>
      </c>
      <c r="H526">
        <v>0.5</v>
      </c>
      <c r="I526">
        <v>2655</v>
      </c>
      <c r="J526">
        <v>13852</v>
      </c>
      <c r="L526">
        <v>3790</v>
      </c>
      <c r="M526">
        <v>2.452</v>
      </c>
      <c r="N526">
        <v>12.013999999999999</v>
      </c>
      <c r="O526">
        <v>9.5619999999999994</v>
      </c>
      <c r="Q526">
        <v>0.28000000000000003</v>
      </c>
      <c r="R526">
        <v>1</v>
      </c>
      <c r="S526">
        <v>0</v>
      </c>
      <c r="T526">
        <v>0</v>
      </c>
      <c r="V526">
        <v>0</v>
      </c>
      <c r="Y526">
        <v>44239</v>
      </c>
      <c r="Z526">
        <v>1.3055555555555556E-2</v>
      </c>
      <c r="AB526">
        <v>1</v>
      </c>
      <c r="AD526">
        <v>9.4794149999999995</v>
      </c>
      <c r="AE526">
        <v>10.609033312727622</v>
      </c>
      <c r="AF526">
        <v>1.1296183127276223</v>
      </c>
      <c r="AG526">
        <v>0.29889899733225583</v>
      </c>
    </row>
    <row r="527" spans="1:58" x14ac:dyDescent="0.2">
      <c r="A527">
        <v>72</v>
      </c>
      <c r="B527">
        <v>22</v>
      </c>
      <c r="C527" t="s">
        <v>143</v>
      </c>
      <c r="D527" t="s">
        <v>27</v>
      </c>
      <c r="G527">
        <v>0.5</v>
      </c>
      <c r="H527">
        <v>0.5</v>
      </c>
      <c r="I527">
        <v>1463</v>
      </c>
      <c r="J527">
        <v>9159</v>
      </c>
      <c r="L527">
        <v>1808</v>
      </c>
      <c r="M527">
        <v>1.5369999999999999</v>
      </c>
      <c r="N527">
        <v>8.0380000000000003</v>
      </c>
      <c r="O527">
        <v>6.5</v>
      </c>
      <c r="Q527">
        <v>7.2999999999999995E-2</v>
      </c>
      <c r="R527">
        <v>1</v>
      </c>
      <c r="S527">
        <v>0</v>
      </c>
      <c r="T527">
        <v>0</v>
      </c>
      <c r="V527">
        <v>0</v>
      </c>
      <c r="Y527">
        <v>44239</v>
      </c>
      <c r="Z527">
        <v>2.3587962962962963E-2</v>
      </c>
      <c r="AB527">
        <v>1</v>
      </c>
      <c r="AD527">
        <v>4.1502214000000004</v>
      </c>
      <c r="AE527">
        <v>7.0709355161969167</v>
      </c>
      <c r="AF527">
        <v>2.9207141161969163</v>
      </c>
      <c r="AG527">
        <v>0.15588421897291996</v>
      </c>
    </row>
    <row r="528" spans="1:58" x14ac:dyDescent="0.2">
      <c r="A528">
        <v>73</v>
      </c>
      <c r="B528">
        <v>22</v>
      </c>
      <c r="C528" t="s">
        <v>143</v>
      </c>
      <c r="D528" t="s">
        <v>27</v>
      </c>
      <c r="G528">
        <v>0.5</v>
      </c>
      <c r="H528">
        <v>0.5</v>
      </c>
      <c r="I528">
        <v>1060</v>
      </c>
      <c r="J528">
        <v>9155</v>
      </c>
      <c r="L528">
        <v>1724</v>
      </c>
      <c r="M528">
        <v>1.228</v>
      </c>
      <c r="N528">
        <v>8.0340000000000007</v>
      </c>
      <c r="O528">
        <v>6.806</v>
      </c>
      <c r="Q528">
        <v>6.4000000000000001E-2</v>
      </c>
      <c r="R528">
        <v>1</v>
      </c>
      <c r="S528">
        <v>0</v>
      </c>
      <c r="T528">
        <v>0</v>
      </c>
      <c r="V528">
        <v>0</v>
      </c>
      <c r="Y528">
        <v>44239</v>
      </c>
      <c r="Z528">
        <v>2.9270833333333333E-2</v>
      </c>
      <c r="AB528">
        <v>1</v>
      </c>
      <c r="AD528">
        <v>2.7341599999999997</v>
      </c>
      <c r="AE528">
        <v>7.0679198777596435</v>
      </c>
      <c r="AF528">
        <v>4.3337598777596433</v>
      </c>
      <c r="AG528">
        <v>0.14982304774073821</v>
      </c>
      <c r="AJ528">
        <v>3.3900927594983696</v>
      </c>
      <c r="AO528">
        <v>0.24563404352553958</v>
      </c>
      <c r="AT528">
        <v>1.6886610512026992</v>
      </c>
      <c r="AY528">
        <v>0.28855118148893411</v>
      </c>
      <c r="BC528">
        <v>2.6885871999999997</v>
      </c>
      <c r="BD528">
        <v>7.0592499172524832</v>
      </c>
      <c r="BE528">
        <v>4.3706627172524835</v>
      </c>
      <c r="BF528">
        <v>0.15003951814188757</v>
      </c>
    </row>
    <row r="529" spans="1:58" x14ac:dyDescent="0.2">
      <c r="A529">
        <v>74</v>
      </c>
      <c r="B529">
        <v>22</v>
      </c>
      <c r="C529" t="s">
        <v>143</v>
      </c>
      <c r="D529" t="s">
        <v>27</v>
      </c>
      <c r="G529">
        <v>0.5</v>
      </c>
      <c r="H529">
        <v>0.5</v>
      </c>
      <c r="I529">
        <v>1032</v>
      </c>
      <c r="J529">
        <v>9132</v>
      </c>
      <c r="L529">
        <v>1730</v>
      </c>
      <c r="M529">
        <v>1.2070000000000001</v>
      </c>
      <c r="N529">
        <v>8.0150000000000006</v>
      </c>
      <c r="O529">
        <v>6.8079999999999998</v>
      </c>
      <c r="Q529">
        <v>6.5000000000000002E-2</v>
      </c>
      <c r="R529">
        <v>1</v>
      </c>
      <c r="S529">
        <v>0</v>
      </c>
      <c r="T529">
        <v>0</v>
      </c>
      <c r="V529">
        <v>0</v>
      </c>
      <c r="Y529">
        <v>44239</v>
      </c>
      <c r="Z529">
        <v>3.5393518518518519E-2</v>
      </c>
      <c r="AB529">
        <v>1</v>
      </c>
      <c r="AD529">
        <v>2.6430143999999998</v>
      </c>
      <c r="AE529">
        <v>7.0505799567453229</v>
      </c>
      <c r="AF529">
        <v>4.4075655567453236</v>
      </c>
      <c r="AG529">
        <v>0.15025598854303693</v>
      </c>
    </row>
    <row r="530" spans="1:58" x14ac:dyDescent="0.2">
      <c r="A530">
        <v>75</v>
      </c>
      <c r="B530">
        <v>23</v>
      </c>
      <c r="C530" t="s">
        <v>144</v>
      </c>
      <c r="D530" t="s">
        <v>27</v>
      </c>
      <c r="G530">
        <v>0.5</v>
      </c>
      <c r="H530">
        <v>0.5</v>
      </c>
      <c r="I530">
        <v>1094</v>
      </c>
      <c r="J530">
        <v>9747</v>
      </c>
      <c r="L530">
        <v>4152</v>
      </c>
      <c r="M530">
        <v>1.2549999999999999</v>
      </c>
      <c r="N530">
        <v>8.5359999999999996</v>
      </c>
      <c r="O530">
        <v>7.282</v>
      </c>
      <c r="Q530">
        <v>0.318</v>
      </c>
      <c r="R530">
        <v>1</v>
      </c>
      <c r="S530">
        <v>0</v>
      </c>
      <c r="T530">
        <v>0</v>
      </c>
      <c r="V530">
        <v>0</v>
      </c>
      <c r="Y530">
        <v>44239</v>
      </c>
      <c r="Z530">
        <v>4.5960648148148146E-2</v>
      </c>
      <c r="AB530">
        <v>1</v>
      </c>
      <c r="AD530">
        <v>2.8461015999999995</v>
      </c>
      <c r="AE530">
        <v>7.5142343664760674</v>
      </c>
      <c r="AF530">
        <v>4.6681327664760683</v>
      </c>
      <c r="AG530">
        <v>0.32501975907094383</v>
      </c>
    </row>
    <row r="531" spans="1:58" x14ac:dyDescent="0.2">
      <c r="A531">
        <v>76</v>
      </c>
      <c r="B531">
        <v>23</v>
      </c>
      <c r="C531" t="s">
        <v>144</v>
      </c>
      <c r="D531" t="s">
        <v>27</v>
      </c>
      <c r="G531">
        <v>0.5</v>
      </c>
      <c r="H531">
        <v>0.5</v>
      </c>
      <c r="I531">
        <v>1106</v>
      </c>
      <c r="J531">
        <v>9692</v>
      </c>
      <c r="L531">
        <v>4107</v>
      </c>
      <c r="M531">
        <v>1.2629999999999999</v>
      </c>
      <c r="N531">
        <v>8.4890000000000008</v>
      </c>
      <c r="O531">
        <v>7.226</v>
      </c>
      <c r="Q531">
        <v>0.314</v>
      </c>
      <c r="R531">
        <v>1</v>
      </c>
      <c r="S531">
        <v>0</v>
      </c>
      <c r="T531">
        <v>0</v>
      </c>
      <c r="V531">
        <v>0</v>
      </c>
      <c r="Y531">
        <v>44239</v>
      </c>
      <c r="Z531">
        <v>5.1655092592592593E-2</v>
      </c>
      <c r="AB531">
        <v>1</v>
      </c>
      <c r="AD531">
        <v>2.8859415999999998</v>
      </c>
      <c r="AE531">
        <v>7.4727693379635616</v>
      </c>
      <c r="AF531">
        <v>4.5868277379635618</v>
      </c>
      <c r="AG531">
        <v>0.32177270305370359</v>
      </c>
      <c r="AJ531">
        <v>2.5144267978154278</v>
      </c>
      <c r="AO531">
        <v>0.95286144417385943</v>
      </c>
      <c r="AT531">
        <v>3.1975084780258101</v>
      </c>
      <c r="AY531">
        <v>0.93742596535717815</v>
      </c>
      <c r="BC531">
        <v>2.9226859999999997</v>
      </c>
      <c r="BD531">
        <v>7.4373355863256023</v>
      </c>
      <c r="BE531">
        <v>4.5146495863256026</v>
      </c>
      <c r="BF531">
        <v>0.32328799586174906</v>
      </c>
    </row>
    <row r="532" spans="1:58" x14ac:dyDescent="0.2">
      <c r="A532">
        <v>77</v>
      </c>
      <c r="B532">
        <v>23</v>
      </c>
      <c r="C532" t="s">
        <v>144</v>
      </c>
      <c r="D532" t="s">
        <v>27</v>
      </c>
      <c r="G532">
        <v>0.5</v>
      </c>
      <c r="H532">
        <v>0.5</v>
      </c>
      <c r="I532">
        <v>1128</v>
      </c>
      <c r="J532">
        <v>9598</v>
      </c>
      <c r="L532">
        <v>4149</v>
      </c>
      <c r="M532">
        <v>1.28</v>
      </c>
      <c r="N532">
        <v>8.41</v>
      </c>
      <c r="O532">
        <v>7.1289999999999996</v>
      </c>
      <c r="Q532">
        <v>0.318</v>
      </c>
      <c r="R532">
        <v>1</v>
      </c>
      <c r="S532">
        <v>0</v>
      </c>
      <c r="T532">
        <v>0</v>
      </c>
      <c r="V532">
        <v>0</v>
      </c>
      <c r="Y532">
        <v>44239</v>
      </c>
      <c r="Z532">
        <v>5.7789351851851856E-2</v>
      </c>
      <c r="AB532">
        <v>1</v>
      </c>
      <c r="AD532">
        <v>2.9594303999999996</v>
      </c>
      <c r="AE532">
        <v>7.4019018346876431</v>
      </c>
      <c r="AF532">
        <v>4.4424714346876435</v>
      </c>
      <c r="AG532">
        <v>0.32480328866979447</v>
      </c>
    </row>
    <row r="533" spans="1:58" x14ac:dyDescent="0.2">
      <c r="A533">
        <v>78</v>
      </c>
      <c r="B533">
        <v>24</v>
      </c>
      <c r="C533" t="s">
        <v>145</v>
      </c>
      <c r="D533" t="s">
        <v>27</v>
      </c>
      <c r="G533">
        <v>0.5</v>
      </c>
      <c r="H533">
        <v>0.5</v>
      </c>
      <c r="I533">
        <v>1035</v>
      </c>
      <c r="J533">
        <v>7287</v>
      </c>
      <c r="L533">
        <v>2738</v>
      </c>
      <c r="M533">
        <v>1.2090000000000001</v>
      </c>
      <c r="N533">
        <v>6.452</v>
      </c>
      <c r="O533">
        <v>5.2430000000000003</v>
      </c>
      <c r="Q533">
        <v>0.17</v>
      </c>
      <c r="R533">
        <v>1</v>
      </c>
      <c r="S533">
        <v>0</v>
      </c>
      <c r="T533">
        <v>0</v>
      </c>
      <c r="V533">
        <v>0</v>
      </c>
      <c r="Y533">
        <v>44239</v>
      </c>
      <c r="Z533">
        <v>6.8125000000000005E-2</v>
      </c>
      <c r="AB533">
        <v>1</v>
      </c>
      <c r="AD533">
        <v>2.6527349999999998</v>
      </c>
      <c r="AE533">
        <v>5.6596167275530895</v>
      </c>
      <c r="AF533">
        <v>3.0068817275530897</v>
      </c>
      <c r="AG533">
        <v>0.22299004332921782</v>
      </c>
    </row>
    <row r="534" spans="1:58" x14ac:dyDescent="0.2">
      <c r="A534">
        <v>79</v>
      </c>
      <c r="B534">
        <v>24</v>
      </c>
      <c r="C534" t="s">
        <v>145</v>
      </c>
      <c r="D534" t="s">
        <v>27</v>
      </c>
      <c r="G534">
        <v>0.5</v>
      </c>
      <c r="H534">
        <v>0.5</v>
      </c>
      <c r="I534">
        <v>1022</v>
      </c>
      <c r="J534">
        <v>7137</v>
      </c>
      <c r="L534">
        <v>2737</v>
      </c>
      <c r="M534">
        <v>1.1990000000000001</v>
      </c>
      <c r="N534">
        <v>6.3250000000000002</v>
      </c>
      <c r="O534">
        <v>5.1260000000000003</v>
      </c>
      <c r="Q534">
        <v>0.17</v>
      </c>
      <c r="R534">
        <v>1</v>
      </c>
      <c r="S534">
        <v>0</v>
      </c>
      <c r="T534">
        <v>0</v>
      </c>
      <c r="V534">
        <v>0</v>
      </c>
      <c r="Y534">
        <v>44239</v>
      </c>
      <c r="Z534">
        <v>7.3738425925925929E-2</v>
      </c>
      <c r="AB534">
        <v>1</v>
      </c>
      <c r="AD534">
        <v>2.6106903999999997</v>
      </c>
      <c r="AE534">
        <v>5.546530286155348</v>
      </c>
      <c r="AF534">
        <v>2.9358398861553483</v>
      </c>
      <c r="AG534">
        <v>0.22291788652883471</v>
      </c>
      <c r="AJ534">
        <v>5.4548769270476152</v>
      </c>
      <c r="AO534">
        <v>0.2443652451330848</v>
      </c>
      <c r="AT534">
        <v>4.6292442948775214</v>
      </c>
      <c r="AY534">
        <v>9.7154858355053733E-2</v>
      </c>
      <c r="BC534">
        <v>2.6838918999999999</v>
      </c>
      <c r="BD534">
        <v>5.5533154726392127</v>
      </c>
      <c r="BE534">
        <v>2.8694235726392128</v>
      </c>
      <c r="BF534">
        <v>0.22280965132826003</v>
      </c>
    </row>
    <row r="535" spans="1:58" x14ac:dyDescent="0.2">
      <c r="A535">
        <v>80</v>
      </c>
      <c r="B535">
        <v>24</v>
      </c>
      <c r="C535" t="s">
        <v>145</v>
      </c>
      <c r="D535" t="s">
        <v>27</v>
      </c>
      <c r="G535">
        <v>0.5</v>
      </c>
      <c r="H535">
        <v>0.5</v>
      </c>
      <c r="I535">
        <v>1067</v>
      </c>
      <c r="J535">
        <v>7155</v>
      </c>
      <c r="L535">
        <v>2734</v>
      </c>
      <c r="M535">
        <v>1.2330000000000001</v>
      </c>
      <c r="N535">
        <v>6.34</v>
      </c>
      <c r="O535">
        <v>5.1070000000000002</v>
      </c>
      <c r="Q535">
        <v>0.17</v>
      </c>
      <c r="R535">
        <v>1</v>
      </c>
      <c r="S535">
        <v>0</v>
      </c>
      <c r="T535">
        <v>0</v>
      </c>
      <c r="V535">
        <v>0</v>
      </c>
      <c r="Y535">
        <v>44239</v>
      </c>
      <c r="Z535">
        <v>7.9884259259259252E-2</v>
      </c>
      <c r="AB535">
        <v>1</v>
      </c>
      <c r="AD535">
        <v>2.7570933999999996</v>
      </c>
      <c r="AE535">
        <v>5.5601006591230764</v>
      </c>
      <c r="AF535">
        <v>2.8030072591230768</v>
      </c>
      <c r="AG535">
        <v>0.22270141612768535</v>
      </c>
    </row>
    <row r="536" spans="1:58" x14ac:dyDescent="0.2">
      <c r="A536">
        <v>81</v>
      </c>
      <c r="B536">
        <v>25</v>
      </c>
      <c r="C536" t="s">
        <v>146</v>
      </c>
      <c r="D536" t="s">
        <v>27</v>
      </c>
      <c r="G536">
        <v>0.5</v>
      </c>
      <c r="H536">
        <v>0.5</v>
      </c>
      <c r="I536">
        <v>1408</v>
      </c>
      <c r="J536">
        <v>8775</v>
      </c>
      <c r="L536">
        <v>7153</v>
      </c>
      <c r="M536">
        <v>1.4950000000000001</v>
      </c>
      <c r="N536">
        <v>7.7119999999999997</v>
      </c>
      <c r="O536">
        <v>6.2169999999999996</v>
      </c>
      <c r="Q536">
        <v>0.63200000000000001</v>
      </c>
      <c r="R536">
        <v>1</v>
      </c>
      <c r="S536">
        <v>0</v>
      </c>
      <c r="T536">
        <v>0</v>
      </c>
      <c r="V536">
        <v>0</v>
      </c>
      <c r="Y536">
        <v>44239</v>
      </c>
      <c r="Z536">
        <v>9.0335648148148151E-2</v>
      </c>
      <c r="AB536">
        <v>1</v>
      </c>
      <c r="AD536">
        <v>3.9454783999999998</v>
      </c>
      <c r="AE536">
        <v>6.7814342262186962</v>
      </c>
      <c r="AF536">
        <v>2.8359558262186964</v>
      </c>
      <c r="AG536">
        <v>0.54156231702067492</v>
      </c>
    </row>
    <row r="537" spans="1:58" x14ac:dyDescent="0.2">
      <c r="A537">
        <v>82</v>
      </c>
      <c r="B537">
        <v>25</v>
      </c>
      <c r="C537" t="s">
        <v>146</v>
      </c>
      <c r="D537" t="s">
        <v>27</v>
      </c>
      <c r="G537">
        <v>0.5</v>
      </c>
      <c r="H537">
        <v>0.5</v>
      </c>
      <c r="I537">
        <v>1573</v>
      </c>
      <c r="J537">
        <v>8721</v>
      </c>
      <c r="L537">
        <v>7208</v>
      </c>
      <c r="M537">
        <v>1.6220000000000001</v>
      </c>
      <c r="N537">
        <v>7.6669999999999998</v>
      </c>
      <c r="O537">
        <v>6.0449999999999999</v>
      </c>
      <c r="Q537">
        <v>0.63800000000000001</v>
      </c>
      <c r="R537">
        <v>1</v>
      </c>
      <c r="S537">
        <v>0</v>
      </c>
      <c r="T537">
        <v>0</v>
      </c>
      <c r="V537">
        <v>0</v>
      </c>
      <c r="Y537">
        <v>44239</v>
      </c>
      <c r="Z537">
        <v>9.600694444444445E-2</v>
      </c>
      <c r="AB537">
        <v>1</v>
      </c>
      <c r="AD537">
        <v>4.5705974000000005</v>
      </c>
      <c r="AE537">
        <v>6.7407231073155085</v>
      </c>
      <c r="AF537">
        <v>2.170125707315508</v>
      </c>
      <c r="AG537">
        <v>0.54553094104174626</v>
      </c>
      <c r="AJ537">
        <v>1.5385123489700512</v>
      </c>
      <c r="AO537">
        <v>0.22393851350615554</v>
      </c>
      <c r="AT537">
        <v>2.4894088820494691</v>
      </c>
      <c r="AY537">
        <v>1.3792462400313577</v>
      </c>
      <c r="BC537">
        <v>4.5357061999999999</v>
      </c>
      <c r="BD537">
        <v>6.7331840112223258</v>
      </c>
      <c r="BE537">
        <v>2.1974778112223254</v>
      </c>
      <c r="BF537">
        <v>0.54931917306185984</v>
      </c>
    </row>
    <row r="538" spans="1:58" x14ac:dyDescent="0.2">
      <c r="A538">
        <v>83</v>
      </c>
      <c r="B538">
        <v>25</v>
      </c>
      <c r="C538" t="s">
        <v>146</v>
      </c>
      <c r="D538" t="s">
        <v>27</v>
      </c>
      <c r="G538">
        <v>0.5</v>
      </c>
      <c r="H538">
        <v>0.5</v>
      </c>
      <c r="I538">
        <v>1555</v>
      </c>
      <c r="J538">
        <v>8701</v>
      </c>
      <c r="L538">
        <v>7313</v>
      </c>
      <c r="M538">
        <v>1.6080000000000001</v>
      </c>
      <c r="N538">
        <v>7.65</v>
      </c>
      <c r="O538">
        <v>6.0419999999999998</v>
      </c>
      <c r="Q538">
        <v>0.64900000000000002</v>
      </c>
      <c r="R538">
        <v>1</v>
      </c>
      <c r="S538">
        <v>0</v>
      </c>
      <c r="T538">
        <v>0</v>
      </c>
      <c r="V538">
        <v>0</v>
      </c>
      <c r="Y538">
        <v>44239</v>
      </c>
      <c r="Z538">
        <v>0.10207175925925926</v>
      </c>
      <c r="AB538">
        <v>1</v>
      </c>
      <c r="AD538">
        <v>4.5008150000000002</v>
      </c>
      <c r="AE538">
        <v>6.7256449151291431</v>
      </c>
      <c r="AF538">
        <v>2.2248299151291429</v>
      </c>
      <c r="AG538">
        <v>0.55310740508197331</v>
      </c>
    </row>
    <row r="539" spans="1:58" x14ac:dyDescent="0.2">
      <c r="A539">
        <v>84</v>
      </c>
      <c r="B539">
        <v>26</v>
      </c>
      <c r="C539" t="s">
        <v>147</v>
      </c>
      <c r="D539" t="s">
        <v>27</v>
      </c>
      <c r="G539">
        <v>0.5</v>
      </c>
      <c r="H539">
        <v>0.5</v>
      </c>
      <c r="I539">
        <v>1838</v>
      </c>
      <c r="J539">
        <v>10330</v>
      </c>
      <c r="L539">
        <v>14882</v>
      </c>
      <c r="M539">
        <v>1.825</v>
      </c>
      <c r="N539">
        <v>9.0299999999999994</v>
      </c>
      <c r="O539">
        <v>7.2050000000000001</v>
      </c>
      <c r="Q539">
        <v>1.4410000000000001</v>
      </c>
      <c r="R539">
        <v>1</v>
      </c>
      <c r="S539">
        <v>0</v>
      </c>
      <c r="T539">
        <v>0</v>
      </c>
      <c r="V539">
        <v>0</v>
      </c>
      <c r="Y539">
        <v>44239</v>
      </c>
      <c r="Z539">
        <v>0.11261574074074072</v>
      </c>
      <c r="AB539">
        <v>1</v>
      </c>
      <c r="AD539">
        <v>5.6429464000000005</v>
      </c>
      <c r="AE539">
        <v>7.9537636687086257</v>
      </c>
      <c r="AF539">
        <v>2.3108172687086252</v>
      </c>
      <c r="AG539">
        <v>1.0992622271817782</v>
      </c>
    </row>
    <row r="540" spans="1:58" x14ac:dyDescent="0.2">
      <c r="A540">
        <v>85</v>
      </c>
      <c r="B540">
        <v>26</v>
      </c>
      <c r="C540" t="s">
        <v>147</v>
      </c>
      <c r="D540" t="s">
        <v>27</v>
      </c>
      <c r="G540">
        <v>0.5</v>
      </c>
      <c r="H540">
        <v>0.5</v>
      </c>
      <c r="I540">
        <v>1988</v>
      </c>
      <c r="J540">
        <v>10242</v>
      </c>
      <c r="L540">
        <v>14900</v>
      </c>
      <c r="M540">
        <v>1.94</v>
      </c>
      <c r="N540">
        <v>8.9550000000000001</v>
      </c>
      <c r="O540">
        <v>7.0149999999999997</v>
      </c>
      <c r="Q540">
        <v>1.4419999999999999</v>
      </c>
      <c r="R540">
        <v>1</v>
      </c>
      <c r="S540">
        <v>0</v>
      </c>
      <c r="T540">
        <v>0</v>
      </c>
      <c r="V540">
        <v>0</v>
      </c>
      <c r="Y540">
        <v>44239</v>
      </c>
      <c r="Z540">
        <v>0.11827546296296297</v>
      </c>
      <c r="AB540">
        <v>1</v>
      </c>
      <c r="AD540">
        <v>6.2872863999999993</v>
      </c>
      <c r="AE540">
        <v>7.8874196230886184</v>
      </c>
      <c r="AF540">
        <v>1.6001332230886192</v>
      </c>
      <c r="AG540">
        <v>1.1005610495886742</v>
      </c>
      <c r="AJ540">
        <v>3.5192146376673681</v>
      </c>
      <c r="AO540">
        <v>6.6465702992899853</v>
      </c>
      <c r="AT540">
        <v>59.376708336599762</v>
      </c>
      <c r="AY540">
        <v>10.415693921026609</v>
      </c>
      <c r="BC540">
        <v>6.3998995000000001</v>
      </c>
      <c r="BD540">
        <v>7.6337290395530157</v>
      </c>
      <c r="BE540">
        <v>1.2338295395530161</v>
      </c>
      <c r="BF540">
        <v>1.0460826652994217</v>
      </c>
    </row>
    <row r="541" spans="1:58" x14ac:dyDescent="0.2">
      <c r="A541">
        <v>86</v>
      </c>
      <c r="B541">
        <v>26</v>
      </c>
      <c r="C541" t="s">
        <v>147</v>
      </c>
      <c r="D541" t="s">
        <v>27</v>
      </c>
      <c r="G541">
        <v>0.5</v>
      </c>
      <c r="H541">
        <v>0.5</v>
      </c>
      <c r="I541">
        <v>2039</v>
      </c>
      <c r="J541">
        <v>9569</v>
      </c>
      <c r="L541">
        <v>13390</v>
      </c>
      <c r="M541">
        <v>1.9790000000000001</v>
      </c>
      <c r="N541">
        <v>8.3849999999999998</v>
      </c>
      <c r="O541">
        <v>6.4059999999999997</v>
      </c>
      <c r="Q541">
        <v>1.284</v>
      </c>
      <c r="R541">
        <v>1</v>
      </c>
      <c r="S541">
        <v>0</v>
      </c>
      <c r="T541">
        <v>0</v>
      </c>
      <c r="V541">
        <v>0</v>
      </c>
      <c r="Y541">
        <v>44239</v>
      </c>
      <c r="Z541">
        <v>0.12434027777777779</v>
      </c>
      <c r="AB541">
        <v>1</v>
      </c>
      <c r="AD541">
        <v>6.5125126</v>
      </c>
      <c r="AE541">
        <v>7.380038456017413</v>
      </c>
      <c r="AF541">
        <v>0.86752585601741306</v>
      </c>
      <c r="AG541">
        <v>0.99160428101016918</v>
      </c>
    </row>
    <row r="542" spans="1:58" x14ac:dyDescent="0.2">
      <c r="A542">
        <v>87</v>
      </c>
      <c r="B542">
        <v>27</v>
      </c>
      <c r="C542" t="s">
        <v>148</v>
      </c>
      <c r="D542" t="s">
        <v>27</v>
      </c>
      <c r="G542">
        <v>0.5</v>
      </c>
      <c r="H542">
        <v>0.5</v>
      </c>
      <c r="I542">
        <v>1458</v>
      </c>
      <c r="J542">
        <v>8579</v>
      </c>
      <c r="L542">
        <v>3888</v>
      </c>
      <c r="M542">
        <v>1.534</v>
      </c>
      <c r="N542">
        <v>7.5460000000000003</v>
      </c>
      <c r="O542">
        <v>6.0129999999999999</v>
      </c>
      <c r="Q542">
        <v>0.29099999999999998</v>
      </c>
      <c r="R542">
        <v>1</v>
      </c>
      <c r="S542">
        <v>0</v>
      </c>
      <c r="T542">
        <v>0</v>
      </c>
      <c r="V542">
        <v>0</v>
      </c>
      <c r="Y542">
        <v>44239</v>
      </c>
      <c r="Z542">
        <v>0.13478009259259258</v>
      </c>
      <c r="AB542">
        <v>1</v>
      </c>
      <c r="AD542">
        <v>4.1314583999999996</v>
      </c>
      <c r="AE542">
        <v>6.6336679427923126</v>
      </c>
      <c r="AF542">
        <v>2.502209542792313</v>
      </c>
      <c r="AG542">
        <v>0.30597036376980119</v>
      </c>
    </row>
    <row r="543" spans="1:58" x14ac:dyDescent="0.2">
      <c r="A543">
        <v>88</v>
      </c>
      <c r="B543">
        <v>27</v>
      </c>
      <c r="C543" t="s">
        <v>148</v>
      </c>
      <c r="D543" t="s">
        <v>27</v>
      </c>
      <c r="G543">
        <v>0.5</v>
      </c>
      <c r="H543">
        <v>0.5</v>
      </c>
      <c r="I543">
        <v>1280</v>
      </c>
      <c r="J543">
        <v>8026</v>
      </c>
      <c r="L543">
        <v>3580</v>
      </c>
      <c r="M543">
        <v>1.397</v>
      </c>
      <c r="N543">
        <v>7.0780000000000003</v>
      </c>
      <c r="O543">
        <v>5.681</v>
      </c>
      <c r="Q543">
        <v>0.25800000000000001</v>
      </c>
      <c r="R543">
        <v>1</v>
      </c>
      <c r="S543">
        <v>0</v>
      </c>
      <c r="T543">
        <v>0</v>
      </c>
      <c r="V543">
        <v>0</v>
      </c>
      <c r="Y543">
        <v>44239</v>
      </c>
      <c r="Z543">
        <v>0.14057870370370371</v>
      </c>
      <c r="AB543">
        <v>1</v>
      </c>
      <c r="AD543">
        <v>3.4830399999999999</v>
      </c>
      <c r="AE543">
        <v>6.2167559288393015</v>
      </c>
      <c r="AF543">
        <v>2.7337159288393016</v>
      </c>
      <c r="AG543">
        <v>0.28374606925180146</v>
      </c>
      <c r="AJ543">
        <v>1.4280349211941363</v>
      </c>
      <c r="AO543">
        <v>5.5647102543244626</v>
      </c>
      <c r="AT543">
        <v>13.80061122731936</v>
      </c>
      <c r="AY543">
        <v>5.4423736782614807</v>
      </c>
      <c r="BC543">
        <v>3.4583468000000002</v>
      </c>
      <c r="BD543">
        <v>6.3946785966384159</v>
      </c>
      <c r="BE543">
        <v>2.9363317966384166</v>
      </c>
      <c r="BF543">
        <v>0.29168331729394426</v>
      </c>
    </row>
    <row r="544" spans="1:58" x14ac:dyDescent="0.2">
      <c r="A544">
        <v>89</v>
      </c>
      <c r="B544">
        <v>27</v>
      </c>
      <c r="C544" t="s">
        <v>148</v>
      </c>
      <c r="D544" t="s">
        <v>27</v>
      </c>
      <c r="G544">
        <v>0.5</v>
      </c>
      <c r="H544">
        <v>0.5</v>
      </c>
      <c r="I544">
        <v>1266</v>
      </c>
      <c r="J544">
        <v>8498</v>
      </c>
      <c r="L544">
        <v>3800</v>
      </c>
      <c r="M544">
        <v>1.3859999999999999</v>
      </c>
      <c r="N544">
        <v>7.4779999999999998</v>
      </c>
      <c r="O544">
        <v>6.0919999999999996</v>
      </c>
      <c r="Q544">
        <v>0.28100000000000003</v>
      </c>
      <c r="R544">
        <v>1</v>
      </c>
      <c r="S544">
        <v>0</v>
      </c>
      <c r="T544">
        <v>0</v>
      </c>
      <c r="V544">
        <v>0</v>
      </c>
      <c r="Y544">
        <v>44239</v>
      </c>
      <c r="Z544">
        <v>0.1466550925925926</v>
      </c>
      <c r="AB544">
        <v>1</v>
      </c>
      <c r="AD544">
        <v>3.4336536</v>
      </c>
      <c r="AE544">
        <v>6.5726012644375311</v>
      </c>
      <c r="AF544">
        <v>3.1389476644375311</v>
      </c>
      <c r="AG544">
        <v>0.299620565336087</v>
      </c>
    </row>
    <row r="545" spans="1:58" x14ac:dyDescent="0.2">
      <c r="A545">
        <v>90</v>
      </c>
      <c r="B545">
        <v>28</v>
      </c>
      <c r="C545" t="s">
        <v>149</v>
      </c>
      <c r="D545" t="s">
        <v>27</v>
      </c>
      <c r="G545">
        <v>0.5</v>
      </c>
      <c r="H545">
        <v>0.5</v>
      </c>
      <c r="I545">
        <v>1128</v>
      </c>
      <c r="J545">
        <v>9877</v>
      </c>
      <c r="L545">
        <v>3742</v>
      </c>
      <c r="M545">
        <v>1.2809999999999999</v>
      </c>
      <c r="N545">
        <v>8.6460000000000008</v>
      </c>
      <c r="O545">
        <v>7.3659999999999997</v>
      </c>
      <c r="Q545">
        <v>0.27500000000000002</v>
      </c>
      <c r="R545">
        <v>1</v>
      </c>
      <c r="S545">
        <v>0</v>
      </c>
      <c r="T545">
        <v>0</v>
      </c>
      <c r="V545">
        <v>0</v>
      </c>
      <c r="Y545">
        <v>44239</v>
      </c>
      <c r="Z545">
        <v>0.15715277777777778</v>
      </c>
      <c r="AB545">
        <v>1</v>
      </c>
      <c r="AD545">
        <v>2.9594303999999996</v>
      </c>
      <c r="AE545">
        <v>7.6122426156874443</v>
      </c>
      <c r="AF545">
        <v>4.6528122156874447</v>
      </c>
      <c r="AG545">
        <v>0.29543547091386624</v>
      </c>
    </row>
    <row r="546" spans="1:58" x14ac:dyDescent="0.2">
      <c r="A546">
        <v>91</v>
      </c>
      <c r="B546">
        <v>28</v>
      </c>
      <c r="C546" t="s">
        <v>149</v>
      </c>
      <c r="D546" t="s">
        <v>27</v>
      </c>
      <c r="G546">
        <v>0.5</v>
      </c>
      <c r="H546">
        <v>0.5</v>
      </c>
      <c r="I546">
        <v>1080</v>
      </c>
      <c r="J546">
        <v>9821</v>
      </c>
      <c r="L546">
        <v>3707</v>
      </c>
      <c r="M546">
        <v>1.2430000000000001</v>
      </c>
      <c r="N546">
        <v>8.5990000000000002</v>
      </c>
      <c r="O546">
        <v>7.3559999999999999</v>
      </c>
      <c r="Q546">
        <v>0.27200000000000002</v>
      </c>
      <c r="R546">
        <v>1</v>
      </c>
      <c r="S546">
        <v>0</v>
      </c>
      <c r="T546">
        <v>0</v>
      </c>
      <c r="V546">
        <v>0</v>
      </c>
      <c r="Y546">
        <v>44239</v>
      </c>
      <c r="Z546">
        <v>0.1628009259259259</v>
      </c>
      <c r="AB546">
        <v>1</v>
      </c>
      <c r="AD546">
        <v>2.7998399999999997</v>
      </c>
      <c r="AE546">
        <v>7.5700236775656204</v>
      </c>
      <c r="AF546">
        <v>4.7701836775656208</v>
      </c>
      <c r="AG546">
        <v>0.29290998290045722</v>
      </c>
      <c r="AJ546">
        <v>4.0622662718529012</v>
      </c>
      <c r="AO546">
        <v>0.19938146020564229</v>
      </c>
      <c r="AT546">
        <v>2.7881918454388113</v>
      </c>
      <c r="AY546">
        <v>0.3702009175438099</v>
      </c>
      <c r="BC546">
        <v>2.8578874999999995</v>
      </c>
      <c r="BD546">
        <v>7.5624845814724377</v>
      </c>
      <c r="BE546">
        <v>4.7045970814724374</v>
      </c>
      <c r="BF546">
        <v>0.29236880689758382</v>
      </c>
    </row>
    <row r="547" spans="1:58" x14ac:dyDescent="0.2">
      <c r="A547">
        <v>92</v>
      </c>
      <c r="B547">
        <v>28</v>
      </c>
      <c r="C547" t="s">
        <v>149</v>
      </c>
      <c r="D547" t="s">
        <v>27</v>
      </c>
      <c r="G547">
        <v>0.5</v>
      </c>
      <c r="H547">
        <v>0.5</v>
      </c>
      <c r="I547">
        <v>1115</v>
      </c>
      <c r="J547">
        <v>9801</v>
      </c>
      <c r="L547">
        <v>3692</v>
      </c>
      <c r="M547">
        <v>1.2709999999999999</v>
      </c>
      <c r="N547">
        <v>8.5820000000000007</v>
      </c>
      <c r="O547">
        <v>7.3120000000000003</v>
      </c>
      <c r="Q547">
        <v>0.27</v>
      </c>
      <c r="R547">
        <v>1</v>
      </c>
      <c r="S547">
        <v>0</v>
      </c>
      <c r="T547">
        <v>0</v>
      </c>
      <c r="V547">
        <v>0</v>
      </c>
      <c r="Y547">
        <v>44239</v>
      </c>
      <c r="Z547">
        <v>0.16898148148148148</v>
      </c>
      <c r="AB547">
        <v>1</v>
      </c>
      <c r="AD547">
        <v>2.9159349999999997</v>
      </c>
      <c r="AE547">
        <v>7.5549454853792541</v>
      </c>
      <c r="AF547">
        <v>4.639010485379254</v>
      </c>
      <c r="AG547">
        <v>0.29182763089471048</v>
      </c>
    </row>
    <row r="548" spans="1:58" x14ac:dyDescent="0.2">
      <c r="A548">
        <v>93</v>
      </c>
      <c r="B548">
        <v>29</v>
      </c>
      <c r="C548" t="s">
        <v>150</v>
      </c>
      <c r="D548" t="s">
        <v>27</v>
      </c>
      <c r="G548">
        <v>0.5</v>
      </c>
      <c r="H548">
        <v>0.5</v>
      </c>
      <c r="I548">
        <v>1037</v>
      </c>
      <c r="J548">
        <v>5785</v>
      </c>
      <c r="L548">
        <v>833</v>
      </c>
      <c r="M548">
        <v>1.21</v>
      </c>
      <c r="N548">
        <v>5.1790000000000003</v>
      </c>
      <c r="O548">
        <v>3.9689999999999999</v>
      </c>
      <c r="Q548">
        <v>0</v>
      </c>
      <c r="R548">
        <v>1</v>
      </c>
      <c r="S548">
        <v>0</v>
      </c>
      <c r="T548">
        <v>0</v>
      </c>
      <c r="V548">
        <v>0</v>
      </c>
      <c r="Y548">
        <v>44239</v>
      </c>
      <c r="Z548">
        <v>0.17930555555555558</v>
      </c>
      <c r="AB548">
        <v>1</v>
      </c>
      <c r="AD548">
        <v>2.6592213999999998</v>
      </c>
      <c r="AE548">
        <v>4.5272444943570278</v>
      </c>
      <c r="AF548">
        <v>1.868023094357028</v>
      </c>
      <c r="AG548">
        <v>8.553133859938189E-2</v>
      </c>
    </row>
    <row r="549" spans="1:58" x14ac:dyDescent="0.2">
      <c r="A549">
        <v>94</v>
      </c>
      <c r="B549">
        <v>29</v>
      </c>
      <c r="C549" t="s">
        <v>150</v>
      </c>
      <c r="D549" t="s">
        <v>27</v>
      </c>
      <c r="G549">
        <v>0.5</v>
      </c>
      <c r="H549">
        <v>0.5</v>
      </c>
      <c r="I549">
        <v>1013</v>
      </c>
      <c r="J549">
        <v>5744</v>
      </c>
      <c r="L549">
        <v>852</v>
      </c>
      <c r="M549">
        <v>1.1919999999999999</v>
      </c>
      <c r="N549">
        <v>5.1449999999999996</v>
      </c>
      <c r="O549">
        <v>3.9529999999999998</v>
      </c>
      <c r="Q549">
        <v>0</v>
      </c>
      <c r="R549">
        <v>1</v>
      </c>
      <c r="S549">
        <v>0</v>
      </c>
      <c r="T549">
        <v>0</v>
      </c>
      <c r="V549">
        <v>0</v>
      </c>
      <c r="Y549">
        <v>44239</v>
      </c>
      <c r="Z549">
        <v>0.18487268518518518</v>
      </c>
      <c r="AB549">
        <v>1</v>
      </c>
      <c r="AD549">
        <v>2.5817013999999996</v>
      </c>
      <c r="AE549">
        <v>4.496334200374978</v>
      </c>
      <c r="AF549">
        <v>1.9146328003749784</v>
      </c>
      <c r="AG549">
        <v>8.6902317806661106E-2</v>
      </c>
      <c r="AJ549">
        <v>0.87454334562099922</v>
      </c>
      <c r="AO549">
        <v>5.0288969349921997E-2</v>
      </c>
      <c r="AT549">
        <v>1.2839378857435877</v>
      </c>
      <c r="AY549">
        <v>2.0128253628818471</v>
      </c>
      <c r="BC549">
        <v>2.5704614999999995</v>
      </c>
      <c r="BD549">
        <v>4.4974650647889556</v>
      </c>
      <c r="BE549">
        <v>1.9270035647889558</v>
      </c>
      <c r="BF549">
        <v>8.6036436202063707E-2</v>
      </c>
    </row>
    <row r="550" spans="1:58" x14ac:dyDescent="0.2">
      <c r="A550">
        <v>95</v>
      </c>
      <c r="B550">
        <v>29</v>
      </c>
      <c r="C550" t="s">
        <v>150</v>
      </c>
      <c r="D550" t="s">
        <v>27</v>
      </c>
      <c r="G550">
        <v>0.5</v>
      </c>
      <c r="H550">
        <v>0.5</v>
      </c>
      <c r="I550">
        <v>1006</v>
      </c>
      <c r="J550">
        <v>5747</v>
      </c>
      <c r="L550">
        <v>828</v>
      </c>
      <c r="M550">
        <v>1.1859999999999999</v>
      </c>
      <c r="N550">
        <v>5.1479999999999997</v>
      </c>
      <c r="O550">
        <v>3.9609999999999999</v>
      </c>
      <c r="Q550">
        <v>0</v>
      </c>
      <c r="R550">
        <v>1</v>
      </c>
      <c r="S550">
        <v>0</v>
      </c>
      <c r="T550">
        <v>0</v>
      </c>
      <c r="V550">
        <v>0</v>
      </c>
      <c r="Y550">
        <v>44239</v>
      </c>
      <c r="Z550">
        <v>0.19085648148148149</v>
      </c>
      <c r="AB550">
        <v>1</v>
      </c>
      <c r="AD550">
        <v>2.5592215999999999</v>
      </c>
      <c r="AE550">
        <v>4.4985959292029332</v>
      </c>
      <c r="AF550">
        <v>1.9393743292029333</v>
      </c>
      <c r="AG550">
        <v>8.5170554597466308E-2</v>
      </c>
    </row>
    <row r="551" spans="1:58" x14ac:dyDescent="0.2">
      <c r="A551">
        <v>96</v>
      </c>
      <c r="B551">
        <v>30</v>
      </c>
      <c r="C551" t="s">
        <v>151</v>
      </c>
      <c r="D551" t="s">
        <v>27</v>
      </c>
      <c r="G551">
        <v>0.5</v>
      </c>
      <c r="H551">
        <v>0.5</v>
      </c>
      <c r="I551">
        <v>1144</v>
      </c>
      <c r="J551">
        <v>8130</v>
      </c>
      <c r="L551">
        <v>3125</v>
      </c>
      <c r="M551">
        <v>1.292</v>
      </c>
      <c r="N551">
        <v>7.1660000000000004</v>
      </c>
      <c r="O551">
        <v>5.8739999999999997</v>
      </c>
      <c r="Q551">
        <v>0.21099999999999999</v>
      </c>
      <c r="R551">
        <v>1</v>
      </c>
      <c r="S551">
        <v>0</v>
      </c>
      <c r="T551">
        <v>0</v>
      </c>
      <c r="V551">
        <v>0</v>
      </c>
      <c r="Y551">
        <v>44239</v>
      </c>
      <c r="Z551">
        <v>0.20128472222222224</v>
      </c>
      <c r="AB551">
        <v>1</v>
      </c>
      <c r="AD551">
        <v>3.0132416000000002</v>
      </c>
      <c r="AE551">
        <v>6.2951625282084036</v>
      </c>
      <c r="AF551">
        <v>3.2819209282084034</v>
      </c>
      <c r="AG551">
        <v>0.25091472507748369</v>
      </c>
    </row>
    <row r="552" spans="1:58" x14ac:dyDescent="0.2">
      <c r="A552">
        <v>97</v>
      </c>
      <c r="B552">
        <v>30</v>
      </c>
      <c r="C552" t="s">
        <v>151</v>
      </c>
      <c r="D552" t="s">
        <v>27</v>
      </c>
      <c r="G552">
        <v>0.5</v>
      </c>
      <c r="H552">
        <v>0.5</v>
      </c>
      <c r="I552">
        <v>1246</v>
      </c>
      <c r="J552">
        <v>8031</v>
      </c>
      <c r="L552">
        <v>3088</v>
      </c>
      <c r="M552">
        <v>1.371</v>
      </c>
      <c r="N552">
        <v>7.0819999999999999</v>
      </c>
      <c r="O552">
        <v>5.7110000000000003</v>
      </c>
      <c r="Q552">
        <v>0.20699999999999999</v>
      </c>
      <c r="R552">
        <v>1</v>
      </c>
      <c r="S552">
        <v>0</v>
      </c>
      <c r="T552">
        <v>0</v>
      </c>
      <c r="V552">
        <v>0</v>
      </c>
      <c r="Y552">
        <v>44239</v>
      </c>
      <c r="Z552">
        <v>0.20693287037037036</v>
      </c>
      <c r="AB552">
        <v>1</v>
      </c>
      <c r="AD552">
        <v>3.3635095999999995</v>
      </c>
      <c r="AE552">
        <v>6.2205254768858929</v>
      </c>
      <c r="AF552">
        <v>2.8570158768858933</v>
      </c>
      <c r="AG552">
        <v>0.24824492346330843</v>
      </c>
      <c r="AJ552">
        <v>4.7045202631183338</v>
      </c>
      <c r="AO552">
        <v>0.33992863954951791</v>
      </c>
      <c r="AT552">
        <v>6.6231227153259313</v>
      </c>
      <c r="AY552">
        <v>1.299506199407068</v>
      </c>
      <c r="BC552">
        <v>3.444534</v>
      </c>
      <c r="BD552">
        <v>6.2099707423554369</v>
      </c>
      <c r="BE552">
        <v>2.7654367423554369</v>
      </c>
      <c r="BF552">
        <v>0.24986845147192849</v>
      </c>
    </row>
    <row r="553" spans="1:58" x14ac:dyDescent="0.2">
      <c r="A553">
        <v>98</v>
      </c>
      <c r="B553">
        <v>30</v>
      </c>
      <c r="C553" t="s">
        <v>151</v>
      </c>
      <c r="D553" t="s">
        <v>27</v>
      </c>
      <c r="G553">
        <v>0.5</v>
      </c>
      <c r="H553">
        <v>0.5</v>
      </c>
      <c r="I553">
        <v>1292</v>
      </c>
      <c r="J553">
        <v>8003</v>
      </c>
      <c r="L553">
        <v>3133</v>
      </c>
      <c r="M553">
        <v>1.4059999999999999</v>
      </c>
      <c r="N553">
        <v>7.0579999999999998</v>
      </c>
      <c r="O553">
        <v>5.6520000000000001</v>
      </c>
      <c r="Q553">
        <v>0.21199999999999999</v>
      </c>
      <c r="R553">
        <v>1</v>
      </c>
      <c r="S553">
        <v>0</v>
      </c>
      <c r="T553">
        <v>0</v>
      </c>
      <c r="V553">
        <v>0</v>
      </c>
      <c r="Y553">
        <v>44239</v>
      </c>
      <c r="Z553">
        <v>0.21300925925925926</v>
      </c>
      <c r="AB553">
        <v>1</v>
      </c>
      <c r="AD553">
        <v>3.5255584</v>
      </c>
      <c r="AE553">
        <v>6.1994160078249809</v>
      </c>
      <c r="AF553">
        <v>2.6738576078249809</v>
      </c>
      <c r="AG553">
        <v>0.25149197948054858</v>
      </c>
    </row>
    <row r="554" spans="1:58" x14ac:dyDescent="0.2">
      <c r="A554">
        <v>99</v>
      </c>
      <c r="B554">
        <v>31</v>
      </c>
      <c r="C554" t="s">
        <v>66</v>
      </c>
      <c r="D554" t="s">
        <v>27</v>
      </c>
      <c r="G554">
        <v>0.5</v>
      </c>
      <c r="H554">
        <v>0.5</v>
      </c>
      <c r="I554">
        <v>1945</v>
      </c>
      <c r="J554">
        <v>14653</v>
      </c>
      <c r="L554">
        <v>9460</v>
      </c>
      <c r="M554">
        <v>1.907</v>
      </c>
      <c r="N554">
        <v>12.692</v>
      </c>
      <c r="O554">
        <v>10.785</v>
      </c>
      <c r="Q554">
        <v>0.873</v>
      </c>
      <c r="R554">
        <v>1</v>
      </c>
      <c r="S554">
        <v>0</v>
      </c>
      <c r="T554">
        <v>0</v>
      </c>
      <c r="V554">
        <v>0</v>
      </c>
      <c r="Y554">
        <v>44239</v>
      </c>
      <c r="Z554">
        <v>0.22407407407407409</v>
      </c>
      <c r="AB554">
        <v>1</v>
      </c>
      <c r="AD554">
        <v>6.0998149999999995</v>
      </c>
      <c r="AE554">
        <v>11.212914909791566</v>
      </c>
      <c r="AF554">
        <v>5.1130999097915666</v>
      </c>
      <c r="AG554">
        <v>0.70802805550452341</v>
      </c>
    </row>
    <row r="555" spans="1:58" x14ac:dyDescent="0.2">
      <c r="A555">
        <v>100</v>
      </c>
      <c r="B555">
        <v>31</v>
      </c>
      <c r="C555" t="s">
        <v>66</v>
      </c>
      <c r="D555" t="s">
        <v>27</v>
      </c>
      <c r="G555">
        <v>0.5</v>
      </c>
      <c r="H555">
        <v>0.5</v>
      </c>
      <c r="I555">
        <v>2256</v>
      </c>
      <c r="J555">
        <v>15390</v>
      </c>
      <c r="L555">
        <v>10443</v>
      </c>
      <c r="M555">
        <v>2.1459999999999999</v>
      </c>
      <c r="N555">
        <v>13.317</v>
      </c>
      <c r="O555">
        <v>11.170999999999999</v>
      </c>
      <c r="Q555">
        <v>0.97599999999999998</v>
      </c>
      <c r="R555">
        <v>1</v>
      </c>
      <c r="S555">
        <v>0</v>
      </c>
      <c r="T555">
        <v>0</v>
      </c>
      <c r="V555">
        <v>0</v>
      </c>
      <c r="Y555">
        <v>44239</v>
      </c>
      <c r="Z555">
        <v>0.23010416666666667</v>
      </c>
      <c r="AB555">
        <v>1</v>
      </c>
      <c r="AD555">
        <v>7.5057215999999993</v>
      </c>
      <c r="AE555">
        <v>11.768546291859142</v>
      </c>
      <c r="AF555">
        <v>4.2628246918591426</v>
      </c>
      <c r="AG555">
        <v>0.77895819028112634</v>
      </c>
      <c r="AJ555">
        <v>2.4899920340464532</v>
      </c>
      <c r="AL555">
        <v>102.15464666666665</v>
      </c>
      <c r="AO555">
        <v>0.33367507362620202</v>
      </c>
      <c r="AQ555">
        <v>83.596010513242334</v>
      </c>
      <c r="AT555">
        <v>5.5067095511232766</v>
      </c>
      <c r="AV555">
        <v>65.03737435981806</v>
      </c>
      <c r="AY555">
        <v>1.0229609751851207</v>
      </c>
      <c r="BA555">
        <v>77.88123988017648</v>
      </c>
      <c r="BC555">
        <v>7.6003455999999989</v>
      </c>
      <c r="BD555">
        <v>11.748944642016866</v>
      </c>
      <c r="BE555">
        <v>4.1485990420168672</v>
      </c>
      <c r="BF555">
        <v>0.78296289270238928</v>
      </c>
    </row>
    <row r="556" spans="1:58" x14ac:dyDescent="0.2">
      <c r="A556">
        <v>101</v>
      </c>
      <c r="B556">
        <v>31</v>
      </c>
      <c r="C556" t="s">
        <v>66</v>
      </c>
      <c r="D556" t="s">
        <v>27</v>
      </c>
      <c r="G556">
        <v>0.5</v>
      </c>
      <c r="H556">
        <v>0.5</v>
      </c>
      <c r="I556">
        <v>2296</v>
      </c>
      <c r="J556">
        <v>15338</v>
      </c>
      <c r="L556">
        <v>10554</v>
      </c>
      <c r="M556">
        <v>2.177</v>
      </c>
      <c r="N556">
        <v>13.272</v>
      </c>
      <c r="O556">
        <v>11.096</v>
      </c>
      <c r="Q556">
        <v>0.98799999999999999</v>
      </c>
      <c r="R556">
        <v>1</v>
      </c>
      <c r="S556">
        <v>0</v>
      </c>
      <c r="T556">
        <v>0</v>
      </c>
      <c r="V556">
        <v>0</v>
      </c>
      <c r="Y556">
        <v>44239</v>
      </c>
      <c r="Z556">
        <v>0.2366087962962963</v>
      </c>
      <c r="AB556">
        <v>1</v>
      </c>
      <c r="AD556">
        <v>7.6949695999999994</v>
      </c>
      <c r="AE556">
        <v>11.72934299217459</v>
      </c>
      <c r="AF556">
        <v>4.034373392174591</v>
      </c>
      <c r="AG556">
        <v>0.78696759512365233</v>
      </c>
    </row>
    <row r="557" spans="1:58" x14ac:dyDescent="0.2">
      <c r="A557">
        <v>102</v>
      </c>
      <c r="B557">
        <v>32</v>
      </c>
      <c r="C557" t="s">
        <v>67</v>
      </c>
      <c r="D557" t="s">
        <v>27</v>
      </c>
      <c r="G557">
        <v>0.5</v>
      </c>
      <c r="H557">
        <v>0.5</v>
      </c>
      <c r="I557">
        <v>1533</v>
      </c>
      <c r="J557">
        <v>8319</v>
      </c>
      <c r="L557">
        <v>3256</v>
      </c>
      <c r="M557">
        <v>1.591</v>
      </c>
      <c r="N557">
        <v>7.3259999999999996</v>
      </c>
      <c r="O557">
        <v>5.7350000000000003</v>
      </c>
      <c r="Q557">
        <v>0.224</v>
      </c>
      <c r="R557">
        <v>1</v>
      </c>
      <c r="S557">
        <v>0</v>
      </c>
      <c r="T557">
        <v>0</v>
      </c>
      <c r="V557">
        <v>0</v>
      </c>
      <c r="Y557">
        <v>44239</v>
      </c>
      <c r="Z557">
        <v>0.24711805555555555</v>
      </c>
      <c r="AB557">
        <v>1</v>
      </c>
      <c r="AD557">
        <v>4.4160534</v>
      </c>
      <c r="AE557">
        <v>6.4376514443695587</v>
      </c>
      <c r="AF557">
        <v>2.0215980443695587</v>
      </c>
      <c r="AG557">
        <v>0.2603672659276719</v>
      </c>
    </row>
    <row r="558" spans="1:58" x14ac:dyDescent="0.2">
      <c r="A558">
        <v>103</v>
      </c>
      <c r="B558">
        <v>32</v>
      </c>
      <c r="C558" t="s">
        <v>67</v>
      </c>
      <c r="D558" t="s">
        <v>27</v>
      </c>
      <c r="G558">
        <v>0.5</v>
      </c>
      <c r="H558">
        <v>0.5</v>
      </c>
      <c r="I558">
        <v>1293</v>
      </c>
      <c r="J558">
        <v>8201</v>
      </c>
      <c r="L558">
        <v>3190</v>
      </c>
      <c r="M558">
        <v>1.407</v>
      </c>
      <c r="N558">
        <v>7.226</v>
      </c>
      <c r="O558">
        <v>5.819</v>
      </c>
      <c r="Q558">
        <v>0.218</v>
      </c>
      <c r="R558">
        <v>1</v>
      </c>
      <c r="S558">
        <v>0</v>
      </c>
      <c r="T558">
        <v>0</v>
      </c>
      <c r="V558">
        <v>0</v>
      </c>
      <c r="Y558">
        <v>44239</v>
      </c>
      <c r="Z558">
        <v>0.25273148148148145</v>
      </c>
      <c r="AB558">
        <v>1</v>
      </c>
      <c r="AD558">
        <v>3.5291093999999994</v>
      </c>
      <c r="AE558">
        <v>6.3486901104700006</v>
      </c>
      <c r="AF558">
        <v>2.8195807104700013</v>
      </c>
      <c r="AG558">
        <v>0.2556049171023862</v>
      </c>
      <c r="AJ558">
        <v>1.4023519332732743</v>
      </c>
      <c r="AK558">
        <v>3.1290821770650727</v>
      </c>
      <c r="AO558">
        <v>0</v>
      </c>
      <c r="AP558">
        <v>2.2091426743696929</v>
      </c>
      <c r="AT558">
        <v>1.7834007474781635</v>
      </c>
      <c r="AU558">
        <v>1.0512034496702398</v>
      </c>
      <c r="AY558">
        <v>1.262323852184789</v>
      </c>
      <c r="AZ558">
        <v>2.9027957728288487</v>
      </c>
      <c r="BC558">
        <v>3.5540293999999997</v>
      </c>
      <c r="BD558">
        <v>6.3486901104700006</v>
      </c>
      <c r="BE558">
        <v>2.794660710470001</v>
      </c>
      <c r="BF558">
        <v>0.25722844511100634</v>
      </c>
    </row>
    <row r="559" spans="1:58" x14ac:dyDescent="0.2">
      <c r="A559">
        <v>104</v>
      </c>
      <c r="B559">
        <v>32</v>
      </c>
      <c r="C559" t="s">
        <v>67</v>
      </c>
      <c r="D559" t="s">
        <v>27</v>
      </c>
      <c r="G559">
        <v>0.5</v>
      </c>
      <c r="H559">
        <v>0.5</v>
      </c>
      <c r="I559">
        <v>1307</v>
      </c>
      <c r="J559">
        <v>8201</v>
      </c>
      <c r="L559">
        <v>3235</v>
      </c>
      <c r="M559">
        <v>1.417</v>
      </c>
      <c r="N559">
        <v>7.226</v>
      </c>
      <c r="O559">
        <v>5.8079999999999998</v>
      </c>
      <c r="Q559">
        <v>0.222</v>
      </c>
      <c r="R559">
        <v>1</v>
      </c>
      <c r="S559">
        <v>0</v>
      </c>
      <c r="T559">
        <v>0</v>
      </c>
      <c r="V559">
        <v>0</v>
      </c>
      <c r="Y559">
        <v>44239</v>
      </c>
      <c r="Z559">
        <v>0.25881944444444444</v>
      </c>
      <c r="AB559">
        <v>1</v>
      </c>
      <c r="AD559">
        <v>3.5789493999999999</v>
      </c>
      <c r="AE559">
        <v>6.3486901104700006</v>
      </c>
      <c r="AF559">
        <v>2.7697407104700007</v>
      </c>
      <c r="AG559">
        <v>0.25885197311962649</v>
      </c>
    </row>
    <row r="560" spans="1:58" x14ac:dyDescent="0.2">
      <c r="A560">
        <v>105</v>
      </c>
      <c r="B560">
        <v>2</v>
      </c>
      <c r="D560" t="s">
        <v>28</v>
      </c>
      <c r="Y560">
        <v>44239</v>
      </c>
      <c r="Z560">
        <v>0.26297453703703705</v>
      </c>
      <c r="AB560">
        <v>1</v>
      </c>
      <c r="AD560" t="e">
        <v>#DIV/0!</v>
      </c>
      <c r="AE560" t="e">
        <v>#DIV/0!</v>
      </c>
      <c r="AF560" t="e">
        <v>#DIV/0!</v>
      </c>
      <c r="AG560" t="e">
        <v>#DIV/0!</v>
      </c>
    </row>
    <row r="561" spans="1:58" x14ac:dyDescent="0.2">
      <c r="A561">
        <v>106</v>
      </c>
      <c r="B561">
        <v>3</v>
      </c>
      <c r="C561" t="s">
        <v>29</v>
      </c>
      <c r="D561" t="s">
        <v>27</v>
      </c>
      <c r="G561">
        <v>0.5</v>
      </c>
      <c r="H561">
        <v>0.5</v>
      </c>
      <c r="I561">
        <v>81</v>
      </c>
      <c r="J561">
        <v>181</v>
      </c>
      <c r="L561">
        <v>150</v>
      </c>
      <c r="M561">
        <v>0.47699999999999998</v>
      </c>
      <c r="N561">
        <v>0.432</v>
      </c>
      <c r="O561">
        <v>0</v>
      </c>
      <c r="Q561">
        <v>0</v>
      </c>
      <c r="R561">
        <v>1</v>
      </c>
      <c r="S561">
        <v>0</v>
      </c>
      <c r="T561">
        <v>0</v>
      </c>
      <c r="V561">
        <v>0</v>
      </c>
      <c r="Y561">
        <v>44239</v>
      </c>
      <c r="Z561">
        <v>0.27253472222222225</v>
      </c>
      <c r="AB561">
        <v>1</v>
      </c>
      <c r="AD561">
        <v>0.10593659999999998</v>
      </c>
      <c r="AE561">
        <v>0.30233504373736697</v>
      </c>
      <c r="AF561">
        <v>0.19639844373736698</v>
      </c>
      <c r="AG561">
        <v>3.6248243937713684E-2</v>
      </c>
    </row>
    <row r="562" spans="1:58" x14ac:dyDescent="0.2">
      <c r="A562">
        <v>107</v>
      </c>
      <c r="B562">
        <v>3</v>
      </c>
      <c r="C562" t="s">
        <v>29</v>
      </c>
      <c r="D562" t="s">
        <v>27</v>
      </c>
      <c r="G562">
        <v>0.5</v>
      </c>
      <c r="H562">
        <v>0.5</v>
      </c>
      <c r="I562">
        <v>31</v>
      </c>
      <c r="J562">
        <v>190</v>
      </c>
      <c r="L562">
        <v>75</v>
      </c>
      <c r="M562">
        <v>0.439</v>
      </c>
      <c r="N562">
        <v>0.44</v>
      </c>
      <c r="O562">
        <v>1E-3</v>
      </c>
      <c r="Q562">
        <v>0</v>
      </c>
      <c r="R562">
        <v>1</v>
      </c>
      <c r="S562">
        <v>0</v>
      </c>
      <c r="T562">
        <v>0</v>
      </c>
      <c r="V562">
        <v>0</v>
      </c>
      <c r="Y562">
        <v>44239</v>
      </c>
      <c r="Z562">
        <v>0.2774652777777778</v>
      </c>
      <c r="AB562">
        <v>1</v>
      </c>
      <c r="AD562">
        <v>2.5766000000000053E-3</v>
      </c>
      <c r="AE562">
        <v>0.30912023022123153</v>
      </c>
      <c r="AF562">
        <v>0.30654363022123154</v>
      </c>
      <c r="AG562">
        <v>3.0836483908979993E-2</v>
      </c>
      <c r="AJ562">
        <v>224.90370907333579</v>
      </c>
      <c r="AO562">
        <v>0.48659085248644768</v>
      </c>
      <c r="AT562">
        <v>14.534442811066821</v>
      </c>
      <c r="AY562">
        <v>12.091797014317908</v>
      </c>
      <c r="BC562">
        <v>-2.0692499999999999E-2</v>
      </c>
      <c r="BD562">
        <v>0.30987413983054979</v>
      </c>
      <c r="BE562">
        <v>0.33056663983054979</v>
      </c>
      <c r="BF562">
        <v>3.2820795919515679E-2</v>
      </c>
    </row>
    <row r="563" spans="1:58" x14ac:dyDescent="0.2">
      <c r="A563">
        <v>108</v>
      </c>
      <c r="B563">
        <v>3</v>
      </c>
      <c r="C563" t="s">
        <v>29</v>
      </c>
      <c r="D563" t="s">
        <v>27</v>
      </c>
      <c r="G563">
        <v>0.5</v>
      </c>
      <c r="H563">
        <v>0.5</v>
      </c>
      <c r="I563">
        <v>8</v>
      </c>
      <c r="J563">
        <v>192</v>
      </c>
      <c r="L563">
        <v>130</v>
      </c>
      <c r="M563">
        <v>0.42099999999999999</v>
      </c>
      <c r="N563">
        <v>0.441</v>
      </c>
      <c r="O563">
        <v>0.02</v>
      </c>
      <c r="Q563">
        <v>0</v>
      </c>
      <c r="R563">
        <v>1</v>
      </c>
      <c r="S563">
        <v>0</v>
      </c>
      <c r="T563">
        <v>0</v>
      </c>
      <c r="V563">
        <v>0</v>
      </c>
      <c r="Y563">
        <v>44239</v>
      </c>
      <c r="Z563">
        <v>0.28287037037037038</v>
      </c>
      <c r="AB563">
        <v>1</v>
      </c>
      <c r="AD563">
        <v>-4.3961600000000003E-2</v>
      </c>
      <c r="AE563">
        <v>0.31062804943986805</v>
      </c>
      <c r="AF563">
        <v>0.35458964943986804</v>
      </c>
      <c r="AG563">
        <v>3.4805107930051364E-2</v>
      </c>
    </row>
    <row r="564" spans="1:58" x14ac:dyDescent="0.2">
      <c r="A564">
        <v>109</v>
      </c>
      <c r="B564">
        <v>1</v>
      </c>
      <c r="C564" t="s">
        <v>30</v>
      </c>
      <c r="D564" t="s">
        <v>27</v>
      </c>
      <c r="G564">
        <v>0.5</v>
      </c>
      <c r="H564">
        <v>0.5</v>
      </c>
      <c r="I564">
        <v>2114</v>
      </c>
      <c r="J564">
        <v>12671</v>
      </c>
      <c r="L564">
        <v>10068</v>
      </c>
      <c r="M564">
        <v>2.036</v>
      </c>
      <c r="N564">
        <v>11.013</v>
      </c>
      <c r="O564">
        <v>8.9770000000000003</v>
      </c>
      <c r="Q564">
        <v>0.93700000000000006</v>
      </c>
      <c r="R564">
        <v>1</v>
      </c>
      <c r="S564">
        <v>0</v>
      </c>
      <c r="T564">
        <v>0</v>
      </c>
      <c r="V564">
        <v>0</v>
      </c>
      <c r="Y564">
        <v>44239</v>
      </c>
      <c r="Z564">
        <v>0.29355324074074074</v>
      </c>
      <c r="AB564">
        <v>1</v>
      </c>
      <c r="AD564">
        <v>6.8493976000000005</v>
      </c>
      <c r="AE564">
        <v>9.7186660641227292</v>
      </c>
      <c r="AF564">
        <v>2.8692684641227286</v>
      </c>
      <c r="AG564">
        <v>0.75189939013745777</v>
      </c>
    </row>
    <row r="565" spans="1:58" x14ac:dyDescent="0.2">
      <c r="A565">
        <v>110</v>
      </c>
      <c r="B565">
        <v>1</v>
      </c>
      <c r="C565" t="s">
        <v>30</v>
      </c>
      <c r="D565" t="s">
        <v>27</v>
      </c>
      <c r="G565">
        <v>0.5</v>
      </c>
      <c r="H565">
        <v>0.5</v>
      </c>
      <c r="I565">
        <v>3026</v>
      </c>
      <c r="J565">
        <v>12613</v>
      </c>
      <c r="L565">
        <v>10091</v>
      </c>
      <c r="M565">
        <v>2.7360000000000002</v>
      </c>
      <c r="N565">
        <v>10.964</v>
      </c>
      <c r="O565">
        <v>8.2270000000000003</v>
      </c>
      <c r="Q565">
        <v>0.93899999999999995</v>
      </c>
      <c r="R565">
        <v>1</v>
      </c>
      <c r="S565">
        <v>0</v>
      </c>
      <c r="T565">
        <v>0</v>
      </c>
      <c r="V565">
        <v>0</v>
      </c>
      <c r="Y565">
        <v>44239</v>
      </c>
      <c r="Z565">
        <v>0.29940972222222223</v>
      </c>
      <c r="AB565">
        <v>1</v>
      </c>
      <c r="AD565">
        <v>11.4860056</v>
      </c>
      <c r="AE565">
        <v>9.6749393067822691</v>
      </c>
      <c r="AF565">
        <v>-1.8110662932177313</v>
      </c>
      <c r="AG565">
        <v>0.75355899654626968</v>
      </c>
      <c r="AJ565">
        <v>4.453247392228878</v>
      </c>
      <c r="AO565">
        <v>0.49212894687026582</v>
      </c>
      <c r="AT565">
        <v>27.22038454364159</v>
      </c>
      <c r="AY565">
        <v>0.3741418547577075</v>
      </c>
      <c r="BC565">
        <v>11.747580000000001</v>
      </c>
      <c r="BD565">
        <v>9.6511911540887425</v>
      </c>
      <c r="BE565">
        <v>-2.0963888459112585</v>
      </c>
      <c r="BF565">
        <v>0.75215193893879884</v>
      </c>
    </row>
    <row r="566" spans="1:58" x14ac:dyDescent="0.2">
      <c r="A566">
        <v>111</v>
      </c>
      <c r="B566">
        <v>1</v>
      </c>
      <c r="C566" t="s">
        <v>30</v>
      </c>
      <c r="D566" t="s">
        <v>27</v>
      </c>
      <c r="G566">
        <v>0.5</v>
      </c>
      <c r="H566">
        <v>0.5</v>
      </c>
      <c r="I566">
        <v>3118</v>
      </c>
      <c r="J566">
        <v>12550</v>
      </c>
      <c r="L566">
        <v>10052</v>
      </c>
      <c r="M566">
        <v>2.8069999999999999</v>
      </c>
      <c r="N566">
        <v>10.911</v>
      </c>
      <c r="O566">
        <v>8.1039999999999992</v>
      </c>
      <c r="Q566">
        <v>0.93500000000000005</v>
      </c>
      <c r="R566">
        <v>1</v>
      </c>
      <c r="S566">
        <v>0</v>
      </c>
      <c r="T566">
        <v>0</v>
      </c>
      <c r="V566">
        <v>0</v>
      </c>
      <c r="Y566">
        <v>44239</v>
      </c>
      <c r="Z566">
        <v>0.30574074074074076</v>
      </c>
      <c r="AB566">
        <v>1</v>
      </c>
      <c r="AD566">
        <v>12.009154400000002</v>
      </c>
      <c r="AE566">
        <v>9.6274430013952159</v>
      </c>
      <c r="AF566">
        <v>-2.3817113986047858</v>
      </c>
      <c r="AG566">
        <v>0.750744881331328</v>
      </c>
    </row>
    <row r="567" spans="1:58" x14ac:dyDescent="0.2">
      <c r="A567">
        <v>112</v>
      </c>
      <c r="B567">
        <v>4</v>
      </c>
      <c r="C567" t="s">
        <v>65</v>
      </c>
      <c r="D567" t="s">
        <v>27</v>
      </c>
      <c r="G567">
        <v>0.5</v>
      </c>
      <c r="H567">
        <v>0.5</v>
      </c>
      <c r="I567">
        <v>1600</v>
      </c>
      <c r="J567">
        <v>7396</v>
      </c>
      <c r="L567">
        <v>3655</v>
      </c>
      <c r="M567">
        <v>1.6419999999999999</v>
      </c>
      <c r="N567">
        <v>6.5439999999999996</v>
      </c>
      <c r="O567">
        <v>4.9020000000000001</v>
      </c>
      <c r="Q567">
        <v>0.26600000000000001</v>
      </c>
      <c r="R567">
        <v>1</v>
      </c>
      <c r="S567">
        <v>0</v>
      </c>
      <c r="T567">
        <v>0</v>
      </c>
      <c r="V567">
        <v>0</v>
      </c>
      <c r="Y567">
        <v>44239</v>
      </c>
      <c r="Z567">
        <v>0.31644675925925925</v>
      </c>
      <c r="AB567">
        <v>1</v>
      </c>
      <c r="AD567">
        <v>4.6759999999999993</v>
      </c>
      <c r="AE567">
        <v>5.741792874968783</v>
      </c>
      <c r="AF567">
        <v>1.0657928749687837</v>
      </c>
      <c r="AG567">
        <v>0.28915782928053513</v>
      </c>
    </row>
    <row r="568" spans="1:58" x14ac:dyDescent="0.2">
      <c r="A568">
        <v>113</v>
      </c>
      <c r="B568">
        <v>4</v>
      </c>
      <c r="C568" t="s">
        <v>65</v>
      </c>
      <c r="D568" t="s">
        <v>27</v>
      </c>
      <c r="G568">
        <v>0.5</v>
      </c>
      <c r="H568">
        <v>0.5</v>
      </c>
      <c r="I568">
        <v>1040</v>
      </c>
      <c r="J568">
        <v>7424</v>
      </c>
      <c r="L568">
        <v>3615</v>
      </c>
      <c r="M568">
        <v>1.2130000000000001</v>
      </c>
      <c r="N568">
        <v>6.5679999999999996</v>
      </c>
      <c r="O568">
        <v>5.3550000000000004</v>
      </c>
      <c r="Q568">
        <v>0.26200000000000001</v>
      </c>
      <c r="R568">
        <v>1</v>
      </c>
      <c r="S568">
        <v>0</v>
      </c>
      <c r="T568">
        <v>0</v>
      </c>
      <c r="V568">
        <v>0</v>
      </c>
      <c r="Y568">
        <v>44239</v>
      </c>
      <c r="Z568">
        <v>0.32219907407407405</v>
      </c>
      <c r="AB568">
        <v>1</v>
      </c>
      <c r="AD568">
        <v>2.6689599999999998</v>
      </c>
      <c r="AE568">
        <v>5.7629023440296949</v>
      </c>
      <c r="AF568">
        <v>3.0939423440296951</v>
      </c>
      <c r="AG568">
        <v>0.28627155726521053</v>
      </c>
      <c r="AI568">
        <v>11.034666666666674</v>
      </c>
      <c r="AJ568">
        <v>4.5742303047500332</v>
      </c>
      <c r="AN568">
        <v>3.9516275995050845</v>
      </c>
      <c r="AO568">
        <v>0.58696752602904723</v>
      </c>
      <c r="AS568">
        <v>3.131411467656505</v>
      </c>
      <c r="AT568">
        <v>4.8344595067261578</v>
      </c>
      <c r="AX568">
        <v>4.5761475782631535</v>
      </c>
      <c r="AY568">
        <v>1.0388020920876984</v>
      </c>
      <c r="BC568">
        <v>2.6092826999999996</v>
      </c>
      <c r="BD568">
        <v>5.7798653102393569</v>
      </c>
      <c r="BE568">
        <v>3.1705826102393564</v>
      </c>
      <c r="BF568">
        <v>0.28479234285735666</v>
      </c>
    </row>
    <row r="569" spans="1:58" x14ac:dyDescent="0.2">
      <c r="A569">
        <v>23</v>
      </c>
      <c r="B569">
        <v>1</v>
      </c>
      <c r="C569" t="s">
        <v>30</v>
      </c>
      <c r="D569" t="s">
        <v>27</v>
      </c>
      <c r="G569">
        <v>0.5</v>
      </c>
      <c r="H569">
        <v>0.5</v>
      </c>
      <c r="I569">
        <v>2823</v>
      </c>
      <c r="J569">
        <v>12961</v>
      </c>
      <c r="L569">
        <v>9737</v>
      </c>
      <c r="M569">
        <v>2.581</v>
      </c>
      <c r="N569">
        <v>11.259</v>
      </c>
      <c r="O569">
        <v>8.6780000000000008</v>
      </c>
      <c r="Q569">
        <v>0.90200000000000002</v>
      </c>
      <c r="R569">
        <v>1</v>
      </c>
      <c r="S569">
        <v>0</v>
      </c>
      <c r="T569">
        <v>0</v>
      </c>
      <c r="V569">
        <v>0</v>
      </c>
      <c r="Y569">
        <v>44243</v>
      </c>
      <c r="Z569">
        <v>0.67851851851851841</v>
      </c>
      <c r="AB569">
        <v>1</v>
      </c>
      <c r="AD569">
        <v>9.8071849329982381</v>
      </c>
      <c r="AE569">
        <v>11.086596001996407</v>
      </c>
      <c r="AF569">
        <v>1.2794110689981686</v>
      </c>
      <c r="AG569">
        <v>0.81996754414990936</v>
      </c>
    </row>
    <row r="570" spans="1:58" x14ac:dyDescent="0.2">
      <c r="A570">
        <v>24</v>
      </c>
      <c r="B570">
        <v>1</v>
      </c>
      <c r="C570" t="s">
        <v>30</v>
      </c>
      <c r="D570" t="s">
        <v>27</v>
      </c>
      <c r="G570">
        <v>0.5</v>
      </c>
      <c r="H570">
        <v>0.5</v>
      </c>
      <c r="I570">
        <v>3116</v>
      </c>
      <c r="J570">
        <v>12811</v>
      </c>
      <c r="L570">
        <v>9832</v>
      </c>
      <c r="M570">
        <v>2.8050000000000002</v>
      </c>
      <c r="N570">
        <v>11.131</v>
      </c>
      <c r="O570">
        <v>8.3260000000000005</v>
      </c>
      <c r="Q570">
        <v>0.91200000000000003</v>
      </c>
      <c r="R570">
        <v>1</v>
      </c>
      <c r="S570">
        <v>0</v>
      </c>
      <c r="T570">
        <v>0</v>
      </c>
      <c r="V570">
        <v>0</v>
      </c>
      <c r="Y570">
        <v>44243</v>
      </c>
      <c r="Z570">
        <v>0.6844675925925926</v>
      </c>
      <c r="AB570">
        <v>1</v>
      </c>
      <c r="AD570">
        <v>10.840950206663178</v>
      </c>
      <c r="AE570">
        <v>10.957145157890672</v>
      </c>
      <c r="AF570">
        <v>0.11619495122749335</v>
      </c>
      <c r="AG570">
        <v>0.82780836873087071</v>
      </c>
      <c r="AJ570">
        <v>2.3796893712536979</v>
      </c>
      <c r="AO570">
        <v>2.9491703793494257</v>
      </c>
      <c r="AT570">
        <v>333.88572404204439</v>
      </c>
      <c r="AY570">
        <v>1.1431108265389986</v>
      </c>
      <c r="BC570">
        <v>10.971493944293222</v>
      </c>
      <c r="BD570">
        <v>10.797920619640619</v>
      </c>
      <c r="BE570">
        <v>-0.17357332465260367</v>
      </c>
      <c r="BF570">
        <v>0.82310387398229401</v>
      </c>
    </row>
    <row r="571" spans="1:58" x14ac:dyDescent="0.2">
      <c r="A571">
        <v>25</v>
      </c>
      <c r="B571">
        <v>1</v>
      </c>
      <c r="C571" t="s">
        <v>30</v>
      </c>
      <c r="D571" t="s">
        <v>27</v>
      </c>
      <c r="G571">
        <v>0.5</v>
      </c>
      <c r="H571">
        <v>0.5</v>
      </c>
      <c r="I571">
        <v>3190</v>
      </c>
      <c r="J571">
        <v>12442</v>
      </c>
      <c r="L571">
        <v>9718</v>
      </c>
      <c r="M571">
        <v>2.8620000000000001</v>
      </c>
      <c r="N571">
        <v>10.819000000000001</v>
      </c>
      <c r="O571">
        <v>7.9569999999999999</v>
      </c>
      <c r="Q571">
        <v>0.9</v>
      </c>
      <c r="R571">
        <v>1</v>
      </c>
      <c r="S571">
        <v>0</v>
      </c>
      <c r="T571">
        <v>0</v>
      </c>
      <c r="V571">
        <v>0</v>
      </c>
      <c r="Y571">
        <v>44243</v>
      </c>
      <c r="Z571">
        <v>0.69050925925925932</v>
      </c>
      <c r="AB571">
        <v>1</v>
      </c>
      <c r="AD571">
        <v>11.102037681923267</v>
      </c>
      <c r="AE571">
        <v>10.638696081390567</v>
      </c>
      <c r="AF571">
        <v>-0.46334160053270068</v>
      </c>
      <c r="AG571">
        <v>0.81839937923371719</v>
      </c>
    </row>
    <row r="572" spans="1:58" x14ac:dyDescent="0.2">
      <c r="A572">
        <v>26</v>
      </c>
      <c r="B572">
        <v>2</v>
      </c>
      <c r="D572" t="s">
        <v>28</v>
      </c>
      <c r="Y572">
        <v>44243</v>
      </c>
      <c r="Z572">
        <v>0.6947106481481482</v>
      </c>
      <c r="AB572">
        <v>1</v>
      </c>
      <c r="AD572" t="e">
        <v>#DIV/0!</v>
      </c>
      <c r="AE572" t="e">
        <v>#DIV/0!</v>
      </c>
      <c r="AF572" t="e">
        <v>#DIV/0!</v>
      </c>
      <c r="AG572" t="e">
        <v>#DIV/0!</v>
      </c>
    </row>
    <row r="573" spans="1:58" x14ac:dyDescent="0.2">
      <c r="A573">
        <v>27</v>
      </c>
      <c r="B573">
        <v>9</v>
      </c>
      <c r="C573" t="s">
        <v>157</v>
      </c>
      <c r="D573" t="s">
        <v>27</v>
      </c>
      <c r="G573">
        <v>0.5</v>
      </c>
      <c r="H573">
        <v>0.5</v>
      </c>
      <c r="I573">
        <v>595</v>
      </c>
      <c r="J573">
        <v>4148</v>
      </c>
      <c r="L573">
        <v>7668</v>
      </c>
      <c r="M573">
        <v>0.872</v>
      </c>
      <c r="N573">
        <v>3.7930000000000001</v>
      </c>
      <c r="O573">
        <v>2.9209999999999998</v>
      </c>
      <c r="Q573">
        <v>0.68600000000000005</v>
      </c>
      <c r="R573">
        <v>1</v>
      </c>
      <c r="S573">
        <v>0</v>
      </c>
      <c r="T573">
        <v>0</v>
      </c>
      <c r="V573">
        <v>0</v>
      </c>
      <c r="Y573">
        <v>44243</v>
      </c>
      <c r="Z573">
        <v>0.70487268518518509</v>
      </c>
      <c r="AB573">
        <v>1</v>
      </c>
      <c r="AD573">
        <v>1.9463350021945145</v>
      </c>
      <c r="AE573">
        <v>3.4809274079708659</v>
      </c>
      <c r="AF573">
        <v>1.5345924057763514</v>
      </c>
      <c r="AG573">
        <v>0.64920263827613311</v>
      </c>
    </row>
    <row r="574" spans="1:58" x14ac:dyDescent="0.2">
      <c r="A574">
        <v>28</v>
      </c>
      <c r="B574">
        <v>9</v>
      </c>
      <c r="C574" t="s">
        <v>157</v>
      </c>
      <c r="D574" t="s">
        <v>27</v>
      </c>
      <c r="G574">
        <v>0.5</v>
      </c>
      <c r="H574">
        <v>0.5</v>
      </c>
      <c r="I574">
        <v>633</v>
      </c>
      <c r="J574">
        <v>4163</v>
      </c>
      <c r="L574">
        <v>7793</v>
      </c>
      <c r="M574">
        <v>0.90100000000000002</v>
      </c>
      <c r="N574">
        <v>3.8050000000000002</v>
      </c>
      <c r="O574">
        <v>2.9049999999999998</v>
      </c>
      <c r="Q574">
        <v>0.69899999999999995</v>
      </c>
      <c r="R574">
        <v>1</v>
      </c>
      <c r="S574">
        <v>0</v>
      </c>
      <c r="T574">
        <v>0</v>
      </c>
      <c r="V574">
        <v>0</v>
      </c>
      <c r="Y574">
        <v>44243</v>
      </c>
      <c r="Z574">
        <v>0.7104166666666667</v>
      </c>
      <c r="AB574">
        <v>1</v>
      </c>
      <c r="AD574">
        <v>2.0804069489496948</v>
      </c>
      <c r="AE574">
        <v>3.4938724923814393</v>
      </c>
      <c r="AF574">
        <v>1.4134655434317445</v>
      </c>
      <c r="AG574">
        <v>0.65951951272476617</v>
      </c>
      <c r="AJ574">
        <v>1.3660046181729331</v>
      </c>
      <c r="AO574">
        <v>1.3928639087003665</v>
      </c>
      <c r="AT574">
        <v>1.4324097484082157</v>
      </c>
      <c r="AY574">
        <v>1.6656600551930141</v>
      </c>
      <c r="BC574">
        <v>2.0662941124491496</v>
      </c>
      <c r="BD574">
        <v>3.4697083348150359</v>
      </c>
      <c r="BE574">
        <v>1.4034142223658863</v>
      </c>
      <c r="BF574">
        <v>0.65407220301588787</v>
      </c>
    </row>
    <row r="575" spans="1:58" x14ac:dyDescent="0.2">
      <c r="A575">
        <v>29</v>
      </c>
      <c r="B575">
        <v>9</v>
      </c>
      <c r="C575" t="s">
        <v>157</v>
      </c>
      <c r="D575" t="s">
        <v>27</v>
      </c>
      <c r="G575">
        <v>0.5</v>
      </c>
      <c r="H575">
        <v>0.5</v>
      </c>
      <c r="I575">
        <v>625</v>
      </c>
      <c r="J575">
        <v>4107</v>
      </c>
      <c r="L575">
        <v>7661</v>
      </c>
      <c r="M575">
        <v>0.89400000000000002</v>
      </c>
      <c r="N575">
        <v>3.758</v>
      </c>
      <c r="O575">
        <v>2.8639999999999999</v>
      </c>
      <c r="Q575">
        <v>0.68500000000000005</v>
      </c>
      <c r="R575">
        <v>1</v>
      </c>
      <c r="S575">
        <v>0</v>
      </c>
      <c r="T575">
        <v>0</v>
      </c>
      <c r="V575">
        <v>0</v>
      </c>
      <c r="Y575">
        <v>44243</v>
      </c>
      <c r="Z575">
        <v>0.71640046296296289</v>
      </c>
      <c r="AB575">
        <v>1</v>
      </c>
      <c r="AD575">
        <v>2.052181275948604</v>
      </c>
      <c r="AE575">
        <v>3.4455441772486322</v>
      </c>
      <c r="AF575">
        <v>1.3933629013000282</v>
      </c>
      <c r="AG575">
        <v>0.64862489330700956</v>
      </c>
    </row>
    <row r="576" spans="1:58" x14ac:dyDescent="0.2">
      <c r="A576">
        <v>30</v>
      </c>
      <c r="B576">
        <v>10</v>
      </c>
      <c r="C576" t="s">
        <v>158</v>
      </c>
      <c r="D576" t="s">
        <v>27</v>
      </c>
      <c r="G576">
        <v>0.5</v>
      </c>
      <c r="H576">
        <v>0.5</v>
      </c>
      <c r="I576">
        <v>369</v>
      </c>
      <c r="J576">
        <v>2118</v>
      </c>
      <c r="L576">
        <v>864</v>
      </c>
      <c r="M576">
        <v>0.69799999999999995</v>
      </c>
      <c r="N576">
        <v>2.073</v>
      </c>
      <c r="O576">
        <v>1.375</v>
      </c>
      <c r="Q576">
        <v>0</v>
      </c>
      <c r="R576">
        <v>1</v>
      </c>
      <c r="S576">
        <v>0</v>
      </c>
      <c r="T576">
        <v>0</v>
      </c>
      <c r="V576">
        <v>0</v>
      </c>
      <c r="Y576">
        <v>44243</v>
      </c>
      <c r="Z576">
        <v>0.72646990740740736</v>
      </c>
      <c r="AB576">
        <v>1</v>
      </c>
      <c r="AD576">
        <v>1.1489597399137059</v>
      </c>
      <c r="AE576">
        <v>1.7290259844066029</v>
      </c>
      <c r="AF576">
        <v>0.58006624449289701</v>
      </c>
      <c r="AG576">
        <v>8.763452828813191E-2</v>
      </c>
    </row>
    <row r="577" spans="1:58" x14ac:dyDescent="0.2">
      <c r="A577">
        <v>31</v>
      </c>
      <c r="B577">
        <v>10</v>
      </c>
      <c r="C577" t="s">
        <v>158</v>
      </c>
      <c r="D577" t="s">
        <v>27</v>
      </c>
      <c r="G577">
        <v>0.5</v>
      </c>
      <c r="H577">
        <v>0.5</v>
      </c>
      <c r="I577">
        <v>257</v>
      </c>
      <c r="J577">
        <v>2113</v>
      </c>
      <c r="L577">
        <v>804</v>
      </c>
      <c r="M577">
        <v>0.61199999999999999</v>
      </c>
      <c r="N577">
        <v>2.0680000000000001</v>
      </c>
      <c r="O577">
        <v>1.456</v>
      </c>
      <c r="Q577">
        <v>0</v>
      </c>
      <c r="R577">
        <v>1</v>
      </c>
      <c r="S577">
        <v>0</v>
      </c>
      <c r="T577">
        <v>0</v>
      </c>
      <c r="V577">
        <v>0</v>
      </c>
      <c r="Y577">
        <v>44243</v>
      </c>
      <c r="Z577">
        <v>0.73184027777777771</v>
      </c>
      <c r="AB577">
        <v>1</v>
      </c>
      <c r="AD577">
        <v>0.75380031789843815</v>
      </c>
      <c r="AE577">
        <v>1.7247109562697451</v>
      </c>
      <c r="AF577">
        <v>0.97091063837130698</v>
      </c>
      <c r="AG577">
        <v>8.2682428552787984E-2</v>
      </c>
      <c r="AJ577">
        <v>14.338502483745421</v>
      </c>
      <c r="AO577">
        <v>2.519771198378173</v>
      </c>
      <c r="AT577">
        <v>7.7476700813218917</v>
      </c>
      <c r="AY577">
        <v>4.8043195117720003</v>
      </c>
      <c r="BC577">
        <v>0.81201576846318746</v>
      </c>
      <c r="BD577">
        <v>1.7467175997677198</v>
      </c>
      <c r="BE577">
        <v>0.93470183130453244</v>
      </c>
      <c r="BF577">
        <v>8.0742856156444942E-2</v>
      </c>
    </row>
    <row r="578" spans="1:58" x14ac:dyDescent="0.2">
      <c r="A578">
        <v>32</v>
      </c>
      <c r="B578">
        <v>10</v>
      </c>
      <c r="C578" t="s">
        <v>158</v>
      </c>
      <c r="D578" t="s">
        <v>27</v>
      </c>
      <c r="G578">
        <v>0.5</v>
      </c>
      <c r="H578">
        <v>0.5</v>
      </c>
      <c r="I578">
        <v>290</v>
      </c>
      <c r="J578">
        <v>2164</v>
      </c>
      <c r="L578">
        <v>757</v>
      </c>
      <c r="M578">
        <v>0.63700000000000001</v>
      </c>
      <c r="N578">
        <v>2.1120000000000001</v>
      </c>
      <c r="O578">
        <v>1.4750000000000001</v>
      </c>
      <c r="Q578">
        <v>0</v>
      </c>
      <c r="R578">
        <v>1</v>
      </c>
      <c r="S578">
        <v>0</v>
      </c>
      <c r="T578">
        <v>0</v>
      </c>
      <c r="V578">
        <v>0</v>
      </c>
      <c r="Y578">
        <v>44243</v>
      </c>
      <c r="Z578">
        <v>0.73773148148148149</v>
      </c>
      <c r="AB578">
        <v>1</v>
      </c>
      <c r="AD578">
        <v>0.87023121902793676</v>
      </c>
      <c r="AE578">
        <v>1.7687242432656947</v>
      </c>
      <c r="AF578">
        <v>0.8984930242377579</v>
      </c>
      <c r="AG578">
        <v>7.88032837601019E-2</v>
      </c>
    </row>
    <row r="579" spans="1:58" x14ac:dyDescent="0.2">
      <c r="A579">
        <v>33</v>
      </c>
      <c r="B579">
        <v>11</v>
      </c>
      <c r="C579" t="s">
        <v>159</v>
      </c>
      <c r="D579" t="s">
        <v>27</v>
      </c>
      <c r="G579">
        <v>0.5</v>
      </c>
      <c r="H579">
        <v>0.5</v>
      </c>
      <c r="I579">
        <v>481</v>
      </c>
      <c r="J579">
        <v>9280</v>
      </c>
      <c r="L579">
        <v>1383</v>
      </c>
      <c r="M579">
        <v>0.78400000000000003</v>
      </c>
      <c r="N579">
        <v>8.14</v>
      </c>
      <c r="O579">
        <v>7.3570000000000002</v>
      </c>
      <c r="Q579">
        <v>2.9000000000000001E-2</v>
      </c>
      <c r="R579">
        <v>1</v>
      </c>
      <c r="S579">
        <v>0</v>
      </c>
      <c r="T579">
        <v>0</v>
      </c>
      <c r="V579">
        <v>0</v>
      </c>
      <c r="Y579">
        <v>44243</v>
      </c>
      <c r="Z579">
        <v>0.74810185185185185</v>
      </c>
      <c r="AB579">
        <v>1</v>
      </c>
      <c r="AD579">
        <v>1.544119161928974</v>
      </c>
      <c r="AE579">
        <v>7.9098722876417025</v>
      </c>
      <c r="AF579">
        <v>6.3657531257127289</v>
      </c>
      <c r="AG579">
        <v>0.13047019099885684</v>
      </c>
    </row>
    <row r="580" spans="1:58" x14ac:dyDescent="0.2">
      <c r="A580">
        <v>34</v>
      </c>
      <c r="B580">
        <v>11</v>
      </c>
      <c r="C580" t="s">
        <v>159</v>
      </c>
      <c r="D580" t="s">
        <v>27</v>
      </c>
      <c r="G580">
        <v>0.5</v>
      </c>
      <c r="H580">
        <v>0.5</v>
      </c>
      <c r="I580">
        <v>569</v>
      </c>
      <c r="J580">
        <v>9271</v>
      </c>
      <c r="L580">
        <v>1332</v>
      </c>
      <c r="M580">
        <v>0.85099999999999998</v>
      </c>
      <c r="N580">
        <v>8.1319999999999997</v>
      </c>
      <c r="O580">
        <v>7.2809999999999997</v>
      </c>
      <c r="Q580">
        <v>2.3E-2</v>
      </c>
      <c r="R580">
        <v>1</v>
      </c>
      <c r="S580">
        <v>0</v>
      </c>
      <c r="T580">
        <v>0</v>
      </c>
      <c r="V580">
        <v>0</v>
      </c>
      <c r="Y580">
        <v>44243</v>
      </c>
      <c r="Z580">
        <v>0.75375000000000003</v>
      </c>
      <c r="AB580">
        <v>1</v>
      </c>
      <c r="AD580">
        <v>1.8546015649409704</v>
      </c>
      <c r="AE580">
        <v>7.9021052369953573</v>
      </c>
      <c r="AF580">
        <v>6.0475036720543871</v>
      </c>
      <c r="AG580">
        <v>0.12626090622381453</v>
      </c>
      <c r="AJ580">
        <v>1.1479967629129109</v>
      </c>
      <c r="AO580">
        <v>0.42502210674979019</v>
      </c>
      <c r="AT580">
        <v>0.90250574679642048</v>
      </c>
      <c r="AY580">
        <v>0.97574537138038031</v>
      </c>
      <c r="BC580">
        <v>1.8440169375655611</v>
      </c>
      <c r="BD580">
        <v>7.9189338467291019</v>
      </c>
      <c r="BE580">
        <v>6.0749169091635409</v>
      </c>
      <c r="BF580">
        <v>0.12687991869073253</v>
      </c>
    </row>
    <row r="581" spans="1:58" x14ac:dyDescent="0.2">
      <c r="A581">
        <v>35</v>
      </c>
      <c r="B581">
        <v>11</v>
      </c>
      <c r="C581" t="s">
        <v>159</v>
      </c>
      <c r="D581" t="s">
        <v>27</v>
      </c>
      <c r="G581">
        <v>0.5</v>
      </c>
      <c r="H581">
        <v>0.5</v>
      </c>
      <c r="I581">
        <v>563</v>
      </c>
      <c r="J581">
        <v>9310</v>
      </c>
      <c r="L581">
        <v>1347</v>
      </c>
      <c r="M581">
        <v>0.84699999999999998</v>
      </c>
      <c r="N581">
        <v>8.1660000000000004</v>
      </c>
      <c r="O581">
        <v>7.3179999999999996</v>
      </c>
      <c r="Q581">
        <v>2.5000000000000001E-2</v>
      </c>
      <c r="R581">
        <v>1</v>
      </c>
      <c r="S581">
        <v>0</v>
      </c>
      <c r="T581">
        <v>0</v>
      </c>
      <c r="V581">
        <v>0</v>
      </c>
      <c r="Y581">
        <v>44243</v>
      </c>
      <c r="Z581">
        <v>0.75995370370370363</v>
      </c>
      <c r="AB581">
        <v>1</v>
      </c>
      <c r="AD581">
        <v>1.833432310190152</v>
      </c>
      <c r="AE581">
        <v>7.9357624564628475</v>
      </c>
      <c r="AF581">
        <v>6.1023301462726955</v>
      </c>
      <c r="AG581">
        <v>0.12749893115765054</v>
      </c>
    </row>
    <row r="582" spans="1:58" x14ac:dyDescent="0.2">
      <c r="A582">
        <v>36</v>
      </c>
      <c r="B582">
        <v>12</v>
      </c>
      <c r="C582" t="s">
        <v>160</v>
      </c>
      <c r="D582" t="s">
        <v>27</v>
      </c>
      <c r="G582">
        <v>0.5</v>
      </c>
      <c r="H582">
        <v>0.5</v>
      </c>
      <c r="I582">
        <v>801</v>
      </c>
      <c r="J582">
        <v>3739</v>
      </c>
      <c r="L582">
        <v>1058</v>
      </c>
      <c r="M582">
        <v>1.0289999999999999</v>
      </c>
      <c r="N582">
        <v>3.4460000000000002</v>
      </c>
      <c r="O582">
        <v>2.4169999999999998</v>
      </c>
      <c r="Q582">
        <v>0</v>
      </c>
      <c r="R582">
        <v>1</v>
      </c>
      <c r="S582">
        <v>0</v>
      </c>
      <c r="T582">
        <v>0</v>
      </c>
      <c r="V582">
        <v>0</v>
      </c>
      <c r="Y582">
        <v>44243</v>
      </c>
      <c r="Z582">
        <v>0.77013888888888893</v>
      </c>
      <c r="AB582">
        <v>1</v>
      </c>
      <c r="AD582">
        <v>2.6731460819725967</v>
      </c>
      <c r="AE582">
        <v>3.1279581063758988</v>
      </c>
      <c r="AF582">
        <v>0.45481202440330204</v>
      </c>
      <c r="AG582">
        <v>0.1036463174324106</v>
      </c>
    </row>
    <row r="583" spans="1:58" x14ac:dyDescent="0.2">
      <c r="A583">
        <v>37</v>
      </c>
      <c r="B583">
        <v>12</v>
      </c>
      <c r="C583" t="s">
        <v>160</v>
      </c>
      <c r="D583" t="s">
        <v>27</v>
      </c>
      <c r="G583">
        <v>0.5</v>
      </c>
      <c r="H583">
        <v>0.5</v>
      </c>
      <c r="I583">
        <v>862</v>
      </c>
      <c r="J583">
        <v>3697</v>
      </c>
      <c r="L583">
        <v>1103</v>
      </c>
      <c r="M583">
        <v>1.0760000000000001</v>
      </c>
      <c r="N583">
        <v>3.411</v>
      </c>
      <c r="O583">
        <v>2.335</v>
      </c>
      <c r="Q583">
        <v>0</v>
      </c>
      <c r="R583">
        <v>1</v>
      </c>
      <c r="S583">
        <v>0</v>
      </c>
      <c r="T583">
        <v>0</v>
      </c>
      <c r="V583">
        <v>0</v>
      </c>
      <c r="Y583">
        <v>44243</v>
      </c>
      <c r="Z583">
        <v>0.7756249999999999</v>
      </c>
      <c r="AB583">
        <v>1</v>
      </c>
      <c r="AD583">
        <v>2.8883668386059118</v>
      </c>
      <c r="AE583">
        <v>3.0917118700262933</v>
      </c>
      <c r="AF583">
        <v>0.20334503142038152</v>
      </c>
      <c r="AG583">
        <v>0.10736039223391855</v>
      </c>
      <c r="AJ583">
        <v>1.4551635773932095</v>
      </c>
      <c r="AO583">
        <v>1.6609027386136839</v>
      </c>
      <c r="AT583">
        <v>4.5379017303330524</v>
      </c>
      <c r="AY583">
        <v>0.30797984039701604</v>
      </c>
      <c r="BC583">
        <v>2.90953609335673</v>
      </c>
      <c r="BD583">
        <v>3.1176020388474397</v>
      </c>
      <c r="BE583">
        <v>0.20806594549070989</v>
      </c>
      <c r="BF583">
        <v>0.10719532224274042</v>
      </c>
    </row>
    <row r="584" spans="1:58" x14ac:dyDescent="0.2">
      <c r="A584">
        <v>38</v>
      </c>
      <c r="B584">
        <v>12</v>
      </c>
      <c r="C584" t="s">
        <v>160</v>
      </c>
      <c r="D584" t="s">
        <v>27</v>
      </c>
      <c r="G584">
        <v>0.5</v>
      </c>
      <c r="H584">
        <v>0.5</v>
      </c>
      <c r="I584">
        <v>874</v>
      </c>
      <c r="J584">
        <v>3757</v>
      </c>
      <c r="L584">
        <v>1099</v>
      </c>
      <c r="M584">
        <v>1.085</v>
      </c>
      <c r="N584">
        <v>3.4620000000000002</v>
      </c>
      <c r="O584">
        <v>2.3759999999999999</v>
      </c>
      <c r="Q584">
        <v>0</v>
      </c>
      <c r="R584">
        <v>1</v>
      </c>
      <c r="S584">
        <v>0</v>
      </c>
      <c r="T584">
        <v>0</v>
      </c>
      <c r="V584">
        <v>0</v>
      </c>
      <c r="Y584">
        <v>44243</v>
      </c>
      <c r="Z584">
        <v>0.78158564814814813</v>
      </c>
      <c r="AB584">
        <v>1</v>
      </c>
      <c r="AD584">
        <v>2.9307053481075482</v>
      </c>
      <c r="AE584">
        <v>3.1434922076685865</v>
      </c>
      <c r="AF584">
        <v>0.21278685956103827</v>
      </c>
      <c r="AG584">
        <v>0.10703025225156229</v>
      </c>
    </row>
    <row r="585" spans="1:58" x14ac:dyDescent="0.2">
      <c r="A585">
        <v>39</v>
      </c>
      <c r="B585">
        <v>13</v>
      </c>
      <c r="C585" t="s">
        <v>161</v>
      </c>
      <c r="D585" t="s">
        <v>27</v>
      </c>
      <c r="G585">
        <v>0.5</v>
      </c>
      <c r="H585">
        <v>0.5</v>
      </c>
      <c r="I585">
        <v>797</v>
      </c>
      <c r="J585">
        <v>5024</v>
      </c>
      <c r="L585">
        <v>1149</v>
      </c>
      <c r="M585">
        <v>1.026</v>
      </c>
      <c r="N585">
        <v>4.5350000000000001</v>
      </c>
      <c r="O585">
        <v>3.5089999999999999</v>
      </c>
      <c r="Q585">
        <v>4.0000000000000001E-3</v>
      </c>
      <c r="R585">
        <v>1</v>
      </c>
      <c r="S585">
        <v>0</v>
      </c>
      <c r="T585">
        <v>0</v>
      </c>
      <c r="V585">
        <v>0</v>
      </c>
      <c r="Y585">
        <v>44243</v>
      </c>
      <c r="Z585">
        <v>0.79194444444444445</v>
      </c>
      <c r="AB585">
        <v>1</v>
      </c>
      <c r="AD585">
        <v>2.6590332454720516</v>
      </c>
      <c r="AE585">
        <v>4.2369203375483506</v>
      </c>
      <c r="AF585">
        <v>1.5778870920762991</v>
      </c>
      <c r="AG585">
        <v>0.11115700203101556</v>
      </c>
    </row>
    <row r="586" spans="1:58" x14ac:dyDescent="0.2">
      <c r="A586">
        <v>40</v>
      </c>
      <c r="B586">
        <v>13</v>
      </c>
      <c r="C586" t="s">
        <v>161</v>
      </c>
      <c r="D586" t="s">
        <v>27</v>
      </c>
      <c r="G586">
        <v>0.5</v>
      </c>
      <c r="H586">
        <v>0.5</v>
      </c>
      <c r="I586">
        <v>766</v>
      </c>
      <c r="J586">
        <v>4967</v>
      </c>
      <c r="L586">
        <v>1119</v>
      </c>
      <c r="M586">
        <v>1.002</v>
      </c>
      <c r="N586">
        <v>4.4870000000000001</v>
      </c>
      <c r="O586">
        <v>3.484</v>
      </c>
      <c r="Q586">
        <v>1E-3</v>
      </c>
      <c r="R586">
        <v>1</v>
      </c>
      <c r="S586">
        <v>0</v>
      </c>
      <c r="T586">
        <v>0</v>
      </c>
      <c r="V586">
        <v>0</v>
      </c>
      <c r="Y586">
        <v>44243</v>
      </c>
      <c r="Z586">
        <v>0.79745370370370372</v>
      </c>
      <c r="AB586">
        <v>1</v>
      </c>
      <c r="AD586">
        <v>2.5496587625928253</v>
      </c>
      <c r="AE586">
        <v>4.1877290167881718</v>
      </c>
      <c r="AF586">
        <v>1.6380702541953465</v>
      </c>
      <c r="AG586">
        <v>0.1086809521633436</v>
      </c>
      <c r="AJ586">
        <v>3.2342001427970164</v>
      </c>
      <c r="AO586">
        <v>1.817441738510376</v>
      </c>
      <c r="AT586">
        <v>9.1992928001008494</v>
      </c>
      <c r="AY586">
        <v>7.3868947105308269</v>
      </c>
      <c r="BC586">
        <v>2.5090843576537578</v>
      </c>
      <c r="BD586">
        <v>4.2261327672062059</v>
      </c>
      <c r="BE586">
        <v>1.7170484095524488</v>
      </c>
      <c r="BF586">
        <v>0.11284896944059139</v>
      </c>
    </row>
    <row r="587" spans="1:58" x14ac:dyDescent="0.2">
      <c r="A587">
        <v>41</v>
      </c>
      <c r="B587">
        <v>13</v>
      </c>
      <c r="C587" t="s">
        <v>161</v>
      </c>
      <c r="D587" t="s">
        <v>27</v>
      </c>
      <c r="G587">
        <v>0.5</v>
      </c>
      <c r="H587">
        <v>0.5</v>
      </c>
      <c r="I587">
        <v>743</v>
      </c>
      <c r="J587">
        <v>5056</v>
      </c>
      <c r="L587">
        <v>1220</v>
      </c>
      <c r="M587">
        <v>0.98499999999999999</v>
      </c>
      <c r="N587">
        <v>4.5620000000000003</v>
      </c>
      <c r="O587">
        <v>3.5779999999999998</v>
      </c>
      <c r="Q587">
        <v>1.2E-2</v>
      </c>
      <c r="R587">
        <v>1</v>
      </c>
      <c r="S587">
        <v>0</v>
      </c>
      <c r="T587">
        <v>0</v>
      </c>
      <c r="V587">
        <v>0</v>
      </c>
      <c r="Y587">
        <v>44243</v>
      </c>
      <c r="Z587">
        <v>0.80339120370370365</v>
      </c>
      <c r="AB587">
        <v>1</v>
      </c>
      <c r="AD587">
        <v>2.4685099527146899</v>
      </c>
      <c r="AE587">
        <v>4.2645365176242409</v>
      </c>
      <c r="AF587">
        <v>1.796026564909551</v>
      </c>
      <c r="AG587">
        <v>0.11701698671783919</v>
      </c>
    </row>
    <row r="588" spans="1:58" x14ac:dyDescent="0.2">
      <c r="A588">
        <v>42</v>
      </c>
      <c r="B588">
        <v>14</v>
      </c>
      <c r="C588" t="s">
        <v>162</v>
      </c>
      <c r="D588" t="s">
        <v>27</v>
      </c>
      <c r="G588">
        <v>0.5</v>
      </c>
      <c r="H588">
        <v>0.5</v>
      </c>
      <c r="I588">
        <v>886</v>
      </c>
      <c r="J588">
        <v>4617</v>
      </c>
      <c r="L588">
        <v>5159</v>
      </c>
      <c r="M588">
        <v>1.095</v>
      </c>
      <c r="N588">
        <v>4.1900000000000004</v>
      </c>
      <c r="O588">
        <v>3.0950000000000002</v>
      </c>
      <c r="Q588">
        <v>0.42399999999999999</v>
      </c>
      <c r="R588">
        <v>1</v>
      </c>
      <c r="S588">
        <v>0</v>
      </c>
      <c r="T588">
        <v>0</v>
      </c>
      <c r="V588">
        <v>0</v>
      </c>
      <c r="Y588">
        <v>44243</v>
      </c>
      <c r="Z588">
        <v>0.81349537037037034</v>
      </c>
      <c r="AB588">
        <v>1</v>
      </c>
      <c r="AD588">
        <v>2.9730438576091838</v>
      </c>
      <c r="AE588">
        <v>3.885677047208127</v>
      </c>
      <c r="AF588">
        <v>0.91263318959894324</v>
      </c>
      <c r="AG588">
        <v>0.44212233434316789</v>
      </c>
    </row>
    <row r="589" spans="1:58" x14ac:dyDescent="0.2">
      <c r="A589">
        <v>43</v>
      </c>
      <c r="B589">
        <v>14</v>
      </c>
      <c r="C589" t="s">
        <v>162</v>
      </c>
      <c r="D589" t="s">
        <v>27</v>
      </c>
      <c r="G589">
        <v>0.5</v>
      </c>
      <c r="H589">
        <v>0.5</v>
      </c>
      <c r="I589">
        <v>918</v>
      </c>
      <c r="J589">
        <v>4615</v>
      </c>
      <c r="L589">
        <v>5160</v>
      </c>
      <c r="M589">
        <v>1.119</v>
      </c>
      <c r="N589">
        <v>4.1890000000000001</v>
      </c>
      <c r="O589">
        <v>3.069</v>
      </c>
      <c r="Q589">
        <v>0.42399999999999999</v>
      </c>
      <c r="R589">
        <v>1</v>
      </c>
      <c r="S589">
        <v>0</v>
      </c>
      <c r="T589">
        <v>0</v>
      </c>
      <c r="V589">
        <v>0</v>
      </c>
      <c r="Y589">
        <v>44243</v>
      </c>
      <c r="Z589">
        <v>0.81895833333333334</v>
      </c>
      <c r="AB589">
        <v>1</v>
      </c>
      <c r="AD589">
        <v>3.0859465496135461</v>
      </c>
      <c r="AE589">
        <v>3.8839510359533835</v>
      </c>
      <c r="AF589">
        <v>0.79800448633983745</v>
      </c>
      <c r="AG589">
        <v>0.44220486933875697</v>
      </c>
      <c r="AJ589">
        <v>0.80353596472266897</v>
      </c>
      <c r="AO589">
        <v>0.60173925499390513</v>
      </c>
      <c r="AT589">
        <v>0.17482250126109217</v>
      </c>
      <c r="AY589">
        <v>0.26164378827415752</v>
      </c>
      <c r="BC589">
        <v>3.0735978176755689</v>
      </c>
      <c r="BD589">
        <v>3.8723004599838671</v>
      </c>
      <c r="BE589">
        <v>0.79870264230829835</v>
      </c>
      <c r="BF589">
        <v>0.44162712436963347</v>
      </c>
    </row>
    <row r="590" spans="1:58" x14ac:dyDescent="0.2">
      <c r="A590">
        <v>44</v>
      </c>
      <c r="B590">
        <v>14</v>
      </c>
      <c r="C590" t="s">
        <v>162</v>
      </c>
      <c r="D590" t="s">
        <v>27</v>
      </c>
      <c r="G590">
        <v>0.5</v>
      </c>
      <c r="H590">
        <v>0.5</v>
      </c>
      <c r="I590">
        <v>911</v>
      </c>
      <c r="J590">
        <v>4588</v>
      </c>
      <c r="L590">
        <v>5146</v>
      </c>
      <c r="M590">
        <v>1.1140000000000001</v>
      </c>
      <c r="N590">
        <v>4.165</v>
      </c>
      <c r="O590">
        <v>3.052</v>
      </c>
      <c r="Q590">
        <v>0.42199999999999999</v>
      </c>
      <c r="R590">
        <v>1</v>
      </c>
      <c r="S590">
        <v>0</v>
      </c>
      <c r="T590">
        <v>0</v>
      </c>
      <c r="V590">
        <v>0</v>
      </c>
      <c r="Y590">
        <v>44243</v>
      </c>
      <c r="Z590">
        <v>0.82483796296296286</v>
      </c>
      <c r="AB590">
        <v>1</v>
      </c>
      <c r="AD590">
        <v>3.0612490857375918</v>
      </c>
      <c r="AE590">
        <v>3.8606498840143511</v>
      </c>
      <c r="AF590">
        <v>0.79940079827675925</v>
      </c>
      <c r="AG590">
        <v>0.44104937940051003</v>
      </c>
    </row>
    <row r="591" spans="1:58" x14ac:dyDescent="0.2">
      <c r="A591">
        <v>45</v>
      </c>
      <c r="B591">
        <v>15</v>
      </c>
      <c r="C591" t="s">
        <v>163</v>
      </c>
      <c r="D591" t="s">
        <v>27</v>
      </c>
      <c r="G591">
        <v>0.5</v>
      </c>
      <c r="H591">
        <v>0.5</v>
      </c>
      <c r="I591">
        <v>1172</v>
      </c>
      <c r="J591">
        <v>7454</v>
      </c>
      <c r="L591">
        <v>2079</v>
      </c>
      <c r="M591">
        <v>1.3140000000000001</v>
      </c>
      <c r="N591">
        <v>6.5940000000000003</v>
      </c>
      <c r="O591">
        <v>5.2789999999999999</v>
      </c>
      <c r="Q591">
        <v>0.10100000000000001</v>
      </c>
      <c r="R591">
        <v>1</v>
      </c>
      <c r="S591">
        <v>0</v>
      </c>
      <c r="T591">
        <v>0</v>
      </c>
      <c r="V591">
        <v>0</v>
      </c>
      <c r="Y591">
        <v>44243</v>
      </c>
      <c r="Z591">
        <v>0.83538194444444447</v>
      </c>
      <c r="AB591">
        <v>1</v>
      </c>
      <c r="AD591">
        <v>3.9821116673981716</v>
      </c>
      <c r="AE591">
        <v>6.3340240120612359</v>
      </c>
      <c r="AF591">
        <v>2.3519123446630643</v>
      </c>
      <c r="AG591">
        <v>0.1879145479288464</v>
      </c>
    </row>
    <row r="592" spans="1:58" x14ac:dyDescent="0.2">
      <c r="A592">
        <v>46</v>
      </c>
      <c r="B592">
        <v>15</v>
      </c>
      <c r="C592" t="s">
        <v>163</v>
      </c>
      <c r="D592" t="s">
        <v>27</v>
      </c>
      <c r="G592">
        <v>0.5</v>
      </c>
      <c r="H592">
        <v>0.5</v>
      </c>
      <c r="I592">
        <v>1252</v>
      </c>
      <c r="J592">
        <v>7430</v>
      </c>
      <c r="L592">
        <v>2092</v>
      </c>
      <c r="M592">
        <v>1.375</v>
      </c>
      <c r="N592">
        <v>6.5730000000000004</v>
      </c>
      <c r="O592">
        <v>5.1980000000000004</v>
      </c>
      <c r="Q592">
        <v>0.10299999999999999</v>
      </c>
      <c r="R592">
        <v>1</v>
      </c>
      <c r="S592">
        <v>0</v>
      </c>
      <c r="T592">
        <v>0</v>
      </c>
      <c r="V592">
        <v>0</v>
      </c>
      <c r="Y592">
        <v>44243</v>
      </c>
      <c r="Z592">
        <v>0.84100694444444446</v>
      </c>
      <c r="AB592">
        <v>1</v>
      </c>
      <c r="AD592">
        <v>4.2643683974090774</v>
      </c>
      <c r="AE592">
        <v>6.3133118770043195</v>
      </c>
      <c r="AF592">
        <v>2.0489434795952421</v>
      </c>
      <c r="AG592">
        <v>0.18898750287150426</v>
      </c>
      <c r="AJ592">
        <v>0.74187060822921891</v>
      </c>
      <c r="AO592">
        <v>2.7342974017102454E-2</v>
      </c>
      <c r="AT592">
        <v>1.6474675316165293</v>
      </c>
      <c r="AY592">
        <v>0.48155084409052645</v>
      </c>
      <c r="BC592">
        <v>4.2802453384721906</v>
      </c>
      <c r="BD592">
        <v>6.3124488713769473</v>
      </c>
      <c r="BE592">
        <v>2.0322035329047572</v>
      </c>
      <c r="BF592">
        <v>0.18853356039576441</v>
      </c>
    </row>
    <row r="593" spans="1:58" x14ac:dyDescent="0.2">
      <c r="A593">
        <v>47</v>
      </c>
      <c r="B593">
        <v>15</v>
      </c>
      <c r="C593" t="s">
        <v>163</v>
      </c>
      <c r="D593" t="s">
        <v>27</v>
      </c>
      <c r="G593">
        <v>0.5</v>
      </c>
      <c r="H593">
        <v>0.5</v>
      </c>
      <c r="I593">
        <v>1261</v>
      </c>
      <c r="J593">
        <v>7428</v>
      </c>
      <c r="L593">
        <v>2081</v>
      </c>
      <c r="M593">
        <v>1.3819999999999999</v>
      </c>
      <c r="N593">
        <v>6.5720000000000001</v>
      </c>
      <c r="O593">
        <v>5.19</v>
      </c>
      <c r="Q593">
        <v>0.10199999999999999</v>
      </c>
      <c r="R593">
        <v>1</v>
      </c>
      <c r="S593">
        <v>0</v>
      </c>
      <c r="T593">
        <v>0</v>
      </c>
      <c r="V593">
        <v>0</v>
      </c>
      <c r="Y593">
        <v>44243</v>
      </c>
      <c r="Z593">
        <v>0.84707175925925926</v>
      </c>
      <c r="AB593">
        <v>1</v>
      </c>
      <c r="AD593">
        <v>4.2961222795353038</v>
      </c>
      <c r="AE593">
        <v>6.311585865749576</v>
      </c>
      <c r="AF593">
        <v>2.0154635862142722</v>
      </c>
      <c r="AG593">
        <v>0.18807961792002453</v>
      </c>
    </row>
    <row r="594" spans="1:58" x14ac:dyDescent="0.2">
      <c r="A594">
        <v>48</v>
      </c>
      <c r="B594">
        <v>16</v>
      </c>
      <c r="C594" t="s">
        <v>164</v>
      </c>
      <c r="D594" t="s">
        <v>27</v>
      </c>
      <c r="G594">
        <v>0.5</v>
      </c>
      <c r="H594">
        <v>0.5</v>
      </c>
      <c r="I594">
        <v>1013</v>
      </c>
      <c r="J594">
        <v>8181</v>
      </c>
      <c r="L594">
        <v>3100</v>
      </c>
      <c r="M594">
        <v>1.1919999999999999</v>
      </c>
      <c r="N594">
        <v>7.2089999999999996</v>
      </c>
      <c r="O594">
        <v>6.0170000000000003</v>
      </c>
      <c r="Q594">
        <v>0.20799999999999999</v>
      </c>
      <c r="R594">
        <v>1</v>
      </c>
      <c r="S594">
        <v>0</v>
      </c>
      <c r="T594">
        <v>0</v>
      </c>
      <c r="V594">
        <v>0</v>
      </c>
      <c r="Y594">
        <v>44243</v>
      </c>
      <c r="Z594">
        <v>0.8574652777777777</v>
      </c>
      <c r="AB594">
        <v>1</v>
      </c>
      <c r="AD594">
        <v>3.4211264165014965</v>
      </c>
      <c r="AE594">
        <v>6.9614291031603592</v>
      </c>
      <c r="AF594">
        <v>3.5403026866588627</v>
      </c>
      <c r="AG594">
        <v>0.27218277842528216</v>
      </c>
    </row>
    <row r="595" spans="1:58" x14ac:dyDescent="0.2">
      <c r="A595">
        <v>49</v>
      </c>
      <c r="B595">
        <v>16</v>
      </c>
      <c r="C595" t="s">
        <v>164</v>
      </c>
      <c r="D595" t="s">
        <v>27</v>
      </c>
      <c r="G595">
        <v>0.5</v>
      </c>
      <c r="H595">
        <v>0.5</v>
      </c>
      <c r="I595">
        <v>901</v>
      </c>
      <c r="J595">
        <v>8127</v>
      </c>
      <c r="L595">
        <v>3068</v>
      </c>
      <c r="M595">
        <v>1.1060000000000001</v>
      </c>
      <c r="N595">
        <v>7.1639999999999997</v>
      </c>
      <c r="O595">
        <v>6.0570000000000004</v>
      </c>
      <c r="Q595">
        <v>0.20499999999999999</v>
      </c>
      <c r="R595">
        <v>1</v>
      </c>
      <c r="S595">
        <v>0</v>
      </c>
      <c r="T595">
        <v>0</v>
      </c>
      <c r="V595">
        <v>0</v>
      </c>
      <c r="Y595">
        <v>44243</v>
      </c>
      <c r="Z595">
        <v>0.8631712962962963</v>
      </c>
      <c r="AB595">
        <v>1</v>
      </c>
      <c r="AD595">
        <v>3.0259669944862289</v>
      </c>
      <c r="AE595">
        <v>6.9148267992822943</v>
      </c>
      <c r="AF595">
        <v>3.8888598047960654</v>
      </c>
      <c r="AG595">
        <v>0.26954165856643214</v>
      </c>
      <c r="AJ595">
        <v>1.2744025535390819</v>
      </c>
      <c r="AO595">
        <v>0.14965405051458372</v>
      </c>
      <c r="AT595">
        <v>0.73437239440612978</v>
      </c>
      <c r="AY595">
        <v>0.49113104681792419</v>
      </c>
      <c r="BC595">
        <v>3.0453721446744786</v>
      </c>
      <c r="BD595">
        <v>6.9200048330465238</v>
      </c>
      <c r="BE595">
        <v>3.8746326883720452</v>
      </c>
      <c r="BF595">
        <v>0.26888137860171957</v>
      </c>
    </row>
    <row r="596" spans="1:58" x14ac:dyDescent="0.2">
      <c r="A596">
        <v>50</v>
      </c>
      <c r="B596">
        <v>16</v>
      </c>
      <c r="C596" t="s">
        <v>164</v>
      </c>
      <c r="D596" t="s">
        <v>27</v>
      </c>
      <c r="G596">
        <v>0.5</v>
      </c>
      <c r="H596">
        <v>0.5</v>
      </c>
      <c r="I596">
        <v>912</v>
      </c>
      <c r="J596">
        <v>8139</v>
      </c>
      <c r="L596">
        <v>3052</v>
      </c>
      <c r="M596">
        <v>1.115</v>
      </c>
      <c r="N596">
        <v>7.1740000000000004</v>
      </c>
      <c r="O596">
        <v>6.0590000000000002</v>
      </c>
      <c r="Q596">
        <v>0.20300000000000001</v>
      </c>
      <c r="R596">
        <v>1</v>
      </c>
      <c r="S596">
        <v>0</v>
      </c>
      <c r="T596">
        <v>0</v>
      </c>
      <c r="V596">
        <v>0</v>
      </c>
      <c r="Y596">
        <v>44243</v>
      </c>
      <c r="Z596">
        <v>0.86934027777777778</v>
      </c>
      <c r="AB596">
        <v>1</v>
      </c>
      <c r="AD596">
        <v>3.0647772948627283</v>
      </c>
      <c r="AE596">
        <v>6.9251828668107533</v>
      </c>
      <c r="AF596">
        <v>3.860405571948025</v>
      </c>
      <c r="AG596">
        <v>0.26822109863700705</v>
      </c>
    </row>
    <row r="597" spans="1:58" x14ac:dyDescent="0.2">
      <c r="A597">
        <v>51</v>
      </c>
      <c r="B597">
        <v>17</v>
      </c>
      <c r="C597" t="s">
        <v>165</v>
      </c>
      <c r="D597" t="s">
        <v>27</v>
      </c>
      <c r="G597">
        <v>0.5</v>
      </c>
      <c r="H597">
        <v>0.5</v>
      </c>
      <c r="I597">
        <v>1558</v>
      </c>
      <c r="J597">
        <v>8778</v>
      </c>
      <c r="L597">
        <v>8205</v>
      </c>
      <c r="M597">
        <v>1.61</v>
      </c>
      <c r="N597">
        <v>7.7149999999999999</v>
      </c>
      <c r="O597">
        <v>6.1050000000000004</v>
      </c>
      <c r="Q597">
        <v>0.74199999999999999</v>
      </c>
      <c r="R597">
        <v>1</v>
      </c>
      <c r="S597">
        <v>0</v>
      </c>
      <c r="T597">
        <v>0</v>
      </c>
      <c r="V597">
        <v>0</v>
      </c>
      <c r="Y597">
        <v>44243</v>
      </c>
      <c r="Z597">
        <v>0.87979166666666664</v>
      </c>
      <c r="AB597">
        <v>1</v>
      </c>
      <c r="AD597">
        <v>5.3440003897007911</v>
      </c>
      <c r="AE597">
        <v>7.4766434627011789</v>
      </c>
      <c r="AF597">
        <v>2.1326430730003878</v>
      </c>
      <c r="AG597">
        <v>0.69352393090746134</v>
      </c>
    </row>
    <row r="598" spans="1:58" x14ac:dyDescent="0.2">
      <c r="A598">
        <v>52</v>
      </c>
      <c r="B598">
        <v>17</v>
      </c>
      <c r="C598" t="s">
        <v>165</v>
      </c>
      <c r="D598" t="s">
        <v>27</v>
      </c>
      <c r="G598">
        <v>0.5</v>
      </c>
      <c r="H598">
        <v>0.5</v>
      </c>
      <c r="I598">
        <v>1775</v>
      </c>
      <c r="J598">
        <v>8746</v>
      </c>
      <c r="L598">
        <v>8367</v>
      </c>
      <c r="M598">
        <v>1.7769999999999999</v>
      </c>
      <c r="N598">
        <v>7.6879999999999997</v>
      </c>
      <c r="O598">
        <v>5.9109999999999996</v>
      </c>
      <c r="Q598">
        <v>0.75900000000000001</v>
      </c>
      <c r="R598">
        <v>1</v>
      </c>
      <c r="S598">
        <v>0</v>
      </c>
      <c r="T598">
        <v>0</v>
      </c>
      <c r="V598">
        <v>0</v>
      </c>
      <c r="Y598">
        <v>44243</v>
      </c>
      <c r="Z598">
        <v>0.88535879629629621</v>
      </c>
      <c r="AB598">
        <v>1</v>
      </c>
      <c r="AD598">
        <v>6.109621769855373</v>
      </c>
      <c r="AE598">
        <v>7.4490272826252895</v>
      </c>
      <c r="AF598">
        <v>1.3394055127699165</v>
      </c>
      <c r="AG598">
        <v>0.70689460019288974</v>
      </c>
      <c r="AJ598">
        <v>0</v>
      </c>
      <c r="AO598">
        <v>0.28921817913089637</v>
      </c>
      <c r="AT598">
        <v>1.5979300260196867</v>
      </c>
      <c r="AY598">
        <v>0.84871026706674113</v>
      </c>
      <c r="BC598">
        <v>6.109621769855373</v>
      </c>
      <c r="BD598">
        <v>7.4598148529674333</v>
      </c>
      <c r="BE598">
        <v>1.3501930831120608</v>
      </c>
      <c r="BF598">
        <v>0.70990712753189067</v>
      </c>
    </row>
    <row r="599" spans="1:58" x14ac:dyDescent="0.2">
      <c r="A599">
        <v>53</v>
      </c>
      <c r="B599">
        <v>17</v>
      </c>
      <c r="C599" t="s">
        <v>165</v>
      </c>
      <c r="D599" t="s">
        <v>27</v>
      </c>
      <c r="G599">
        <v>0.5</v>
      </c>
      <c r="H599">
        <v>0.5</v>
      </c>
      <c r="I599">
        <v>1775</v>
      </c>
      <c r="J599">
        <v>8771</v>
      </c>
      <c r="L599">
        <v>8440</v>
      </c>
      <c r="M599">
        <v>1.7769999999999999</v>
      </c>
      <c r="N599">
        <v>7.71</v>
      </c>
      <c r="O599">
        <v>5.9329999999999998</v>
      </c>
      <c r="Q599">
        <v>0.76700000000000002</v>
      </c>
      <c r="R599">
        <v>1</v>
      </c>
      <c r="S599">
        <v>0</v>
      </c>
      <c r="T599">
        <v>0</v>
      </c>
      <c r="V599">
        <v>0</v>
      </c>
      <c r="Y599">
        <v>44243</v>
      </c>
      <c r="Z599">
        <v>0.89149305555555547</v>
      </c>
      <c r="AB599">
        <v>1</v>
      </c>
      <c r="AD599">
        <v>6.109621769855373</v>
      </c>
      <c r="AE599">
        <v>7.470602423309578</v>
      </c>
      <c r="AF599">
        <v>1.360980653454205</v>
      </c>
      <c r="AG599">
        <v>0.71291965487089148</v>
      </c>
    </row>
    <row r="600" spans="1:58" x14ac:dyDescent="0.2">
      <c r="A600">
        <v>54</v>
      </c>
      <c r="B600">
        <v>18</v>
      </c>
      <c r="C600" t="s">
        <v>166</v>
      </c>
      <c r="D600" t="s">
        <v>27</v>
      </c>
      <c r="G600">
        <v>0.5</v>
      </c>
      <c r="H600">
        <v>0.5</v>
      </c>
      <c r="I600">
        <v>1276</v>
      </c>
      <c r="J600">
        <v>7030</v>
      </c>
      <c r="L600">
        <v>2857</v>
      </c>
      <c r="M600">
        <v>1.3939999999999999</v>
      </c>
      <c r="N600">
        <v>6.234</v>
      </c>
      <c r="O600">
        <v>4.84</v>
      </c>
      <c r="Q600">
        <v>0.183</v>
      </c>
      <c r="R600">
        <v>1</v>
      </c>
      <c r="S600">
        <v>0</v>
      </c>
      <c r="T600">
        <v>0</v>
      </c>
      <c r="V600">
        <v>0</v>
      </c>
      <c r="Y600">
        <v>44243</v>
      </c>
      <c r="Z600">
        <v>0.90188657407407413</v>
      </c>
      <c r="AB600">
        <v>1</v>
      </c>
      <c r="AD600">
        <v>4.3490454164123493</v>
      </c>
      <c r="AE600">
        <v>5.9681096260556963</v>
      </c>
      <c r="AF600">
        <v>1.619064209643347</v>
      </c>
      <c r="AG600">
        <v>0.25212677449713933</v>
      </c>
    </row>
    <row r="601" spans="1:58" x14ac:dyDescent="0.2">
      <c r="A601">
        <v>55</v>
      </c>
      <c r="B601">
        <v>18</v>
      </c>
      <c r="C601" t="s">
        <v>166</v>
      </c>
      <c r="D601" t="s">
        <v>27</v>
      </c>
      <c r="G601">
        <v>0.5</v>
      </c>
      <c r="H601">
        <v>0.5</v>
      </c>
      <c r="I601">
        <v>1078</v>
      </c>
      <c r="J601">
        <v>7033</v>
      </c>
      <c r="L601">
        <v>2824</v>
      </c>
      <c r="M601">
        <v>1.242</v>
      </c>
      <c r="N601">
        <v>6.2370000000000001</v>
      </c>
      <c r="O601">
        <v>4.9950000000000001</v>
      </c>
      <c r="Q601">
        <v>0.17899999999999999</v>
      </c>
      <c r="R601">
        <v>1</v>
      </c>
      <c r="S601">
        <v>0</v>
      </c>
      <c r="T601">
        <v>0</v>
      </c>
      <c r="V601">
        <v>0</v>
      </c>
      <c r="Y601">
        <v>44243</v>
      </c>
      <c r="Z601">
        <v>0.9075347222222222</v>
      </c>
      <c r="AB601">
        <v>1</v>
      </c>
      <c r="AD601">
        <v>3.6504600096353577</v>
      </c>
      <c r="AE601">
        <v>5.9706986429378102</v>
      </c>
      <c r="AF601">
        <v>2.3202386333024525</v>
      </c>
      <c r="AG601">
        <v>0.24940311964270015</v>
      </c>
      <c r="AJ601">
        <v>1.068843679833827</v>
      </c>
      <c r="AO601">
        <v>1.7496554259235688</v>
      </c>
      <c r="AT601">
        <v>2.8301678155479024</v>
      </c>
      <c r="AY601">
        <v>0.23138305886435845</v>
      </c>
      <c r="BC601">
        <v>3.6310548594471079</v>
      </c>
      <c r="BD601">
        <v>5.9189183052955165</v>
      </c>
      <c r="BE601">
        <v>2.2878634458484091</v>
      </c>
      <c r="BF601">
        <v>0.24969199212726184</v>
      </c>
    </row>
    <row r="602" spans="1:58" x14ac:dyDescent="0.2">
      <c r="A602">
        <v>56</v>
      </c>
      <c r="B602">
        <v>18</v>
      </c>
      <c r="C602" t="s">
        <v>166</v>
      </c>
      <c r="D602" t="s">
        <v>27</v>
      </c>
      <c r="G602">
        <v>0.5</v>
      </c>
      <c r="H602">
        <v>0.5</v>
      </c>
      <c r="I602">
        <v>1067</v>
      </c>
      <c r="J602">
        <v>6913</v>
      </c>
      <c r="L602">
        <v>2831</v>
      </c>
      <c r="M602">
        <v>1.234</v>
      </c>
      <c r="N602">
        <v>6.1349999999999998</v>
      </c>
      <c r="O602">
        <v>4.9020000000000001</v>
      </c>
      <c r="Q602">
        <v>0.18</v>
      </c>
      <c r="R602">
        <v>1</v>
      </c>
      <c r="S602">
        <v>0</v>
      </c>
      <c r="T602">
        <v>0</v>
      </c>
      <c r="V602">
        <v>0</v>
      </c>
      <c r="Y602">
        <v>44243</v>
      </c>
      <c r="Z602">
        <v>0.91358796296296296</v>
      </c>
      <c r="AB602">
        <v>1</v>
      </c>
      <c r="AD602">
        <v>3.6116497092588582</v>
      </c>
      <c r="AE602">
        <v>5.8671379676532238</v>
      </c>
      <c r="AF602">
        <v>2.2554882583943656</v>
      </c>
      <c r="AG602">
        <v>0.24998086461182356</v>
      </c>
    </row>
    <row r="603" spans="1:58" x14ac:dyDescent="0.2">
      <c r="A603">
        <v>57</v>
      </c>
      <c r="B603">
        <v>19</v>
      </c>
      <c r="C603" t="s">
        <v>167</v>
      </c>
      <c r="D603" t="s">
        <v>27</v>
      </c>
      <c r="G603">
        <v>0.5</v>
      </c>
      <c r="H603">
        <v>0.5</v>
      </c>
      <c r="I603">
        <v>937</v>
      </c>
      <c r="J603">
        <v>6984</v>
      </c>
      <c r="L603">
        <v>3255</v>
      </c>
      <c r="M603">
        <v>1.1339999999999999</v>
      </c>
      <c r="N603">
        <v>6.1950000000000003</v>
      </c>
      <c r="O603">
        <v>5.0620000000000003</v>
      </c>
      <c r="Q603">
        <v>0.224</v>
      </c>
      <c r="R603">
        <v>1</v>
      </c>
      <c r="S603">
        <v>0</v>
      </c>
      <c r="T603">
        <v>0</v>
      </c>
      <c r="V603">
        <v>0</v>
      </c>
      <c r="Y603">
        <v>44243</v>
      </c>
      <c r="Z603">
        <v>0.9240856481481482</v>
      </c>
      <c r="AB603">
        <v>1</v>
      </c>
      <c r="AD603">
        <v>3.1529825229911359</v>
      </c>
      <c r="AE603">
        <v>5.9284113671966043</v>
      </c>
      <c r="AF603">
        <v>2.7754288442054684</v>
      </c>
      <c r="AG603">
        <v>0.28497570274158734</v>
      </c>
    </row>
    <row r="604" spans="1:58" x14ac:dyDescent="0.2">
      <c r="A604">
        <v>58</v>
      </c>
      <c r="B604">
        <v>19</v>
      </c>
      <c r="C604" t="s">
        <v>167</v>
      </c>
      <c r="D604" t="s">
        <v>27</v>
      </c>
      <c r="G604">
        <v>0.5</v>
      </c>
      <c r="H604">
        <v>0.5</v>
      </c>
      <c r="I604">
        <v>902</v>
      </c>
      <c r="J604">
        <v>7007</v>
      </c>
      <c r="L604">
        <v>3333</v>
      </c>
      <c r="M604">
        <v>1.107</v>
      </c>
      <c r="N604">
        <v>6.2149999999999999</v>
      </c>
      <c r="O604">
        <v>5.1079999999999997</v>
      </c>
      <c r="Q604">
        <v>0.23300000000000001</v>
      </c>
      <c r="R604">
        <v>1</v>
      </c>
      <c r="S604">
        <v>0</v>
      </c>
      <c r="T604">
        <v>0</v>
      </c>
      <c r="V604">
        <v>0</v>
      </c>
      <c r="Y604">
        <v>44243</v>
      </c>
      <c r="Z604">
        <v>0.92988425925925933</v>
      </c>
      <c r="AB604">
        <v>1</v>
      </c>
      <c r="AD604">
        <v>3.0294952036113649</v>
      </c>
      <c r="AE604">
        <v>5.9482604966261503</v>
      </c>
      <c r="AF604">
        <v>2.9187652930147854</v>
      </c>
      <c r="AG604">
        <v>0.29141343239753442</v>
      </c>
      <c r="AJ604">
        <v>0.11639417042357726</v>
      </c>
      <c r="AO604">
        <v>1.2261890703866456</v>
      </c>
      <c r="AT604">
        <v>2.6389152527139204</v>
      </c>
      <c r="AY604">
        <v>2.118045966923626</v>
      </c>
      <c r="BC604">
        <v>3.031259308173933</v>
      </c>
      <c r="BD604">
        <v>5.9120142602765444</v>
      </c>
      <c r="BE604">
        <v>2.8807549521026115</v>
      </c>
      <c r="BF604">
        <v>0.28835963756073901</v>
      </c>
    </row>
    <row r="605" spans="1:58" x14ac:dyDescent="0.2">
      <c r="A605">
        <v>59</v>
      </c>
      <c r="B605">
        <v>19</v>
      </c>
      <c r="C605" t="s">
        <v>167</v>
      </c>
      <c r="D605" t="s">
        <v>27</v>
      </c>
      <c r="G605">
        <v>0.5</v>
      </c>
      <c r="H605">
        <v>0.5</v>
      </c>
      <c r="I605">
        <v>903</v>
      </c>
      <c r="J605">
        <v>6923</v>
      </c>
      <c r="L605">
        <v>3259</v>
      </c>
      <c r="M605">
        <v>1.1080000000000001</v>
      </c>
      <c r="N605">
        <v>6.1440000000000001</v>
      </c>
      <c r="O605">
        <v>5.0359999999999996</v>
      </c>
      <c r="Q605">
        <v>0.22500000000000001</v>
      </c>
      <c r="R605">
        <v>1</v>
      </c>
      <c r="S605">
        <v>0</v>
      </c>
      <c r="T605">
        <v>0</v>
      </c>
      <c r="V605">
        <v>0</v>
      </c>
      <c r="Y605">
        <v>44243</v>
      </c>
      <c r="Z605">
        <v>0.93601851851851858</v>
      </c>
      <c r="AB605">
        <v>1</v>
      </c>
      <c r="AD605">
        <v>3.0330234127365014</v>
      </c>
      <c r="AE605">
        <v>5.8757680239269394</v>
      </c>
      <c r="AF605">
        <v>2.842744611190438</v>
      </c>
      <c r="AG605">
        <v>0.2853058427239436</v>
      </c>
    </row>
    <row r="606" spans="1:58" x14ac:dyDescent="0.2">
      <c r="A606">
        <v>60</v>
      </c>
      <c r="B606">
        <v>20</v>
      </c>
      <c r="C606" t="s">
        <v>167</v>
      </c>
      <c r="D606" t="s">
        <v>27</v>
      </c>
      <c r="G606">
        <v>0.5</v>
      </c>
      <c r="H606">
        <v>0.5</v>
      </c>
      <c r="I606">
        <v>851</v>
      </c>
      <c r="J606">
        <v>7035</v>
      </c>
      <c r="L606">
        <v>3420</v>
      </c>
      <c r="M606">
        <v>1.0680000000000001</v>
      </c>
      <c r="N606">
        <v>6.2380000000000004</v>
      </c>
      <c r="O606">
        <v>5.17</v>
      </c>
      <c r="Q606">
        <v>0.24199999999999999</v>
      </c>
      <c r="R606">
        <v>1</v>
      </c>
      <c r="S606">
        <v>0</v>
      </c>
      <c r="T606">
        <v>0</v>
      </c>
      <c r="V606">
        <v>0</v>
      </c>
      <c r="Y606">
        <v>44243</v>
      </c>
      <c r="Z606">
        <v>0.94660879629629635</v>
      </c>
      <c r="AB606">
        <v>1</v>
      </c>
      <c r="AD606">
        <v>2.8495565382294124</v>
      </c>
      <c r="AE606">
        <v>5.9724246541925536</v>
      </c>
      <c r="AF606">
        <v>3.1228681159631413</v>
      </c>
      <c r="AG606">
        <v>0.29859397701378315</v>
      </c>
    </row>
    <row r="607" spans="1:58" x14ac:dyDescent="0.2">
      <c r="A607">
        <v>61</v>
      </c>
      <c r="B607">
        <v>20</v>
      </c>
      <c r="C607" t="s">
        <v>167</v>
      </c>
      <c r="D607" t="s">
        <v>27</v>
      </c>
      <c r="G607">
        <v>0.5</v>
      </c>
      <c r="H607">
        <v>0.5</v>
      </c>
      <c r="I607">
        <v>863</v>
      </c>
      <c r="J607">
        <v>7065</v>
      </c>
      <c r="L607">
        <v>3421</v>
      </c>
      <c r="M607">
        <v>1.077</v>
      </c>
      <c r="N607">
        <v>6.2640000000000002</v>
      </c>
      <c r="O607">
        <v>5.1870000000000003</v>
      </c>
      <c r="Q607">
        <v>0.24199999999999999</v>
      </c>
      <c r="R607">
        <v>1</v>
      </c>
      <c r="S607">
        <v>0</v>
      </c>
      <c r="T607">
        <v>0</v>
      </c>
      <c r="V607">
        <v>0</v>
      </c>
      <c r="Y607">
        <v>44243</v>
      </c>
      <c r="Z607">
        <v>0.95243055555555556</v>
      </c>
      <c r="AB607">
        <v>1</v>
      </c>
      <c r="AD607">
        <v>2.8918950477310483</v>
      </c>
      <c r="AE607">
        <v>5.9983148230137004</v>
      </c>
      <c r="AF607">
        <v>3.1064197752826521</v>
      </c>
      <c r="AG607">
        <v>0.29867651200937217</v>
      </c>
      <c r="AJ607">
        <v>1.474836419596957</v>
      </c>
      <c r="AO607">
        <v>0.77995309205179053</v>
      </c>
      <c r="AT607">
        <v>0.13735177096543705</v>
      </c>
      <c r="AY607">
        <v>0.44311677936626148</v>
      </c>
      <c r="BC607">
        <v>2.8707257929802301</v>
      </c>
      <c r="BD607">
        <v>5.9750136710746684</v>
      </c>
      <c r="BE607">
        <v>3.1042878780944383</v>
      </c>
      <c r="BF607">
        <v>0.29801623204465966</v>
      </c>
    </row>
    <row r="608" spans="1:58" x14ac:dyDescent="0.2">
      <c r="A608">
        <v>62</v>
      </c>
      <c r="B608">
        <v>20</v>
      </c>
      <c r="C608" t="s">
        <v>167</v>
      </c>
      <c r="D608" t="s">
        <v>27</v>
      </c>
      <c r="G608">
        <v>0.5</v>
      </c>
      <c r="H608">
        <v>0.5</v>
      </c>
      <c r="I608">
        <v>851</v>
      </c>
      <c r="J608">
        <v>7011</v>
      </c>
      <c r="L608">
        <v>3405</v>
      </c>
      <c r="M608">
        <v>1.0669999999999999</v>
      </c>
      <c r="N608">
        <v>6.218</v>
      </c>
      <c r="O608">
        <v>5.1509999999999998</v>
      </c>
      <c r="Q608">
        <v>0.24</v>
      </c>
      <c r="R608">
        <v>1</v>
      </c>
      <c r="S608">
        <v>0</v>
      </c>
      <c r="T608">
        <v>0</v>
      </c>
      <c r="V608">
        <v>0</v>
      </c>
      <c r="Y608">
        <v>44243</v>
      </c>
      <c r="Z608">
        <v>0.95854166666666663</v>
      </c>
      <c r="AB608">
        <v>1</v>
      </c>
      <c r="AD608">
        <v>2.8495565382294124</v>
      </c>
      <c r="AE608">
        <v>5.9517125191356364</v>
      </c>
      <c r="AF608">
        <v>3.102155980906224</v>
      </c>
      <c r="AG608">
        <v>0.29735595207994719</v>
      </c>
    </row>
    <row r="609" spans="1:58" x14ac:dyDescent="0.2">
      <c r="A609">
        <v>63</v>
      </c>
      <c r="B609">
        <v>2</v>
      </c>
      <c r="D609" t="s">
        <v>28</v>
      </c>
      <c r="Y609">
        <v>44243</v>
      </c>
      <c r="Z609">
        <v>0.96271990740740743</v>
      </c>
      <c r="AB609">
        <v>1</v>
      </c>
      <c r="AD609" t="e">
        <v>#DIV/0!</v>
      </c>
      <c r="AE609" t="e">
        <v>#DIV/0!</v>
      </c>
      <c r="AF609" t="e">
        <v>#DIV/0!</v>
      </c>
      <c r="AG609" t="e">
        <v>#DIV/0!</v>
      </c>
    </row>
    <row r="610" spans="1:58" x14ac:dyDescent="0.2">
      <c r="A610">
        <v>64</v>
      </c>
      <c r="B610">
        <v>3</v>
      </c>
      <c r="C610" t="s">
        <v>29</v>
      </c>
      <c r="D610" t="s">
        <v>27</v>
      </c>
      <c r="G610">
        <v>0.5</v>
      </c>
      <c r="H610">
        <v>0.5</v>
      </c>
      <c r="I610">
        <v>61</v>
      </c>
      <c r="J610">
        <v>236</v>
      </c>
      <c r="L610">
        <v>81</v>
      </c>
      <c r="M610">
        <v>0.46200000000000002</v>
      </c>
      <c r="N610">
        <v>0.47899999999999998</v>
      </c>
      <c r="O610">
        <v>1.7000000000000001E-2</v>
      </c>
      <c r="Q610">
        <v>0</v>
      </c>
      <c r="R610">
        <v>1</v>
      </c>
      <c r="S610">
        <v>0</v>
      </c>
      <c r="T610">
        <v>0</v>
      </c>
      <c r="V610">
        <v>0</v>
      </c>
      <c r="Y610">
        <v>44243</v>
      </c>
      <c r="Z610">
        <v>0.97226851851851848</v>
      </c>
      <c r="AB610">
        <v>1</v>
      </c>
      <c r="AD610">
        <v>6.227132937171935E-2</v>
      </c>
      <c r="AE610">
        <v>0.10484939369333085</v>
      </c>
      <c r="AF610">
        <v>4.25780643216115E-2</v>
      </c>
      <c r="AG610">
        <v>2.3009626741893684E-2</v>
      </c>
    </row>
    <row r="611" spans="1:58" x14ac:dyDescent="0.2">
      <c r="A611">
        <v>65</v>
      </c>
      <c r="B611">
        <v>3</v>
      </c>
      <c r="C611" t="s">
        <v>29</v>
      </c>
      <c r="D611" t="s">
        <v>27</v>
      </c>
      <c r="G611">
        <v>0.5</v>
      </c>
      <c r="H611">
        <v>0.5</v>
      </c>
      <c r="I611">
        <v>33</v>
      </c>
      <c r="J611">
        <v>219</v>
      </c>
      <c r="L611">
        <v>89</v>
      </c>
      <c r="M611">
        <v>0.44</v>
      </c>
      <c r="N611">
        <v>0.46400000000000002</v>
      </c>
      <c r="O611">
        <v>2.3E-2</v>
      </c>
      <c r="Q611">
        <v>0</v>
      </c>
      <c r="R611">
        <v>1</v>
      </c>
      <c r="S611">
        <v>0</v>
      </c>
      <c r="T611">
        <v>0</v>
      </c>
      <c r="V611">
        <v>0</v>
      </c>
      <c r="Y611">
        <v>44243</v>
      </c>
      <c r="Z611">
        <v>0.97721064814814806</v>
      </c>
      <c r="AB611">
        <v>1</v>
      </c>
      <c r="AD611">
        <v>-3.6518526132097627E-2</v>
      </c>
      <c r="AE611">
        <v>9.0178298028014359E-2</v>
      </c>
      <c r="AF611">
        <v>0.12669682416011199</v>
      </c>
      <c r="AG611">
        <v>2.3669906706606209E-2</v>
      </c>
      <c r="AJ611">
        <v>109.40707104072227</v>
      </c>
      <c r="AO611">
        <v>15.464987184380131</v>
      </c>
      <c r="AT611">
        <v>45.799041752190952</v>
      </c>
      <c r="AY611">
        <v>7.9771907895241698</v>
      </c>
      <c r="BC611">
        <v>-8.0621140196301636E-2</v>
      </c>
      <c r="BD611">
        <v>8.3705755822727684E-2</v>
      </c>
      <c r="BE611">
        <v>0.16432689601902933</v>
      </c>
      <c r="BF611">
        <v>2.2762021755126489E-2</v>
      </c>
    </row>
    <row r="612" spans="1:58" x14ac:dyDescent="0.2">
      <c r="A612">
        <v>66</v>
      </c>
      <c r="B612">
        <v>3</v>
      </c>
      <c r="C612" t="s">
        <v>29</v>
      </c>
      <c r="D612" t="s">
        <v>27</v>
      </c>
      <c r="G612">
        <v>0.5</v>
      </c>
      <c r="H612">
        <v>0.5</v>
      </c>
      <c r="I612">
        <v>8</v>
      </c>
      <c r="J612">
        <v>204</v>
      </c>
      <c r="L612">
        <v>67</v>
      </c>
      <c r="M612">
        <v>0.42099999999999999</v>
      </c>
      <c r="N612">
        <v>0.45100000000000001</v>
      </c>
      <c r="O612">
        <v>0.03</v>
      </c>
      <c r="Q612">
        <v>0</v>
      </c>
      <c r="R612">
        <v>1</v>
      </c>
      <c r="S612">
        <v>0</v>
      </c>
      <c r="T612">
        <v>0</v>
      </c>
      <c r="V612">
        <v>0</v>
      </c>
      <c r="Y612">
        <v>44243</v>
      </c>
      <c r="Z612">
        <v>0.98260416666666661</v>
      </c>
      <c r="AB612">
        <v>1</v>
      </c>
      <c r="AD612">
        <v>-0.12472375426050565</v>
      </c>
      <c r="AE612">
        <v>7.7233213617440996E-2</v>
      </c>
      <c r="AF612">
        <v>0.20195696787794665</v>
      </c>
      <c r="AG612">
        <v>2.185413680364677E-2</v>
      </c>
    </row>
    <row r="613" spans="1:58" x14ac:dyDescent="0.2">
      <c r="A613">
        <v>67</v>
      </c>
      <c r="B613">
        <v>1</v>
      </c>
      <c r="C613" t="s">
        <v>30</v>
      </c>
      <c r="D613" t="s">
        <v>27</v>
      </c>
      <c r="G613">
        <v>0.5</v>
      </c>
      <c r="H613">
        <v>0.5</v>
      </c>
      <c r="I613">
        <v>2166</v>
      </c>
      <c r="J613">
        <v>12125</v>
      </c>
      <c r="L613">
        <v>9453</v>
      </c>
      <c r="M613">
        <v>2.077</v>
      </c>
      <c r="N613">
        <v>10.551</v>
      </c>
      <c r="O613">
        <v>8.4740000000000002</v>
      </c>
      <c r="Q613">
        <v>0.873</v>
      </c>
      <c r="R613">
        <v>1</v>
      </c>
      <c r="S613">
        <v>0</v>
      </c>
      <c r="T613">
        <v>0</v>
      </c>
      <c r="V613">
        <v>0</v>
      </c>
      <c r="Y613">
        <v>44243</v>
      </c>
      <c r="Z613">
        <v>0.99315972222222226</v>
      </c>
      <c r="AB613">
        <v>1</v>
      </c>
      <c r="AD613">
        <v>7.4891515377836742</v>
      </c>
      <c r="AE613">
        <v>10.365123297513785</v>
      </c>
      <c r="AF613">
        <v>2.8759717597301107</v>
      </c>
      <c r="AG613">
        <v>0.7965276054026148</v>
      </c>
    </row>
    <row r="614" spans="1:58" x14ac:dyDescent="0.2">
      <c r="A614">
        <v>68</v>
      </c>
      <c r="B614">
        <v>1</v>
      </c>
      <c r="C614" t="s">
        <v>30</v>
      </c>
      <c r="D614" t="s">
        <v>27</v>
      </c>
      <c r="G614">
        <v>0.5</v>
      </c>
      <c r="H614">
        <v>0.5</v>
      </c>
      <c r="I614">
        <v>3190</v>
      </c>
      <c r="J614">
        <v>12073</v>
      </c>
      <c r="L614">
        <v>9545</v>
      </c>
      <c r="M614">
        <v>2.8620000000000001</v>
      </c>
      <c r="N614">
        <v>10.507</v>
      </c>
      <c r="O614">
        <v>7.6449999999999996</v>
      </c>
      <c r="Q614">
        <v>0.88200000000000001</v>
      </c>
      <c r="R614">
        <v>1</v>
      </c>
      <c r="S614">
        <v>0</v>
      </c>
      <c r="T614">
        <v>0</v>
      </c>
      <c r="V614">
        <v>0</v>
      </c>
      <c r="Y614">
        <v>44243</v>
      </c>
      <c r="Z614">
        <v>0.99913194444444453</v>
      </c>
      <c r="AB614">
        <v>1</v>
      </c>
      <c r="AD614">
        <v>11.102037681923267</v>
      </c>
      <c r="AE614">
        <v>10.320247004890463</v>
      </c>
      <c r="AF614">
        <v>-0.78179067703280403</v>
      </c>
      <c r="AG614">
        <v>0.80412082499680893</v>
      </c>
      <c r="AJ614">
        <v>5.4410840147714294</v>
      </c>
      <c r="AO614">
        <v>1.1522294138332521</v>
      </c>
      <c r="AT614">
        <v>64.200422195310153</v>
      </c>
      <c r="AY614">
        <v>0.3585960380028767</v>
      </c>
      <c r="BC614">
        <v>11.412520084935263</v>
      </c>
      <c r="BD614">
        <v>10.261131119415513</v>
      </c>
      <c r="BE614">
        <v>-1.1513889655197511</v>
      </c>
      <c r="BF614">
        <v>0.80556518741961747</v>
      </c>
    </row>
    <row r="615" spans="1:58" x14ac:dyDescent="0.2">
      <c r="A615">
        <v>69</v>
      </c>
      <c r="B615">
        <v>1</v>
      </c>
      <c r="C615" t="s">
        <v>30</v>
      </c>
      <c r="D615" t="s">
        <v>27</v>
      </c>
      <c r="G615">
        <v>0.5</v>
      </c>
      <c r="H615">
        <v>0.5</v>
      </c>
      <c r="I615">
        <v>3366</v>
      </c>
      <c r="J615">
        <v>11936</v>
      </c>
      <c r="L615">
        <v>9580</v>
      </c>
      <c r="M615">
        <v>2.9969999999999999</v>
      </c>
      <c r="N615">
        <v>10.39</v>
      </c>
      <c r="O615">
        <v>7.3940000000000001</v>
      </c>
      <c r="Q615">
        <v>0.88600000000000001</v>
      </c>
      <c r="R615">
        <v>1</v>
      </c>
      <c r="S615">
        <v>0</v>
      </c>
      <c r="T615">
        <v>0</v>
      </c>
      <c r="V615">
        <v>0</v>
      </c>
      <c r="Y615">
        <v>44244</v>
      </c>
      <c r="Z615">
        <v>5.4398148148148149E-3</v>
      </c>
      <c r="AB615">
        <v>1</v>
      </c>
      <c r="AD615">
        <v>11.723002487947259</v>
      </c>
      <c r="AE615">
        <v>10.202015233940561</v>
      </c>
      <c r="AF615">
        <v>-1.5209872540066982</v>
      </c>
      <c r="AG615">
        <v>0.80700954984242612</v>
      </c>
    </row>
    <row r="616" spans="1:58" x14ac:dyDescent="0.2">
      <c r="A616">
        <v>70</v>
      </c>
      <c r="B616">
        <v>4</v>
      </c>
      <c r="C616" t="s">
        <v>65</v>
      </c>
      <c r="D616" t="s">
        <v>27</v>
      </c>
      <c r="G616">
        <v>0.5</v>
      </c>
      <c r="H616">
        <v>0.5</v>
      </c>
      <c r="I616">
        <v>1723</v>
      </c>
      <c r="J616">
        <v>7154</v>
      </c>
      <c r="L616">
        <v>3234</v>
      </c>
      <c r="M616">
        <v>1.736</v>
      </c>
      <c r="N616">
        <v>6.3390000000000004</v>
      </c>
      <c r="O616">
        <v>4.6029999999999998</v>
      </c>
      <c r="Q616">
        <v>0.222</v>
      </c>
      <c r="R616">
        <v>1</v>
      </c>
      <c r="S616">
        <v>0</v>
      </c>
      <c r="T616">
        <v>0</v>
      </c>
      <c r="V616">
        <v>0</v>
      </c>
      <c r="Y616">
        <v>44244</v>
      </c>
      <c r="Z616">
        <v>1.6203703703703703E-2</v>
      </c>
      <c r="AB616">
        <v>1</v>
      </c>
      <c r="AD616">
        <v>5.9261548953482839</v>
      </c>
      <c r="AE616">
        <v>6.0751223238497696</v>
      </c>
      <c r="AF616">
        <v>0.1489674285014857</v>
      </c>
      <c r="AG616">
        <v>0.28324246783421697</v>
      </c>
    </row>
    <row r="617" spans="1:58" x14ac:dyDescent="0.2">
      <c r="A617">
        <v>71</v>
      </c>
      <c r="B617">
        <v>4</v>
      </c>
      <c r="C617" t="s">
        <v>65</v>
      </c>
      <c r="D617" t="s">
        <v>27</v>
      </c>
      <c r="G617">
        <v>0.5</v>
      </c>
      <c r="H617">
        <v>0.5</v>
      </c>
      <c r="I617">
        <v>1109</v>
      </c>
      <c r="J617">
        <v>7174</v>
      </c>
      <c r="L617">
        <v>3187</v>
      </c>
      <c r="M617">
        <v>1.266</v>
      </c>
      <c r="N617">
        <v>6.3559999999999999</v>
      </c>
      <c r="O617">
        <v>5.09</v>
      </c>
      <c r="Q617">
        <v>0.217</v>
      </c>
      <c r="R617">
        <v>1</v>
      </c>
      <c r="S617">
        <v>0</v>
      </c>
      <c r="T617">
        <v>0</v>
      </c>
      <c r="V617">
        <v>0</v>
      </c>
      <c r="Y617">
        <v>44244</v>
      </c>
      <c r="Z617">
        <v>2.2025462962962958E-2</v>
      </c>
      <c r="AB617">
        <v>1</v>
      </c>
      <c r="AD617">
        <v>3.759834492514583</v>
      </c>
      <c r="AE617">
        <v>6.0923824363971999</v>
      </c>
      <c r="AF617">
        <v>2.3325479438826169</v>
      </c>
      <c r="AG617">
        <v>0.27936332304153089</v>
      </c>
      <c r="AI617">
        <v>25.327816417152764</v>
      </c>
      <c r="AJ617">
        <v>3.5334016750086432</v>
      </c>
      <c r="AN617">
        <v>1.539707273286665</v>
      </c>
      <c r="AO617">
        <v>0.66356126668512261</v>
      </c>
      <c r="AS617">
        <v>22.248401870579439</v>
      </c>
      <c r="AT617">
        <v>7.0760088760784168</v>
      </c>
      <c r="AX617">
        <v>6.8788923194897018</v>
      </c>
      <c r="AY617">
        <v>1.3206991114251936</v>
      </c>
      <c r="BC617">
        <v>3.6945626236995612</v>
      </c>
      <c r="BD617">
        <v>6.1126630686404315</v>
      </c>
      <c r="BE617">
        <v>2.4181004449408707</v>
      </c>
      <c r="BF617">
        <v>0.28122036044228488</v>
      </c>
    </row>
    <row r="618" spans="1:58" x14ac:dyDescent="0.2">
      <c r="A618">
        <v>72</v>
      </c>
      <c r="B618">
        <v>4</v>
      </c>
      <c r="C618" t="s">
        <v>65</v>
      </c>
      <c r="D618" t="s">
        <v>27</v>
      </c>
      <c r="G618">
        <v>0.5</v>
      </c>
      <c r="H618">
        <v>0.5</v>
      </c>
      <c r="I618">
        <v>1072</v>
      </c>
      <c r="J618">
        <v>7221</v>
      </c>
      <c r="L618">
        <v>3232</v>
      </c>
      <c r="M618">
        <v>1.238</v>
      </c>
      <c r="N618">
        <v>6.3959999999999999</v>
      </c>
      <c r="O618">
        <v>5.1589999999999998</v>
      </c>
      <c r="Q618">
        <v>0.222</v>
      </c>
      <c r="R618">
        <v>1</v>
      </c>
      <c r="S618">
        <v>0</v>
      </c>
      <c r="T618">
        <v>0</v>
      </c>
      <c r="V618">
        <v>0</v>
      </c>
      <c r="Y618">
        <v>44244</v>
      </c>
      <c r="Z618">
        <v>2.8217592592592589E-2</v>
      </c>
      <c r="AB618">
        <v>1</v>
      </c>
      <c r="AD618">
        <v>3.6292907548845394</v>
      </c>
      <c r="AE618">
        <v>6.132943700883664</v>
      </c>
      <c r="AF618">
        <v>2.5036529459991246</v>
      </c>
      <c r="AG618">
        <v>0.28307739784303887</v>
      </c>
    </row>
    <row r="619" spans="1:58" x14ac:dyDescent="0.2">
      <c r="A619">
        <v>73</v>
      </c>
      <c r="B619">
        <v>2</v>
      </c>
      <c r="D619" t="s">
        <v>28</v>
      </c>
      <c r="Y619">
        <v>44244</v>
      </c>
      <c r="Z619">
        <v>3.2546296296296295E-2</v>
      </c>
      <c r="AB619">
        <v>1</v>
      </c>
      <c r="AD619" t="e">
        <v>#DIV/0!</v>
      </c>
      <c r="AE619" t="e">
        <v>#DIV/0!</v>
      </c>
      <c r="AF619" t="e">
        <v>#DIV/0!</v>
      </c>
      <c r="AG619" t="e">
        <v>#DIV/0!</v>
      </c>
    </row>
    <row r="620" spans="1:58" x14ac:dyDescent="0.2">
      <c r="A620">
        <v>74</v>
      </c>
      <c r="B620">
        <v>21</v>
      </c>
      <c r="C620" t="s">
        <v>168</v>
      </c>
      <c r="D620" t="s">
        <v>27</v>
      </c>
      <c r="G620">
        <v>0.5</v>
      </c>
      <c r="H620">
        <v>0.5</v>
      </c>
      <c r="I620">
        <v>895</v>
      </c>
      <c r="J620">
        <v>5719</v>
      </c>
      <c r="L620">
        <v>928</v>
      </c>
      <c r="M620">
        <v>1.1020000000000001</v>
      </c>
      <c r="N620">
        <v>5.1230000000000002</v>
      </c>
      <c r="O620">
        <v>4.0220000000000002</v>
      </c>
      <c r="Q620">
        <v>0</v>
      </c>
      <c r="R620">
        <v>1</v>
      </c>
      <c r="S620">
        <v>0</v>
      </c>
      <c r="T620">
        <v>0</v>
      </c>
      <c r="V620">
        <v>0</v>
      </c>
      <c r="Y620">
        <v>44244</v>
      </c>
      <c r="Z620">
        <v>4.2893518518518518E-2</v>
      </c>
      <c r="AB620">
        <v>1</v>
      </c>
      <c r="AD620">
        <v>3.0047977397354106</v>
      </c>
      <c r="AE620">
        <v>4.8367092485715837</v>
      </c>
      <c r="AF620">
        <v>1.831911508836173</v>
      </c>
      <c r="AG620">
        <v>9.2916768005832096E-2</v>
      </c>
    </row>
    <row r="621" spans="1:58" x14ac:dyDescent="0.2">
      <c r="A621">
        <v>75</v>
      </c>
      <c r="B621">
        <v>21</v>
      </c>
      <c r="C621" t="s">
        <v>168</v>
      </c>
      <c r="D621" t="s">
        <v>27</v>
      </c>
      <c r="G621">
        <v>0.5</v>
      </c>
      <c r="H621">
        <v>0.5</v>
      </c>
      <c r="I621">
        <v>1207</v>
      </c>
      <c r="J621">
        <v>5813</v>
      </c>
      <c r="L621">
        <v>924</v>
      </c>
      <c r="M621">
        <v>1.341</v>
      </c>
      <c r="N621">
        <v>5.2030000000000003</v>
      </c>
      <c r="O621">
        <v>3.8620000000000001</v>
      </c>
      <c r="Q621">
        <v>0</v>
      </c>
      <c r="R621">
        <v>1</v>
      </c>
      <c r="S621">
        <v>0</v>
      </c>
      <c r="T621">
        <v>0</v>
      </c>
      <c r="V621">
        <v>0</v>
      </c>
      <c r="Y621">
        <v>44244</v>
      </c>
      <c r="Z621">
        <v>4.8564814814814818E-2</v>
      </c>
      <c r="AB621">
        <v>1</v>
      </c>
      <c r="AD621">
        <v>4.1055989867779425</v>
      </c>
      <c r="AE621">
        <v>4.9178317775445102</v>
      </c>
      <c r="AF621">
        <v>0.81223279076656762</v>
      </c>
      <c r="AG621">
        <v>9.2586628023475837E-2</v>
      </c>
      <c r="AJ621">
        <v>8.5899616047469193E-2</v>
      </c>
      <c r="AO621">
        <v>1.8776038609727883</v>
      </c>
      <c r="AT621">
        <v>12.423585012313342</v>
      </c>
      <c r="AY621">
        <v>3.0775182257941811</v>
      </c>
      <c r="BC621">
        <v>4.1073630913405115</v>
      </c>
      <c r="BD621">
        <v>4.8720924792938174</v>
      </c>
      <c r="BE621">
        <v>0.76472938795330636</v>
      </c>
      <c r="BF621">
        <v>9.1183533098461722E-2</v>
      </c>
    </row>
    <row r="622" spans="1:58" x14ac:dyDescent="0.2">
      <c r="A622">
        <v>76</v>
      </c>
      <c r="B622">
        <v>21</v>
      </c>
      <c r="C622" t="s">
        <v>168</v>
      </c>
      <c r="D622" t="s">
        <v>27</v>
      </c>
      <c r="G622">
        <v>0.5</v>
      </c>
      <c r="H622">
        <v>0.5</v>
      </c>
      <c r="I622">
        <v>1208</v>
      </c>
      <c r="J622">
        <v>5707</v>
      </c>
      <c r="L622">
        <v>890</v>
      </c>
      <c r="M622">
        <v>1.3420000000000001</v>
      </c>
      <c r="N622">
        <v>5.1130000000000004</v>
      </c>
      <c r="O622">
        <v>3.7709999999999999</v>
      </c>
      <c r="Q622">
        <v>0</v>
      </c>
      <c r="R622">
        <v>1</v>
      </c>
      <c r="S622">
        <v>0</v>
      </c>
      <c r="T622">
        <v>0</v>
      </c>
      <c r="V622">
        <v>0</v>
      </c>
      <c r="Y622">
        <v>44244</v>
      </c>
      <c r="Z622">
        <v>5.4641203703703706E-2</v>
      </c>
      <c r="AB622">
        <v>1</v>
      </c>
      <c r="AD622">
        <v>4.1091271959030795</v>
      </c>
      <c r="AE622">
        <v>4.8263531810431246</v>
      </c>
      <c r="AF622">
        <v>0.7172259851400451</v>
      </c>
      <c r="AG622">
        <v>8.9780438173447608E-2</v>
      </c>
    </row>
    <row r="623" spans="1:58" x14ac:dyDescent="0.2">
      <c r="A623">
        <v>77</v>
      </c>
      <c r="B623">
        <v>22</v>
      </c>
      <c r="C623" t="s">
        <v>169</v>
      </c>
      <c r="D623" t="s">
        <v>27</v>
      </c>
      <c r="G623">
        <v>0.5</v>
      </c>
      <c r="H623">
        <v>0.5</v>
      </c>
      <c r="I623">
        <v>1268</v>
      </c>
      <c r="J623">
        <v>8409</v>
      </c>
      <c r="L623">
        <v>1768</v>
      </c>
      <c r="M623">
        <v>1.3879999999999999</v>
      </c>
      <c r="N623">
        <v>7.4029999999999996</v>
      </c>
      <c r="O623">
        <v>6.0149999999999997</v>
      </c>
      <c r="Q623">
        <v>6.9000000000000006E-2</v>
      </c>
      <c r="R623">
        <v>1</v>
      </c>
      <c r="S623">
        <v>0</v>
      </c>
      <c r="T623">
        <v>0</v>
      </c>
      <c r="V623">
        <v>0</v>
      </c>
      <c r="Y623">
        <v>44244</v>
      </c>
      <c r="Z623">
        <v>6.5057870370370363E-2</v>
      </c>
      <c r="AB623">
        <v>1</v>
      </c>
      <c r="AD623">
        <v>4.3208197434112581</v>
      </c>
      <c r="AE623">
        <v>7.1581943862010746</v>
      </c>
      <c r="AF623">
        <v>2.8373746427898165</v>
      </c>
      <c r="AG623">
        <v>0.16224616430064706</v>
      </c>
    </row>
    <row r="624" spans="1:58" x14ac:dyDescent="0.2">
      <c r="A624">
        <v>78</v>
      </c>
      <c r="B624">
        <v>22</v>
      </c>
      <c r="C624" t="s">
        <v>169</v>
      </c>
      <c r="D624" t="s">
        <v>27</v>
      </c>
      <c r="G624">
        <v>0.5</v>
      </c>
      <c r="H624">
        <v>0.5</v>
      </c>
      <c r="I624">
        <v>1291</v>
      </c>
      <c r="J624">
        <v>8397</v>
      </c>
      <c r="L624">
        <v>1778</v>
      </c>
      <c r="M624">
        <v>1.405</v>
      </c>
      <c r="N624">
        <v>7.3929999999999998</v>
      </c>
      <c r="O624">
        <v>5.9880000000000004</v>
      </c>
      <c r="Q624">
        <v>7.0000000000000007E-2</v>
      </c>
      <c r="R624">
        <v>1</v>
      </c>
      <c r="S624">
        <v>0</v>
      </c>
      <c r="T624">
        <v>0</v>
      </c>
      <c r="V624">
        <v>0</v>
      </c>
      <c r="Y624">
        <v>44244</v>
      </c>
      <c r="Z624">
        <v>7.0856481481481479E-2</v>
      </c>
      <c r="AB624">
        <v>1</v>
      </c>
      <c r="AD624">
        <v>4.4019685532893931</v>
      </c>
      <c r="AE624">
        <v>7.1478383186726155</v>
      </c>
      <c r="AF624">
        <v>2.7458697653832225</v>
      </c>
      <c r="AG624">
        <v>0.16307151425653771</v>
      </c>
      <c r="AJ624">
        <v>0.72396759880053863</v>
      </c>
      <c r="AO624">
        <v>1.1291898465154826</v>
      </c>
      <c r="AT624">
        <v>1.7822361560643354</v>
      </c>
      <c r="AY624">
        <v>1.8388115109294794</v>
      </c>
      <c r="BC624">
        <v>4.3860916122262799</v>
      </c>
      <c r="BD624">
        <v>7.1077085569998388</v>
      </c>
      <c r="BE624">
        <v>2.7216169447735585</v>
      </c>
      <c r="BF624">
        <v>0.16158588433593452</v>
      </c>
    </row>
    <row r="625" spans="1:58" x14ac:dyDescent="0.2">
      <c r="A625">
        <v>79</v>
      </c>
      <c r="B625">
        <v>22</v>
      </c>
      <c r="C625" t="s">
        <v>169</v>
      </c>
      <c r="D625" t="s">
        <v>27</v>
      </c>
      <c r="G625">
        <v>0.5</v>
      </c>
      <c r="H625">
        <v>0.5</v>
      </c>
      <c r="I625">
        <v>1282</v>
      </c>
      <c r="J625">
        <v>8304</v>
      </c>
      <c r="L625">
        <v>1742</v>
      </c>
      <c r="M625">
        <v>1.3979999999999999</v>
      </c>
      <c r="N625">
        <v>7.3129999999999997</v>
      </c>
      <c r="O625">
        <v>5.915</v>
      </c>
      <c r="Q625">
        <v>6.6000000000000003E-2</v>
      </c>
      <c r="R625">
        <v>1</v>
      </c>
      <c r="S625">
        <v>0</v>
      </c>
      <c r="T625">
        <v>0</v>
      </c>
      <c r="V625">
        <v>0</v>
      </c>
      <c r="Y625">
        <v>44244</v>
      </c>
      <c r="Z625">
        <v>7.6967592592592601E-2</v>
      </c>
      <c r="AB625">
        <v>1</v>
      </c>
      <c r="AD625">
        <v>4.3702146711631666</v>
      </c>
      <c r="AE625">
        <v>7.0675787953270612</v>
      </c>
      <c r="AF625">
        <v>2.6973641241638946</v>
      </c>
      <c r="AG625">
        <v>0.16010025441533135</v>
      </c>
    </row>
    <row r="626" spans="1:58" x14ac:dyDescent="0.2">
      <c r="A626">
        <v>80</v>
      </c>
      <c r="B626">
        <v>23</v>
      </c>
      <c r="C626" t="s">
        <v>170</v>
      </c>
      <c r="D626" t="s">
        <v>27</v>
      </c>
      <c r="G626">
        <v>0.5</v>
      </c>
      <c r="H626">
        <v>0.5</v>
      </c>
      <c r="I626">
        <v>983</v>
      </c>
      <c r="J626">
        <v>6278</v>
      </c>
      <c r="L626">
        <v>1927</v>
      </c>
      <c r="M626">
        <v>1.169</v>
      </c>
      <c r="N626">
        <v>5.5970000000000004</v>
      </c>
      <c r="O626">
        <v>4.4279999999999999</v>
      </c>
      <c r="Q626">
        <v>8.5999999999999993E-2</v>
      </c>
      <c r="R626">
        <v>1</v>
      </c>
      <c r="S626">
        <v>0</v>
      </c>
      <c r="T626">
        <v>0</v>
      </c>
      <c r="V626">
        <v>0</v>
      </c>
      <c r="Y626">
        <v>44244</v>
      </c>
      <c r="Z626">
        <v>8.7361111111111112E-2</v>
      </c>
      <c r="AB626">
        <v>1</v>
      </c>
      <c r="AD626">
        <v>3.3152801427474072</v>
      </c>
      <c r="AE626">
        <v>5.3191293942722844</v>
      </c>
      <c r="AF626">
        <v>2.0038492515248771</v>
      </c>
      <c r="AG626">
        <v>0.17536922859930845</v>
      </c>
    </row>
    <row r="627" spans="1:58" x14ac:dyDescent="0.2">
      <c r="A627">
        <v>81</v>
      </c>
      <c r="B627">
        <v>23</v>
      </c>
      <c r="C627" t="s">
        <v>170</v>
      </c>
      <c r="D627" t="s">
        <v>27</v>
      </c>
      <c r="G627">
        <v>0.5</v>
      </c>
      <c r="H627">
        <v>0.5</v>
      </c>
      <c r="I627">
        <v>922</v>
      </c>
      <c r="J627">
        <v>6667</v>
      </c>
      <c r="L627">
        <v>2012</v>
      </c>
      <c r="M627">
        <v>1.1220000000000001</v>
      </c>
      <c r="N627">
        <v>5.9269999999999996</v>
      </c>
      <c r="O627">
        <v>4.8040000000000003</v>
      </c>
      <c r="Q627">
        <v>9.4E-2</v>
      </c>
      <c r="R627">
        <v>1</v>
      </c>
      <c r="S627">
        <v>0</v>
      </c>
      <c r="T627">
        <v>0</v>
      </c>
      <c r="V627">
        <v>0</v>
      </c>
      <c r="Y627">
        <v>44244</v>
      </c>
      <c r="Z627">
        <v>9.3032407407407411E-2</v>
      </c>
      <c r="AB627">
        <v>1</v>
      </c>
      <c r="AD627">
        <v>3.1000593861140913</v>
      </c>
      <c r="AE627">
        <v>5.6548385833198198</v>
      </c>
      <c r="AF627">
        <v>2.5547791972057285</v>
      </c>
      <c r="AG627">
        <v>0.18238470322437902</v>
      </c>
      <c r="AJ627">
        <v>0.68054250692191032</v>
      </c>
      <c r="AO627">
        <v>0.85100003183421224</v>
      </c>
      <c r="AT627">
        <v>1.0574480929117751</v>
      </c>
      <c r="AY627">
        <v>3.3373584717045004</v>
      </c>
      <c r="BC627">
        <v>3.1106440134894999</v>
      </c>
      <c r="BD627">
        <v>5.679002740886224</v>
      </c>
      <c r="BE627">
        <v>2.5683587273967232</v>
      </c>
      <c r="BF627">
        <v>0.18547976555896897</v>
      </c>
    </row>
    <row r="628" spans="1:58" x14ac:dyDescent="0.2">
      <c r="A628">
        <v>82</v>
      </c>
      <c r="B628">
        <v>23</v>
      </c>
      <c r="C628" t="s">
        <v>170</v>
      </c>
      <c r="D628" t="s">
        <v>27</v>
      </c>
      <c r="G628">
        <v>0.5</v>
      </c>
      <c r="H628">
        <v>0.5</v>
      </c>
      <c r="I628">
        <v>928</v>
      </c>
      <c r="J628">
        <v>6723</v>
      </c>
      <c r="L628">
        <v>2087</v>
      </c>
      <c r="M628">
        <v>1.127</v>
      </c>
      <c r="N628">
        <v>5.9740000000000002</v>
      </c>
      <c r="O628">
        <v>4.8479999999999999</v>
      </c>
      <c r="Q628">
        <v>0.10199999999999999</v>
      </c>
      <c r="R628">
        <v>1</v>
      </c>
      <c r="S628">
        <v>0</v>
      </c>
      <c r="T628">
        <v>0</v>
      </c>
      <c r="V628">
        <v>0</v>
      </c>
      <c r="Y628">
        <v>44244</v>
      </c>
      <c r="Z628">
        <v>9.9155092592592586E-2</v>
      </c>
      <c r="AB628">
        <v>1</v>
      </c>
      <c r="AD628">
        <v>3.121228640864909</v>
      </c>
      <c r="AE628">
        <v>5.7031668984526274</v>
      </c>
      <c r="AF628">
        <v>2.5819382575877183</v>
      </c>
      <c r="AG628">
        <v>0.18857482789355892</v>
      </c>
    </row>
    <row r="629" spans="1:58" x14ac:dyDescent="0.2">
      <c r="A629">
        <v>83</v>
      </c>
      <c r="B629">
        <v>24</v>
      </c>
      <c r="C629" t="s">
        <v>171</v>
      </c>
      <c r="D629" t="s">
        <v>27</v>
      </c>
      <c r="G629">
        <v>0.5</v>
      </c>
      <c r="H629">
        <v>0.5</v>
      </c>
      <c r="I629">
        <v>889</v>
      </c>
      <c r="J629">
        <v>6280</v>
      </c>
      <c r="L629">
        <v>1805</v>
      </c>
      <c r="M629">
        <v>1.097</v>
      </c>
      <c r="N629">
        <v>5.5979999999999999</v>
      </c>
      <c r="O629">
        <v>4.5019999999999998</v>
      </c>
      <c r="Q629">
        <v>7.2999999999999995E-2</v>
      </c>
      <c r="R629">
        <v>1</v>
      </c>
      <c r="S629">
        <v>0</v>
      </c>
      <c r="T629">
        <v>0</v>
      </c>
      <c r="V629">
        <v>0</v>
      </c>
      <c r="Y629">
        <v>44244</v>
      </c>
      <c r="Z629">
        <v>0.10956018518518518</v>
      </c>
      <c r="AB629">
        <v>1</v>
      </c>
      <c r="AD629">
        <v>2.9836284849845929</v>
      </c>
      <c r="AE629">
        <v>5.320855405527027</v>
      </c>
      <c r="AF629">
        <v>2.3372269205424341</v>
      </c>
      <c r="AG629">
        <v>0.16529995913744247</v>
      </c>
    </row>
    <row r="630" spans="1:58" x14ac:dyDescent="0.2">
      <c r="A630">
        <v>84</v>
      </c>
      <c r="B630">
        <v>24</v>
      </c>
      <c r="C630" t="s">
        <v>171</v>
      </c>
      <c r="D630" t="s">
        <v>27</v>
      </c>
      <c r="G630">
        <v>0.5</v>
      </c>
      <c r="H630">
        <v>0.5</v>
      </c>
      <c r="I630">
        <v>861</v>
      </c>
      <c r="J630">
        <v>5966</v>
      </c>
      <c r="L630">
        <v>1788</v>
      </c>
      <c r="M630">
        <v>1.075</v>
      </c>
      <c r="N630">
        <v>5.3330000000000002</v>
      </c>
      <c r="O630">
        <v>4.258</v>
      </c>
      <c r="Q630">
        <v>7.0999999999999994E-2</v>
      </c>
      <c r="R630">
        <v>1</v>
      </c>
      <c r="S630">
        <v>0</v>
      </c>
      <c r="T630">
        <v>0</v>
      </c>
      <c r="V630">
        <v>0</v>
      </c>
      <c r="Y630">
        <v>44244</v>
      </c>
      <c r="Z630">
        <v>0.11524305555555554</v>
      </c>
      <c r="AB630">
        <v>1</v>
      </c>
      <c r="AD630">
        <v>2.8848386294807757</v>
      </c>
      <c r="AE630">
        <v>5.0498716385323581</v>
      </c>
      <c r="AF630">
        <v>2.1650330090515824</v>
      </c>
      <c r="AG630">
        <v>0.16389686421242836</v>
      </c>
      <c r="AJ630">
        <v>0.48801343989360774</v>
      </c>
      <c r="AO630">
        <v>0.6812576974637824</v>
      </c>
      <c r="AT630">
        <v>0.93816863989562127</v>
      </c>
      <c r="AY630">
        <v>2.6016607767446547</v>
      </c>
      <c r="BC630">
        <v>2.8918950477310483</v>
      </c>
      <c r="BD630">
        <v>5.0671317510797893</v>
      </c>
      <c r="BE630">
        <v>2.175236703348741</v>
      </c>
      <c r="BF630">
        <v>0.16179222182490721</v>
      </c>
    </row>
    <row r="631" spans="1:58" x14ac:dyDescent="0.2">
      <c r="A631">
        <v>85</v>
      </c>
      <c r="B631">
        <v>24</v>
      </c>
      <c r="C631" t="s">
        <v>171</v>
      </c>
      <c r="D631" t="s">
        <v>27</v>
      </c>
      <c r="G631">
        <v>0.5</v>
      </c>
      <c r="H631">
        <v>0.5</v>
      </c>
      <c r="I631">
        <v>865</v>
      </c>
      <c r="J631">
        <v>6006</v>
      </c>
      <c r="L631">
        <v>1737</v>
      </c>
      <c r="M631">
        <v>1.0780000000000001</v>
      </c>
      <c r="N631">
        <v>5.3659999999999997</v>
      </c>
      <c r="O631">
        <v>4.2880000000000003</v>
      </c>
      <c r="Q631">
        <v>6.6000000000000003E-2</v>
      </c>
      <c r="R631">
        <v>1</v>
      </c>
      <c r="S631">
        <v>0</v>
      </c>
      <c r="T631">
        <v>0</v>
      </c>
      <c r="V631">
        <v>0</v>
      </c>
      <c r="Y631">
        <v>44244</v>
      </c>
      <c r="Z631">
        <v>0.12123842592592593</v>
      </c>
      <c r="AB631">
        <v>1</v>
      </c>
      <c r="AD631">
        <v>2.8989514659813209</v>
      </c>
      <c r="AE631">
        <v>5.0843918636272205</v>
      </c>
      <c r="AF631">
        <v>2.1854403976458996</v>
      </c>
      <c r="AG631">
        <v>0.15968757943738604</v>
      </c>
    </row>
    <row r="632" spans="1:58" x14ac:dyDescent="0.2">
      <c r="A632">
        <v>86</v>
      </c>
      <c r="B632">
        <v>25</v>
      </c>
      <c r="C632" t="s">
        <v>172</v>
      </c>
      <c r="D632" t="s">
        <v>27</v>
      </c>
      <c r="G632">
        <v>0.5</v>
      </c>
      <c r="H632">
        <v>0.5</v>
      </c>
      <c r="I632">
        <v>1499</v>
      </c>
      <c r="J632">
        <v>8784</v>
      </c>
      <c r="L632">
        <v>8924</v>
      </c>
      <c r="M632">
        <v>1.5649999999999999</v>
      </c>
      <c r="N632">
        <v>7.7210000000000001</v>
      </c>
      <c r="O632">
        <v>6.1559999999999997</v>
      </c>
      <c r="Q632">
        <v>0.81699999999999995</v>
      </c>
      <c r="R632">
        <v>1</v>
      </c>
      <c r="S632">
        <v>0</v>
      </c>
      <c r="T632">
        <v>0</v>
      </c>
      <c r="V632">
        <v>0</v>
      </c>
      <c r="Y632">
        <v>44244</v>
      </c>
      <c r="Z632">
        <v>0.13171296296296295</v>
      </c>
      <c r="AB632">
        <v>1</v>
      </c>
      <c r="AD632">
        <v>5.1358360513177486</v>
      </c>
      <c r="AE632">
        <v>7.4818214964654084</v>
      </c>
      <c r="AF632">
        <v>2.3459854451476598</v>
      </c>
      <c r="AG632">
        <v>0.75286659273599921</v>
      </c>
    </row>
    <row r="633" spans="1:58" x14ac:dyDescent="0.2">
      <c r="A633">
        <v>87</v>
      </c>
      <c r="B633">
        <v>25</v>
      </c>
      <c r="C633" t="s">
        <v>172</v>
      </c>
      <c r="D633" t="s">
        <v>27</v>
      </c>
      <c r="G633">
        <v>0.5</v>
      </c>
      <c r="H633">
        <v>0.5</v>
      </c>
      <c r="I633">
        <v>1658</v>
      </c>
      <c r="J633">
        <v>8880</v>
      </c>
      <c r="L633">
        <v>9054</v>
      </c>
      <c r="M633">
        <v>1.6870000000000001</v>
      </c>
      <c r="N633">
        <v>7.8019999999999996</v>
      </c>
      <c r="O633">
        <v>6.1150000000000002</v>
      </c>
      <c r="Q633">
        <v>0.83099999999999996</v>
      </c>
      <c r="R633">
        <v>1</v>
      </c>
      <c r="S633">
        <v>0</v>
      </c>
      <c r="T633">
        <v>0</v>
      </c>
      <c r="V633">
        <v>0</v>
      </c>
      <c r="Y633">
        <v>44244</v>
      </c>
      <c r="Z633">
        <v>0.13739583333333333</v>
      </c>
      <c r="AB633">
        <v>1</v>
      </c>
      <c r="AD633">
        <v>5.6968213022144232</v>
      </c>
      <c r="AE633">
        <v>7.5646700366930784</v>
      </c>
      <c r="AF633">
        <v>1.8678487344786552</v>
      </c>
      <c r="AG633">
        <v>0.76359614216257776</v>
      </c>
      <c r="AJ633">
        <v>1.9016660072583091</v>
      </c>
      <c r="AO633">
        <v>0.81328813934367994</v>
      </c>
      <c r="AT633">
        <v>9.5733805816978705</v>
      </c>
      <c r="AY633">
        <v>0.60712594727426961</v>
      </c>
      <c r="BC633">
        <v>5.7515085436540367</v>
      </c>
      <c r="BD633">
        <v>7.5340333369213877</v>
      </c>
      <c r="BE633">
        <v>1.7825247932673518</v>
      </c>
      <c r="BF633">
        <v>0.76128516228608389</v>
      </c>
    </row>
    <row r="634" spans="1:58" x14ac:dyDescent="0.2">
      <c r="A634">
        <v>88</v>
      </c>
      <c r="B634">
        <v>25</v>
      </c>
      <c r="C634" t="s">
        <v>172</v>
      </c>
      <c r="D634" t="s">
        <v>27</v>
      </c>
      <c r="G634">
        <v>0.5</v>
      </c>
      <c r="H634">
        <v>0.5</v>
      </c>
      <c r="I634">
        <v>1689</v>
      </c>
      <c r="J634">
        <v>8809</v>
      </c>
      <c r="L634">
        <v>8998</v>
      </c>
      <c r="M634">
        <v>1.71</v>
      </c>
      <c r="N634">
        <v>7.742</v>
      </c>
      <c r="O634">
        <v>6.0309999999999997</v>
      </c>
      <c r="Q634">
        <v>0.82499999999999996</v>
      </c>
      <c r="R634">
        <v>1</v>
      </c>
      <c r="S634">
        <v>0</v>
      </c>
      <c r="T634">
        <v>0</v>
      </c>
      <c r="V634">
        <v>0</v>
      </c>
      <c r="Y634">
        <v>44244</v>
      </c>
      <c r="Z634">
        <v>0.14348379629629629</v>
      </c>
      <c r="AB634">
        <v>1</v>
      </c>
      <c r="AD634">
        <v>5.8061957850936494</v>
      </c>
      <c r="AE634">
        <v>7.5033966371496978</v>
      </c>
      <c r="AF634">
        <v>1.6972008520560484</v>
      </c>
      <c r="AG634">
        <v>0.75897418240958991</v>
      </c>
    </row>
    <row r="635" spans="1:58" x14ac:dyDescent="0.2">
      <c r="A635">
        <v>89</v>
      </c>
      <c r="B635">
        <v>26</v>
      </c>
      <c r="C635" t="s">
        <v>173</v>
      </c>
      <c r="D635" t="s">
        <v>27</v>
      </c>
      <c r="G635">
        <v>0.5</v>
      </c>
      <c r="H635">
        <v>0.5</v>
      </c>
      <c r="I635">
        <v>1207</v>
      </c>
      <c r="J635">
        <v>5283</v>
      </c>
      <c r="L635">
        <v>1274</v>
      </c>
      <c r="M635">
        <v>1.341</v>
      </c>
      <c r="N635">
        <v>4.7539999999999996</v>
      </c>
      <c r="O635">
        <v>3.4129999999999998</v>
      </c>
      <c r="Q635">
        <v>1.7000000000000001E-2</v>
      </c>
      <c r="R635">
        <v>1</v>
      </c>
      <c r="S635">
        <v>0</v>
      </c>
      <c r="T635">
        <v>0</v>
      </c>
      <c r="V635">
        <v>0</v>
      </c>
      <c r="Y635">
        <v>44244</v>
      </c>
      <c r="Z635">
        <v>0.15375</v>
      </c>
      <c r="AB635">
        <v>1</v>
      </c>
      <c r="AD635">
        <v>4.1055989867779425</v>
      </c>
      <c r="AE635">
        <v>4.4604387950375841</v>
      </c>
      <c r="AF635">
        <v>0.35483980825964156</v>
      </c>
      <c r="AG635">
        <v>0.12147387647964875</v>
      </c>
    </row>
    <row r="636" spans="1:58" x14ac:dyDescent="0.2">
      <c r="A636">
        <v>90</v>
      </c>
      <c r="B636">
        <v>26</v>
      </c>
      <c r="C636" t="s">
        <v>173</v>
      </c>
      <c r="D636" t="s">
        <v>27</v>
      </c>
      <c r="G636">
        <v>0.5</v>
      </c>
      <c r="H636">
        <v>0.5</v>
      </c>
      <c r="I636">
        <v>1043</v>
      </c>
      <c r="J636">
        <v>5644</v>
      </c>
      <c r="L636">
        <v>1346</v>
      </c>
      <c r="M636">
        <v>1.2150000000000001</v>
      </c>
      <c r="N636">
        <v>5.0599999999999996</v>
      </c>
      <c r="O636">
        <v>3.8450000000000002</v>
      </c>
      <c r="Q636">
        <v>2.5000000000000001E-2</v>
      </c>
      <c r="R636">
        <v>1</v>
      </c>
      <c r="S636">
        <v>0</v>
      </c>
      <c r="T636">
        <v>0</v>
      </c>
      <c r="V636">
        <v>0</v>
      </c>
      <c r="Y636">
        <v>44244</v>
      </c>
      <c r="Z636">
        <v>0.15937500000000002</v>
      </c>
      <c r="AB636">
        <v>1</v>
      </c>
      <c r="AD636">
        <v>3.5269726902555858</v>
      </c>
      <c r="AE636">
        <v>4.7719838265187171</v>
      </c>
      <c r="AF636">
        <v>1.2450111362631313</v>
      </c>
      <c r="AG636">
        <v>0.12741639616206146</v>
      </c>
      <c r="AJ636">
        <v>4.2109404728820445</v>
      </c>
      <c r="AO636">
        <v>0.76245894807113224</v>
      </c>
      <c r="AT636">
        <v>16.32963347698319</v>
      </c>
      <c r="AY636">
        <v>3.2251985505320726</v>
      </c>
      <c r="BC636">
        <v>3.6028291864460167</v>
      </c>
      <c r="BD636">
        <v>4.7538607083439146</v>
      </c>
      <c r="BE636">
        <v>1.1510315218978973</v>
      </c>
      <c r="BF636">
        <v>0.12539428877012937</v>
      </c>
    </row>
    <row r="637" spans="1:58" x14ac:dyDescent="0.2">
      <c r="A637">
        <v>91</v>
      </c>
      <c r="B637">
        <v>26</v>
      </c>
      <c r="C637" t="s">
        <v>173</v>
      </c>
      <c r="D637" t="s">
        <v>27</v>
      </c>
      <c r="G637">
        <v>0.5</v>
      </c>
      <c r="H637">
        <v>0.5</v>
      </c>
      <c r="I637">
        <v>1086</v>
      </c>
      <c r="J637">
        <v>5602</v>
      </c>
      <c r="L637">
        <v>1297</v>
      </c>
      <c r="M637">
        <v>1.248</v>
      </c>
      <c r="N637">
        <v>5.024</v>
      </c>
      <c r="O637">
        <v>3.7759999999999998</v>
      </c>
      <c r="Q637">
        <v>0.02</v>
      </c>
      <c r="R637">
        <v>1</v>
      </c>
      <c r="S637">
        <v>0</v>
      </c>
      <c r="T637">
        <v>0</v>
      </c>
      <c r="V637">
        <v>0</v>
      </c>
      <c r="Y637">
        <v>44244</v>
      </c>
      <c r="Z637">
        <v>0.16534722222222223</v>
      </c>
      <c r="AB637">
        <v>1</v>
      </c>
      <c r="AD637">
        <v>3.678685682636448</v>
      </c>
      <c r="AE637">
        <v>4.7357375901691112</v>
      </c>
      <c r="AF637">
        <v>1.0570519075326632</v>
      </c>
      <c r="AG637">
        <v>0.12337218137819725</v>
      </c>
    </row>
    <row r="638" spans="1:58" x14ac:dyDescent="0.2">
      <c r="A638">
        <v>92</v>
      </c>
      <c r="B638">
        <v>27</v>
      </c>
      <c r="C638" t="s">
        <v>174</v>
      </c>
      <c r="D638" t="s">
        <v>27</v>
      </c>
      <c r="G638">
        <v>0.5</v>
      </c>
      <c r="H638">
        <v>0.5</v>
      </c>
      <c r="I638">
        <v>1788</v>
      </c>
      <c r="J638">
        <v>10249</v>
      </c>
      <c r="L638">
        <v>2160</v>
      </c>
      <c r="M638">
        <v>1.7869999999999999</v>
      </c>
      <c r="N638">
        <v>8.9619999999999997</v>
      </c>
      <c r="O638">
        <v>7.1749999999999998</v>
      </c>
      <c r="Q638">
        <v>0.11</v>
      </c>
      <c r="R638">
        <v>1</v>
      </c>
      <c r="S638">
        <v>0</v>
      </c>
      <c r="T638">
        <v>0</v>
      </c>
      <c r="V638">
        <v>0</v>
      </c>
      <c r="Y638">
        <v>44244</v>
      </c>
      <c r="Z638">
        <v>0.17575231481481482</v>
      </c>
      <c r="AB638">
        <v>1</v>
      </c>
      <c r="AD638">
        <v>6.1554884884821455</v>
      </c>
      <c r="AE638">
        <v>8.7461247405647402</v>
      </c>
      <c r="AF638">
        <v>2.5906362520825947</v>
      </c>
      <c r="AG638">
        <v>0.19459988257156069</v>
      </c>
    </row>
    <row r="639" spans="1:58" x14ac:dyDescent="0.2">
      <c r="A639">
        <v>93</v>
      </c>
      <c r="B639">
        <v>27</v>
      </c>
      <c r="C639" t="s">
        <v>174</v>
      </c>
      <c r="D639" t="s">
        <v>27</v>
      </c>
      <c r="G639">
        <v>0.5</v>
      </c>
      <c r="H639">
        <v>0.5</v>
      </c>
      <c r="I639">
        <v>2018</v>
      </c>
      <c r="J639">
        <v>10158</v>
      </c>
      <c r="L639">
        <v>2144</v>
      </c>
      <c r="M639">
        <v>1.9630000000000001</v>
      </c>
      <c r="N639">
        <v>8.8840000000000003</v>
      </c>
      <c r="O639">
        <v>6.9210000000000003</v>
      </c>
      <c r="Q639">
        <v>0.108</v>
      </c>
      <c r="R639">
        <v>1</v>
      </c>
      <c r="S639">
        <v>0</v>
      </c>
      <c r="T639">
        <v>0</v>
      </c>
      <c r="V639">
        <v>0</v>
      </c>
      <c r="Y639">
        <v>44244</v>
      </c>
      <c r="Z639">
        <v>0.18151620370370369</v>
      </c>
      <c r="AB639">
        <v>1</v>
      </c>
      <c r="AD639">
        <v>6.966976587263499</v>
      </c>
      <c r="AE639">
        <v>8.6675912284739294</v>
      </c>
      <c r="AF639">
        <v>1.7006146412104304</v>
      </c>
      <c r="AG639">
        <v>0.19327932264213565</v>
      </c>
      <c r="AJ639">
        <v>3.0912678524588748</v>
      </c>
      <c r="AO639">
        <v>6.0070539670880354</v>
      </c>
      <c r="AT639">
        <v>17.10231040633731</v>
      </c>
      <c r="AY639">
        <v>9.0898481448273571</v>
      </c>
      <c r="BC639">
        <v>7.0763510701427244</v>
      </c>
      <c r="BD639">
        <v>8.9359859785864835</v>
      </c>
      <c r="BE639">
        <v>1.8596349084437596</v>
      </c>
      <c r="BF639">
        <v>0.20248197465031645</v>
      </c>
    </row>
    <row r="640" spans="1:58" x14ac:dyDescent="0.2">
      <c r="A640">
        <v>94</v>
      </c>
      <c r="B640">
        <v>27</v>
      </c>
      <c r="C640" t="s">
        <v>174</v>
      </c>
      <c r="D640" t="s">
        <v>27</v>
      </c>
      <c r="G640">
        <v>0.5</v>
      </c>
      <c r="H640">
        <v>0.5</v>
      </c>
      <c r="I640">
        <v>2080</v>
      </c>
      <c r="J640">
        <v>10780</v>
      </c>
      <c r="L640">
        <v>2367</v>
      </c>
      <c r="M640">
        <v>2.0110000000000001</v>
      </c>
      <c r="N640">
        <v>9.4109999999999996</v>
      </c>
      <c r="O640">
        <v>7.4009999999999998</v>
      </c>
      <c r="Q640">
        <v>0.13200000000000001</v>
      </c>
      <c r="R640">
        <v>1</v>
      </c>
      <c r="S640">
        <v>0</v>
      </c>
      <c r="T640">
        <v>0</v>
      </c>
      <c r="V640">
        <v>0</v>
      </c>
      <c r="Y640">
        <v>44244</v>
      </c>
      <c r="Z640">
        <v>0.18760416666666666</v>
      </c>
      <c r="AB640">
        <v>1</v>
      </c>
      <c r="AD640">
        <v>7.1857255530219506</v>
      </c>
      <c r="AE640">
        <v>9.2043807286990393</v>
      </c>
      <c r="AF640">
        <v>2.0186551756770887</v>
      </c>
      <c r="AG640">
        <v>0.21168462665849724</v>
      </c>
    </row>
    <row r="641" spans="1:58" x14ac:dyDescent="0.2">
      <c r="A641">
        <v>95</v>
      </c>
      <c r="B641">
        <v>28</v>
      </c>
      <c r="C641" t="s">
        <v>167</v>
      </c>
      <c r="D641" t="s">
        <v>27</v>
      </c>
      <c r="G641">
        <v>0.5</v>
      </c>
      <c r="H641">
        <v>0.5</v>
      </c>
      <c r="I641">
        <v>1262</v>
      </c>
      <c r="J641">
        <v>7117</v>
      </c>
      <c r="L641">
        <v>3327</v>
      </c>
      <c r="M641">
        <v>1.383</v>
      </c>
      <c r="N641">
        <v>6.3079999999999998</v>
      </c>
      <c r="O641">
        <v>4.9249999999999998</v>
      </c>
      <c r="Q641">
        <v>0.23200000000000001</v>
      </c>
      <c r="R641">
        <v>1</v>
      </c>
      <c r="S641">
        <v>0</v>
      </c>
      <c r="T641">
        <v>0</v>
      </c>
      <c r="V641">
        <v>0</v>
      </c>
      <c r="Y641">
        <v>44244</v>
      </c>
      <c r="Z641">
        <v>0.19813657407407406</v>
      </c>
      <c r="AB641">
        <v>1</v>
      </c>
      <c r="AD641">
        <v>4.2996504886604408</v>
      </c>
      <c r="AE641">
        <v>6.0431911156370219</v>
      </c>
      <c r="AF641">
        <v>1.7435406269765812</v>
      </c>
      <c r="AG641">
        <v>0.29091822242400006</v>
      </c>
    </row>
    <row r="642" spans="1:58" x14ac:dyDescent="0.2">
      <c r="A642">
        <v>96</v>
      </c>
      <c r="B642">
        <v>28</v>
      </c>
      <c r="C642" t="s">
        <v>167</v>
      </c>
      <c r="D642" t="s">
        <v>27</v>
      </c>
      <c r="G642">
        <v>0.5</v>
      </c>
      <c r="H642">
        <v>0.5</v>
      </c>
      <c r="I642">
        <v>976</v>
      </c>
      <c r="J642">
        <v>7106</v>
      </c>
      <c r="L642">
        <v>3375</v>
      </c>
      <c r="M642">
        <v>1.1639999999999999</v>
      </c>
      <c r="N642">
        <v>6.298</v>
      </c>
      <c r="O642">
        <v>5.1340000000000003</v>
      </c>
      <c r="Q642">
        <v>0.23699999999999999</v>
      </c>
      <c r="R642">
        <v>1</v>
      </c>
      <c r="S642">
        <v>0</v>
      </c>
      <c r="T642">
        <v>0</v>
      </c>
      <c r="V642">
        <v>0</v>
      </c>
      <c r="Y642">
        <v>44244</v>
      </c>
      <c r="Z642">
        <v>0.20394675925925929</v>
      </c>
      <c r="AB642">
        <v>1</v>
      </c>
      <c r="AD642">
        <v>3.2905826788714529</v>
      </c>
      <c r="AE642">
        <v>6.033698053735935</v>
      </c>
      <c r="AF642">
        <v>2.7431153748644821</v>
      </c>
      <c r="AG642">
        <v>0.29487990221227517</v>
      </c>
      <c r="AJ642">
        <v>2.8271638681934883</v>
      </c>
      <c r="AO642">
        <v>8.5855416186134695E-2</v>
      </c>
      <c r="AT642">
        <v>3.1063601261400962</v>
      </c>
      <c r="AY642">
        <v>0.61387588729422438</v>
      </c>
      <c r="BC642">
        <v>3.2447159602446805</v>
      </c>
      <c r="BD642">
        <v>6.0311090368538203</v>
      </c>
      <c r="BE642">
        <v>2.7863930766091394</v>
      </c>
      <c r="BF642">
        <v>0.29578778716375487</v>
      </c>
    </row>
    <row r="643" spans="1:58" x14ac:dyDescent="0.2">
      <c r="A643">
        <v>97</v>
      </c>
      <c r="B643">
        <v>28</v>
      </c>
      <c r="C643" t="s">
        <v>167</v>
      </c>
      <c r="D643" t="s">
        <v>27</v>
      </c>
      <c r="G643">
        <v>0.5</v>
      </c>
      <c r="H643">
        <v>0.5</v>
      </c>
      <c r="I643">
        <v>950</v>
      </c>
      <c r="J643">
        <v>7100</v>
      </c>
      <c r="L643">
        <v>3397</v>
      </c>
      <c r="M643">
        <v>1.143</v>
      </c>
      <c r="N643">
        <v>6.2939999999999996</v>
      </c>
      <c r="O643">
        <v>5.15</v>
      </c>
      <c r="Q643">
        <v>0.23899999999999999</v>
      </c>
      <c r="R643">
        <v>1</v>
      </c>
      <c r="S643">
        <v>0</v>
      </c>
      <c r="T643">
        <v>0</v>
      </c>
      <c r="V643">
        <v>0</v>
      </c>
      <c r="Y643">
        <v>44244</v>
      </c>
      <c r="Z643">
        <v>0.21016203703703704</v>
      </c>
      <c r="AB643">
        <v>1</v>
      </c>
      <c r="AD643">
        <v>3.198849241617908</v>
      </c>
      <c r="AE643">
        <v>6.0285200199717046</v>
      </c>
      <c r="AF643">
        <v>2.8296707783537967</v>
      </c>
      <c r="AG643">
        <v>0.29669567211523462</v>
      </c>
    </row>
    <row r="644" spans="1:58" x14ac:dyDescent="0.2">
      <c r="A644">
        <v>98</v>
      </c>
      <c r="B644">
        <v>29</v>
      </c>
      <c r="C644" t="s">
        <v>167</v>
      </c>
      <c r="D644" t="s">
        <v>27</v>
      </c>
      <c r="G644">
        <v>0.5</v>
      </c>
      <c r="H644">
        <v>0.5</v>
      </c>
      <c r="I644">
        <v>932</v>
      </c>
      <c r="J644">
        <v>6707</v>
      </c>
      <c r="L644">
        <v>3130</v>
      </c>
      <c r="M644">
        <v>1.1299999999999999</v>
      </c>
      <c r="N644">
        <v>5.96</v>
      </c>
      <c r="O644">
        <v>4.83</v>
      </c>
      <c r="Q644">
        <v>0.21099999999999999</v>
      </c>
      <c r="R644">
        <v>1</v>
      </c>
      <c r="S644">
        <v>0</v>
      </c>
      <c r="T644">
        <v>0</v>
      </c>
      <c r="V644">
        <v>0</v>
      </c>
      <c r="Y644">
        <v>44244</v>
      </c>
      <c r="Z644">
        <v>0.22068287037037038</v>
      </c>
      <c r="AB644">
        <v>1</v>
      </c>
      <c r="AD644">
        <v>3.1353414773654547</v>
      </c>
      <c r="AE644">
        <v>5.6893588084146831</v>
      </c>
      <c r="AF644">
        <v>2.5540173310492285</v>
      </c>
      <c r="AG644">
        <v>0.27465882829295413</v>
      </c>
    </row>
    <row r="645" spans="1:58" x14ac:dyDescent="0.2">
      <c r="A645">
        <v>99</v>
      </c>
      <c r="B645">
        <v>29</v>
      </c>
      <c r="C645" t="s">
        <v>167</v>
      </c>
      <c r="D645" t="s">
        <v>27</v>
      </c>
      <c r="G645">
        <v>0.5</v>
      </c>
      <c r="H645">
        <v>0.5</v>
      </c>
      <c r="I645">
        <v>927</v>
      </c>
      <c r="J645">
        <v>6988</v>
      </c>
      <c r="L645">
        <v>3406</v>
      </c>
      <c r="M645">
        <v>1.1259999999999999</v>
      </c>
      <c r="N645">
        <v>6.1989999999999998</v>
      </c>
      <c r="O645">
        <v>5.0720000000000001</v>
      </c>
      <c r="Q645">
        <v>0.24</v>
      </c>
      <c r="R645">
        <v>1</v>
      </c>
      <c r="S645">
        <v>0</v>
      </c>
      <c r="T645">
        <v>0</v>
      </c>
      <c r="V645">
        <v>0</v>
      </c>
      <c r="Y645">
        <v>44244</v>
      </c>
      <c r="Z645">
        <v>0.22649305555555554</v>
      </c>
      <c r="AB645">
        <v>1</v>
      </c>
      <c r="AD645">
        <v>3.117700431739773</v>
      </c>
      <c r="AE645">
        <v>5.9318633897060904</v>
      </c>
      <c r="AF645">
        <v>2.8141629579663174</v>
      </c>
      <c r="AG645">
        <v>0.29743848707553622</v>
      </c>
      <c r="AJ645">
        <v>0.22607822310374603</v>
      </c>
      <c r="AO645">
        <v>0.97953312453691854</v>
      </c>
      <c r="AT645">
        <v>2.3322872390371088</v>
      </c>
      <c r="AY645">
        <v>0.52861676475511887</v>
      </c>
      <c r="BC645">
        <v>3.121228640864909</v>
      </c>
      <c r="BD645">
        <v>5.9029527011891432</v>
      </c>
      <c r="BE645">
        <v>2.7817240603242341</v>
      </c>
      <c r="BF645">
        <v>0.29665440461744008</v>
      </c>
    </row>
    <row r="646" spans="1:58" x14ac:dyDescent="0.2">
      <c r="A646">
        <v>100</v>
      </c>
      <c r="B646">
        <v>29</v>
      </c>
      <c r="C646" t="s">
        <v>167</v>
      </c>
      <c r="D646" t="s">
        <v>27</v>
      </c>
      <c r="G646">
        <v>0.5</v>
      </c>
      <c r="H646">
        <v>0.5</v>
      </c>
      <c r="I646">
        <v>929</v>
      </c>
      <c r="J646">
        <v>6921</v>
      </c>
      <c r="L646">
        <v>3387</v>
      </c>
      <c r="M646">
        <v>1.1279999999999999</v>
      </c>
      <c r="N646">
        <v>6.1420000000000003</v>
      </c>
      <c r="O646">
        <v>5.0149999999999997</v>
      </c>
      <c r="Q646">
        <v>0.23799999999999999</v>
      </c>
      <c r="R646">
        <v>1</v>
      </c>
      <c r="S646">
        <v>0</v>
      </c>
      <c r="T646">
        <v>0</v>
      </c>
      <c r="V646">
        <v>0</v>
      </c>
      <c r="Y646">
        <v>44244</v>
      </c>
      <c r="Z646">
        <v>0.23265046296296296</v>
      </c>
      <c r="AB646">
        <v>1</v>
      </c>
      <c r="AD646">
        <v>3.1247568499900455</v>
      </c>
      <c r="AE646">
        <v>5.8740420126721959</v>
      </c>
      <c r="AF646">
        <v>2.7492851626821504</v>
      </c>
      <c r="AG646">
        <v>0.29587032215934395</v>
      </c>
    </row>
    <row r="647" spans="1:58" x14ac:dyDescent="0.2">
      <c r="A647">
        <v>101</v>
      </c>
      <c r="B647">
        <v>2</v>
      </c>
      <c r="D647" t="s">
        <v>28</v>
      </c>
      <c r="Y647">
        <v>44244</v>
      </c>
      <c r="Z647">
        <v>0.23685185185185187</v>
      </c>
      <c r="AB647">
        <v>1</v>
      </c>
      <c r="AD647" t="e">
        <v>#DIV/0!</v>
      </c>
      <c r="AE647" t="e">
        <v>#DIV/0!</v>
      </c>
      <c r="AF647" t="e">
        <v>#DIV/0!</v>
      </c>
      <c r="AG647" t="e">
        <v>#DIV/0!</v>
      </c>
    </row>
    <row r="648" spans="1:58" x14ac:dyDescent="0.2">
      <c r="A648">
        <v>102</v>
      </c>
      <c r="B648">
        <v>3</v>
      </c>
      <c r="C648" t="s">
        <v>29</v>
      </c>
      <c r="D648" t="s">
        <v>27</v>
      </c>
      <c r="G648">
        <v>0.5</v>
      </c>
      <c r="H648">
        <v>0.5</v>
      </c>
      <c r="I648">
        <v>93</v>
      </c>
      <c r="J648">
        <v>212</v>
      </c>
      <c r="L648">
        <v>68</v>
      </c>
      <c r="M648">
        <v>0.48599999999999999</v>
      </c>
      <c r="N648">
        <v>0.45800000000000002</v>
      </c>
      <c r="O648">
        <v>0</v>
      </c>
      <c r="Q648">
        <v>0</v>
      </c>
      <c r="R648">
        <v>1</v>
      </c>
      <c r="S648">
        <v>0</v>
      </c>
      <c r="T648">
        <v>0</v>
      </c>
      <c r="V648">
        <v>0</v>
      </c>
      <c r="Y648">
        <v>44244</v>
      </c>
      <c r="Z648">
        <v>0.24643518518518517</v>
      </c>
      <c r="AB648">
        <v>1</v>
      </c>
      <c r="AD648">
        <v>0.17517402137608162</v>
      </c>
      <c r="AE648">
        <v>8.4137258636413442E-2</v>
      </c>
      <c r="AF648">
        <v>-9.1036762739668181E-2</v>
      </c>
      <c r="AG648">
        <v>2.1936671799235839E-2</v>
      </c>
    </row>
    <row r="649" spans="1:58" x14ac:dyDescent="0.2">
      <c r="A649">
        <v>103</v>
      </c>
      <c r="B649">
        <v>3</v>
      </c>
      <c r="C649" t="s">
        <v>29</v>
      </c>
      <c r="D649" t="s">
        <v>27</v>
      </c>
      <c r="G649">
        <v>0.5</v>
      </c>
      <c r="H649">
        <v>0.5</v>
      </c>
      <c r="I649">
        <v>20</v>
      </c>
      <c r="J649">
        <v>177</v>
      </c>
      <c r="L649">
        <v>78</v>
      </c>
      <c r="M649">
        <v>0.43</v>
      </c>
      <c r="N649">
        <v>0.42899999999999999</v>
      </c>
      <c r="O649">
        <v>0</v>
      </c>
      <c r="Q649">
        <v>0</v>
      </c>
      <c r="R649">
        <v>1</v>
      </c>
      <c r="S649">
        <v>0</v>
      </c>
      <c r="T649">
        <v>0</v>
      </c>
      <c r="V649">
        <v>0</v>
      </c>
      <c r="Y649">
        <v>44244</v>
      </c>
      <c r="Z649">
        <v>0.25135416666666666</v>
      </c>
      <c r="AB649">
        <v>1</v>
      </c>
      <c r="AD649">
        <v>-8.2385244758869797E-2</v>
      </c>
      <c r="AE649">
        <v>5.393206167840893E-2</v>
      </c>
      <c r="AF649">
        <v>0.13631730643727874</v>
      </c>
      <c r="AG649">
        <v>2.2762021755126489E-2</v>
      </c>
      <c r="AJ649">
        <v>26.070333725129334</v>
      </c>
      <c r="AO649">
        <v>21.24146039110493</v>
      </c>
      <c r="AT649">
        <v>9.9948399076095704</v>
      </c>
      <c r="AY649">
        <v>8.3085866958444363</v>
      </c>
      <c r="BC649">
        <v>-9.4733976696846911E-2</v>
      </c>
      <c r="BD649">
        <v>4.8754027914179585E-2</v>
      </c>
      <c r="BE649">
        <v>0.14348800461102651</v>
      </c>
      <c r="BF649">
        <v>2.185413680364677E-2</v>
      </c>
    </row>
    <row r="650" spans="1:58" x14ac:dyDescent="0.2">
      <c r="A650">
        <v>104</v>
      </c>
      <c r="B650">
        <v>3</v>
      </c>
      <c r="C650" t="s">
        <v>29</v>
      </c>
      <c r="D650" t="s">
        <v>27</v>
      </c>
      <c r="G650">
        <v>0.5</v>
      </c>
      <c r="H650">
        <v>0.5</v>
      </c>
      <c r="I650">
        <v>13</v>
      </c>
      <c r="J650">
        <v>165</v>
      </c>
      <c r="L650">
        <v>56</v>
      </c>
      <c r="M650">
        <v>0.42499999999999999</v>
      </c>
      <c r="N650">
        <v>0.41799999999999998</v>
      </c>
      <c r="O650">
        <v>0</v>
      </c>
      <c r="Q650">
        <v>0</v>
      </c>
      <c r="R650">
        <v>1</v>
      </c>
      <c r="S650">
        <v>0</v>
      </c>
      <c r="T650">
        <v>0</v>
      </c>
      <c r="V650">
        <v>0</v>
      </c>
      <c r="Y650">
        <v>44244</v>
      </c>
      <c r="Z650">
        <v>0.25678240740740738</v>
      </c>
      <c r="AB650">
        <v>1</v>
      </c>
      <c r="AD650">
        <v>-0.10708270863482404</v>
      </c>
      <c r="AE650">
        <v>4.3575994149950233E-2</v>
      </c>
      <c r="AF650">
        <v>0.15065870278477428</v>
      </c>
      <c r="AG650">
        <v>2.0946251852167051E-2</v>
      </c>
    </row>
    <row r="651" spans="1:58" x14ac:dyDescent="0.2">
      <c r="A651">
        <v>105</v>
      </c>
      <c r="B651">
        <v>1</v>
      </c>
      <c r="C651" t="s">
        <v>30</v>
      </c>
      <c r="D651" t="s">
        <v>27</v>
      </c>
      <c r="G651">
        <v>0.5</v>
      </c>
      <c r="H651">
        <v>0.5</v>
      </c>
      <c r="I651">
        <v>2282</v>
      </c>
      <c r="J651">
        <v>11953</v>
      </c>
      <c r="L651">
        <v>9406</v>
      </c>
      <c r="M651">
        <v>2.1659999999999999</v>
      </c>
      <c r="N651">
        <v>10.404999999999999</v>
      </c>
      <c r="O651">
        <v>8.2390000000000008</v>
      </c>
      <c r="Q651">
        <v>0.86799999999999999</v>
      </c>
      <c r="R651">
        <v>1</v>
      </c>
      <c r="S651">
        <v>0</v>
      </c>
      <c r="T651">
        <v>0</v>
      </c>
      <c r="V651">
        <v>0</v>
      </c>
      <c r="Y651">
        <v>44244</v>
      </c>
      <c r="Z651">
        <v>0.26718749999999997</v>
      </c>
      <c r="AB651">
        <v>1</v>
      </c>
      <c r="AD651">
        <v>7.8984237962994861</v>
      </c>
      <c r="AE651">
        <v>10.216686329605876</v>
      </c>
      <c r="AF651">
        <v>2.31826253330639</v>
      </c>
      <c r="AG651">
        <v>0.79264846060992888</v>
      </c>
    </row>
    <row r="652" spans="1:58" x14ac:dyDescent="0.2">
      <c r="A652">
        <v>106</v>
      </c>
      <c r="B652">
        <v>1</v>
      </c>
      <c r="C652" t="s">
        <v>30</v>
      </c>
      <c r="D652" t="s">
        <v>27</v>
      </c>
      <c r="G652">
        <v>0.5</v>
      </c>
      <c r="H652">
        <v>0.5</v>
      </c>
      <c r="I652">
        <v>3355</v>
      </c>
      <c r="J652">
        <v>11958</v>
      </c>
      <c r="L652">
        <v>9479</v>
      </c>
      <c r="M652">
        <v>2.988</v>
      </c>
      <c r="N652">
        <v>10.409000000000001</v>
      </c>
      <c r="O652">
        <v>7.42</v>
      </c>
      <c r="Q652">
        <v>0.875</v>
      </c>
      <c r="R652">
        <v>1</v>
      </c>
      <c r="S652">
        <v>0</v>
      </c>
      <c r="T652">
        <v>0</v>
      </c>
      <c r="V652">
        <v>0</v>
      </c>
      <c r="Y652">
        <v>44244</v>
      </c>
      <c r="Z652">
        <v>0.2729861111111111</v>
      </c>
      <c r="AB652">
        <v>1</v>
      </c>
      <c r="AD652">
        <v>11.68419218757076</v>
      </c>
      <c r="AE652">
        <v>10.221001357742733</v>
      </c>
      <c r="AF652">
        <v>-1.4631908298280276</v>
      </c>
      <c r="AG652">
        <v>0.79867351528793051</v>
      </c>
      <c r="AJ652">
        <v>6.0896176995418463</v>
      </c>
      <c r="AO652">
        <v>2.2110308036650475</v>
      </c>
      <c r="AT652">
        <v>49.301917641886646</v>
      </c>
      <c r="AY652">
        <v>1.7618323157258089</v>
      </c>
      <c r="BC652">
        <v>12.051125936584938</v>
      </c>
      <c r="BD652">
        <v>10.109242128998115</v>
      </c>
      <c r="BE652">
        <v>-1.9418838075868212</v>
      </c>
      <c r="BF652">
        <v>0.79169930816065448</v>
      </c>
    </row>
    <row r="653" spans="1:58" x14ac:dyDescent="0.2">
      <c r="A653">
        <v>107</v>
      </c>
      <c r="B653">
        <v>1</v>
      </c>
      <c r="C653" t="s">
        <v>30</v>
      </c>
      <c r="D653" t="s">
        <v>27</v>
      </c>
      <c r="G653">
        <v>0.5</v>
      </c>
      <c r="H653">
        <v>0.5</v>
      </c>
      <c r="I653">
        <v>3563</v>
      </c>
      <c r="J653">
        <v>11699</v>
      </c>
      <c r="L653">
        <v>9310</v>
      </c>
      <c r="M653">
        <v>3.1480000000000001</v>
      </c>
      <c r="N653">
        <v>10.19</v>
      </c>
      <c r="O653">
        <v>7.0410000000000004</v>
      </c>
      <c r="Q653">
        <v>0.85799999999999998</v>
      </c>
      <c r="R653">
        <v>1</v>
      </c>
      <c r="S653">
        <v>0</v>
      </c>
      <c r="T653">
        <v>0</v>
      </c>
      <c r="V653">
        <v>0</v>
      </c>
      <c r="Y653">
        <v>44244</v>
      </c>
      <c r="Z653">
        <v>0.2792013888888889</v>
      </c>
      <c r="AB653">
        <v>1</v>
      </c>
      <c r="AD653">
        <v>12.418059685599115</v>
      </c>
      <c r="AE653">
        <v>9.9974829002534999</v>
      </c>
      <c r="AF653">
        <v>-2.4205767853456148</v>
      </c>
      <c r="AG653">
        <v>0.78472510103337845</v>
      </c>
    </row>
    <row r="654" spans="1:58" x14ac:dyDescent="0.2">
      <c r="A654">
        <v>108</v>
      </c>
      <c r="B654">
        <v>4</v>
      </c>
      <c r="C654" t="s">
        <v>65</v>
      </c>
      <c r="D654" t="s">
        <v>27</v>
      </c>
      <c r="G654">
        <v>0.5</v>
      </c>
      <c r="H654">
        <v>0.5</v>
      </c>
      <c r="I654">
        <v>1796</v>
      </c>
      <c r="J654">
        <v>6752</v>
      </c>
      <c r="L654">
        <v>2970</v>
      </c>
      <c r="M654">
        <v>1.7929999999999999</v>
      </c>
      <c r="N654">
        <v>5.9989999999999997</v>
      </c>
      <c r="O654">
        <v>4.2060000000000004</v>
      </c>
      <c r="Q654">
        <v>0.19500000000000001</v>
      </c>
      <c r="R654">
        <v>1</v>
      </c>
      <c r="S654">
        <v>0</v>
      </c>
      <c r="T654">
        <v>0</v>
      </c>
      <c r="V654">
        <v>0</v>
      </c>
      <c r="Y654">
        <v>44244</v>
      </c>
      <c r="Z654">
        <v>0.28996527777777775</v>
      </c>
      <c r="AB654">
        <v>1</v>
      </c>
      <c r="AD654">
        <v>6.1837141614832358</v>
      </c>
      <c r="AE654">
        <v>5.7281940616464029</v>
      </c>
      <c r="AF654">
        <v>-0.45552009983683295</v>
      </c>
      <c r="AG654">
        <v>0.26145322899870371</v>
      </c>
    </row>
    <row r="655" spans="1:58" x14ac:dyDescent="0.2">
      <c r="A655">
        <v>109</v>
      </c>
      <c r="B655">
        <v>4</v>
      </c>
      <c r="C655" t="s">
        <v>65</v>
      </c>
      <c r="D655" t="s">
        <v>27</v>
      </c>
      <c r="G655">
        <v>0.5</v>
      </c>
      <c r="H655">
        <v>0.5</v>
      </c>
      <c r="I655">
        <v>1161</v>
      </c>
      <c r="J655">
        <v>7074</v>
      </c>
      <c r="L655">
        <v>3192</v>
      </c>
      <c r="M655">
        <v>1.306</v>
      </c>
      <c r="N655">
        <v>6.2709999999999999</v>
      </c>
      <c r="O655">
        <v>4.9649999999999999</v>
      </c>
      <c r="Q655">
        <v>0.218</v>
      </c>
      <c r="R655">
        <v>1</v>
      </c>
      <c r="S655">
        <v>0</v>
      </c>
      <c r="T655">
        <v>0</v>
      </c>
      <c r="V655">
        <v>0</v>
      </c>
      <c r="Y655">
        <v>44244</v>
      </c>
      <c r="Z655">
        <v>0.29563657407407407</v>
      </c>
      <c r="AB655">
        <v>1</v>
      </c>
      <c r="AD655">
        <v>3.9433013670216726</v>
      </c>
      <c r="AE655">
        <v>6.0060818736600448</v>
      </c>
      <c r="AF655">
        <v>2.0627805066383722</v>
      </c>
      <c r="AG655">
        <v>0.27977599801947622</v>
      </c>
      <c r="AI655">
        <v>31.443378900722418</v>
      </c>
      <c r="AJ655">
        <v>0.62828189929155254</v>
      </c>
      <c r="AN655">
        <v>0.10136456100074594</v>
      </c>
      <c r="AO655">
        <v>0.59086380806927585</v>
      </c>
      <c r="AS655">
        <v>31.240649778720925</v>
      </c>
      <c r="AT655">
        <v>0.51937257906173528</v>
      </c>
      <c r="AX655">
        <v>6.7413339935079222</v>
      </c>
      <c r="AY655">
        <v>0.93957744560153555</v>
      </c>
      <c r="BC655">
        <v>3.930952635083695</v>
      </c>
      <c r="BD655">
        <v>5.9883902582989279</v>
      </c>
      <c r="BE655">
        <v>2.0574376232152325</v>
      </c>
      <c r="BF655">
        <v>0.28109655794890132</v>
      </c>
    </row>
    <row r="656" spans="1:58" x14ac:dyDescent="0.2">
      <c r="A656">
        <v>110</v>
      </c>
      <c r="B656">
        <v>4</v>
      </c>
      <c r="C656" t="s">
        <v>65</v>
      </c>
      <c r="D656" t="s">
        <v>27</v>
      </c>
      <c r="G656">
        <v>0.5</v>
      </c>
      <c r="H656">
        <v>0.5</v>
      </c>
      <c r="I656">
        <v>1154</v>
      </c>
      <c r="J656">
        <v>7033</v>
      </c>
      <c r="L656">
        <v>3224</v>
      </c>
      <c r="M656">
        <v>1.3</v>
      </c>
      <c r="N656">
        <v>6.2370000000000001</v>
      </c>
      <c r="O656">
        <v>4.9370000000000003</v>
      </c>
      <c r="Q656">
        <v>0.221</v>
      </c>
      <c r="R656">
        <v>1</v>
      </c>
      <c r="S656">
        <v>0</v>
      </c>
      <c r="T656">
        <v>0</v>
      </c>
      <c r="V656">
        <v>0</v>
      </c>
      <c r="Y656">
        <v>44244</v>
      </c>
      <c r="Z656">
        <v>0.30178240740740742</v>
      </c>
      <c r="AB656">
        <v>1</v>
      </c>
      <c r="AD656">
        <v>3.9186039031457174</v>
      </c>
      <c r="AE656">
        <v>5.9706986429378102</v>
      </c>
      <c r="AF656">
        <v>2.0520947397920928</v>
      </c>
      <c r="AG656">
        <v>0.28241711787832635</v>
      </c>
    </row>
    <row r="657" spans="1:33" x14ac:dyDescent="0.2">
      <c r="A657">
        <v>111</v>
      </c>
      <c r="B657">
        <v>2</v>
      </c>
      <c r="D657" t="s">
        <v>28</v>
      </c>
      <c r="Y657">
        <v>44244</v>
      </c>
      <c r="Z657">
        <v>0.30579861111111112</v>
      </c>
      <c r="AB657">
        <v>1</v>
      </c>
      <c r="AD657" t="e">
        <v>#DIV/0!</v>
      </c>
      <c r="AE657" t="e">
        <v>#DIV/0!</v>
      </c>
      <c r="AF657" t="e">
        <v>#DIV/0!</v>
      </c>
      <c r="AG657" t="e">
        <v>#DIV/0!</v>
      </c>
    </row>
    <row r="658" spans="1:33" x14ac:dyDescent="0.2">
      <c r="A658">
        <v>112</v>
      </c>
      <c r="B658">
        <v>8</v>
      </c>
      <c r="R6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for export</vt:lpstr>
      <vt:lpstr>BRN08feb21</vt:lpstr>
      <vt:lpstr>BRN09feb21</vt:lpstr>
      <vt:lpstr>BRN10feb21</vt:lpstr>
      <vt:lpstr>BRN 11feb21</vt:lpstr>
      <vt:lpstr>BRN16feb21</vt:lpstr>
      <vt:lpstr>Questionable 04feb21</vt:lpstr>
      <vt:lpstr>Questionable 25jan21</vt:lpstr>
      <vt:lpstr>All</vt:lpstr>
      <vt:lpstr>sorted</vt:lpstr>
      <vt:lpstr>day to day</vt:lpstr>
      <vt:lpstr>day to day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2020-03-18T14:50:00Z</dcterms:created>
  <dcterms:modified xsi:type="dcterms:W3CDTF">2021-02-23T02:50:04Z</dcterms:modified>
</cp:coreProperties>
</file>