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7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dwh18\Downloads\"/>
    </mc:Choice>
  </mc:AlternateContent>
  <xr:revisionPtr revIDLastSave="0" documentId="13_ncr:1_{06868B35-EDAC-4B77-97BF-03B08C05D28F}" xr6:coauthVersionLast="47" xr6:coauthVersionMax="47" xr10:uidLastSave="{00000000-0000-0000-0000-000000000000}"/>
  <bookViews>
    <workbookView xWindow="33435" yWindow="1425" windowWidth="19875" windowHeight="12360" xr2:uid="{00000000-000D-0000-FFFF-FFFF00000000}"/>
  </bookViews>
  <sheets>
    <sheet name="data for export" sheetId="46" r:id="rId1"/>
    <sheet name="all" sheetId="45" r:id="rId2"/>
    <sheet name="DWH21jul21" sheetId="35" r:id="rId3"/>
    <sheet name="DWH22jul21" sheetId="30" r:id="rId4"/>
    <sheet name="BRN26jul21 troubleshooting" sheetId="37" r:id="rId5"/>
    <sheet name="02aug21" sheetId="38" r:id="rId6"/>
    <sheet name="compare reruns" sheetId="39" r:id="rId7"/>
    <sheet name="04aug21" sheetId="41" r:id="rId8"/>
    <sheet name="05aug21" sheetId="4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43" l="1"/>
  <c r="H19" i="43"/>
  <c r="G19" i="43"/>
  <c r="F19" i="43"/>
  <c r="E19" i="43"/>
  <c r="D19" i="43"/>
  <c r="I18" i="43"/>
  <c r="H18" i="43"/>
  <c r="G18" i="43"/>
  <c r="F18" i="43"/>
  <c r="E18" i="43"/>
  <c r="D18" i="43"/>
  <c r="I17" i="43"/>
  <c r="H17" i="43"/>
  <c r="G17" i="43"/>
  <c r="F17" i="43"/>
  <c r="E17" i="43"/>
  <c r="D17" i="43"/>
  <c r="I16" i="43"/>
  <c r="H16" i="43"/>
  <c r="G16" i="43"/>
  <c r="F16" i="43"/>
  <c r="E16" i="43"/>
  <c r="D16" i="43"/>
  <c r="I15" i="43"/>
  <c r="H15" i="43"/>
  <c r="G15" i="43"/>
  <c r="F15" i="43"/>
  <c r="E15" i="43"/>
  <c r="D15" i="43"/>
  <c r="I14" i="43"/>
  <c r="G14" i="43"/>
  <c r="E14" i="43"/>
  <c r="I22" i="43" l="1"/>
  <c r="E22" i="43"/>
  <c r="E20" i="43"/>
  <c r="G21" i="43"/>
  <c r="E21" i="43"/>
  <c r="G22" i="43"/>
  <c r="G20" i="43"/>
  <c r="I21" i="43"/>
  <c r="I20" i="43"/>
  <c r="I19" i="41"/>
  <c r="H19" i="41"/>
  <c r="G19" i="41"/>
  <c r="F19" i="41"/>
  <c r="E19" i="41"/>
  <c r="D19" i="41"/>
  <c r="I18" i="41"/>
  <c r="H18" i="41"/>
  <c r="G18" i="41"/>
  <c r="F18" i="41"/>
  <c r="E18" i="41"/>
  <c r="D18" i="41"/>
  <c r="I17" i="41"/>
  <c r="H17" i="41"/>
  <c r="G17" i="41"/>
  <c r="F17" i="41"/>
  <c r="E17" i="41"/>
  <c r="D17" i="41"/>
  <c r="I16" i="41"/>
  <c r="H16" i="41"/>
  <c r="G16" i="41"/>
  <c r="F16" i="41"/>
  <c r="E16" i="41"/>
  <c r="D16" i="41"/>
  <c r="I15" i="41"/>
  <c r="H15" i="41"/>
  <c r="G15" i="41"/>
  <c r="F15" i="41"/>
  <c r="E15" i="41"/>
  <c r="D15" i="41"/>
  <c r="I14" i="41"/>
  <c r="G14" i="41"/>
  <c r="E14" i="41"/>
  <c r="I21" i="41" l="1"/>
  <c r="AD137" i="43"/>
  <c r="AD47" i="43"/>
  <c r="AD49" i="43"/>
  <c r="AD118" i="43"/>
  <c r="AJ118" i="43" s="1"/>
  <c r="AD78" i="43"/>
  <c r="AD98" i="43"/>
  <c r="AD104" i="43"/>
  <c r="AD61" i="43"/>
  <c r="AD95" i="43"/>
  <c r="AD39" i="43"/>
  <c r="AI39" i="43" s="1"/>
  <c r="AD123" i="43"/>
  <c r="AD93" i="43"/>
  <c r="AD28" i="43"/>
  <c r="AD43" i="43"/>
  <c r="AI43" i="43" s="1"/>
  <c r="AD135" i="43"/>
  <c r="AD52" i="43"/>
  <c r="BC52" i="43" s="1"/>
  <c r="AD53" i="43"/>
  <c r="AD119" i="43"/>
  <c r="AD79" i="43"/>
  <c r="AD31" i="43"/>
  <c r="AI31" i="43" s="1"/>
  <c r="AD117" i="43"/>
  <c r="AD33" i="43"/>
  <c r="AI33" i="43" s="1"/>
  <c r="AD70" i="43"/>
  <c r="AD72" i="43"/>
  <c r="AD48" i="43"/>
  <c r="AD55" i="43"/>
  <c r="AD99" i="43"/>
  <c r="AD37" i="43"/>
  <c r="AI37" i="43" s="1"/>
  <c r="AD97" i="43"/>
  <c r="AD25" i="43"/>
  <c r="AG137" i="43"/>
  <c r="AG136" i="43"/>
  <c r="AG134" i="43"/>
  <c r="AG132" i="43"/>
  <c r="AG135" i="43"/>
  <c r="AG133" i="43"/>
  <c r="AG131" i="43"/>
  <c r="AG129" i="43"/>
  <c r="AG126" i="43"/>
  <c r="AG123" i="43"/>
  <c r="AG121" i="43"/>
  <c r="AG119" i="43"/>
  <c r="AG117" i="43"/>
  <c r="AG115" i="43"/>
  <c r="AG113" i="43"/>
  <c r="AG111" i="43"/>
  <c r="AG109" i="43"/>
  <c r="AG107" i="43"/>
  <c r="AG105" i="43"/>
  <c r="AG103" i="43"/>
  <c r="AG101" i="43"/>
  <c r="AG99" i="43"/>
  <c r="AG97" i="43"/>
  <c r="AG95" i="43"/>
  <c r="AG93" i="43"/>
  <c r="AG90" i="43"/>
  <c r="AG88" i="43"/>
  <c r="AG86" i="43"/>
  <c r="AG84" i="43"/>
  <c r="AG81" i="43"/>
  <c r="AG78" i="43"/>
  <c r="AG76" i="43"/>
  <c r="AG74" i="43"/>
  <c r="AG72" i="43"/>
  <c r="AG70" i="43"/>
  <c r="AG68" i="43"/>
  <c r="AG66" i="43"/>
  <c r="AG64" i="43"/>
  <c r="AG62" i="43"/>
  <c r="AG60" i="43"/>
  <c r="AG58" i="43"/>
  <c r="AG56" i="43"/>
  <c r="AG54" i="43"/>
  <c r="AG52" i="43"/>
  <c r="AG50" i="43"/>
  <c r="AG48" i="43"/>
  <c r="AG46" i="43"/>
  <c r="AG122" i="43"/>
  <c r="AG94" i="43"/>
  <c r="AG85" i="43"/>
  <c r="AG67" i="43"/>
  <c r="AG57" i="43"/>
  <c r="AG47" i="43"/>
  <c r="AG61" i="43"/>
  <c r="AG51" i="43"/>
  <c r="AG125" i="43"/>
  <c r="AG116" i="43"/>
  <c r="AG128" i="43"/>
  <c r="AG120" i="43"/>
  <c r="AG110" i="43"/>
  <c r="AG55" i="43"/>
  <c r="AG45" i="43"/>
  <c r="AG124" i="43"/>
  <c r="AG104" i="43"/>
  <c r="AG77" i="43"/>
  <c r="AG114" i="43"/>
  <c r="AG49" i="43"/>
  <c r="AG127" i="43"/>
  <c r="AG118" i="43"/>
  <c r="AG108" i="43"/>
  <c r="AG98" i="43"/>
  <c r="AG89" i="43"/>
  <c r="AG80" i="43"/>
  <c r="AG71" i="43"/>
  <c r="AG43" i="43"/>
  <c r="AX43" i="43" s="1"/>
  <c r="AG91" i="43"/>
  <c r="AG130" i="43"/>
  <c r="AG112" i="43"/>
  <c r="AG102" i="43"/>
  <c r="AG92" i="43"/>
  <c r="AG83" i="43"/>
  <c r="AG75" i="43"/>
  <c r="AG65" i="43"/>
  <c r="AG100" i="43"/>
  <c r="AG73" i="43"/>
  <c r="AG106" i="43"/>
  <c r="AG96" i="43"/>
  <c r="AG87" i="43"/>
  <c r="AG79" i="43"/>
  <c r="AG69" i="43"/>
  <c r="AG59" i="43"/>
  <c r="AG41" i="43"/>
  <c r="AX41" i="43" s="1"/>
  <c r="AG82" i="43"/>
  <c r="AG63" i="43"/>
  <c r="AG53" i="43"/>
  <c r="AG38" i="43"/>
  <c r="AX38" i="43" s="1"/>
  <c r="AG30" i="43"/>
  <c r="AX30" i="43" s="1"/>
  <c r="AG35" i="43"/>
  <c r="AX35" i="43" s="1"/>
  <c r="AG29" i="43"/>
  <c r="AG24" i="43"/>
  <c r="AG44" i="43"/>
  <c r="AX44" i="43" s="1"/>
  <c r="AG37" i="43"/>
  <c r="AX37" i="43" s="1"/>
  <c r="AG28" i="43"/>
  <c r="AG40" i="43"/>
  <c r="AX40" i="43" s="1"/>
  <c r="AG32" i="43"/>
  <c r="AX32" i="43" s="1"/>
  <c r="AG33" i="43"/>
  <c r="AX33" i="43" s="1"/>
  <c r="AG34" i="43"/>
  <c r="AX34" i="43" s="1"/>
  <c r="AG27" i="43"/>
  <c r="AG39" i="43"/>
  <c r="AX39" i="43" s="1"/>
  <c r="AG31" i="43"/>
  <c r="AX31" i="43" s="1"/>
  <c r="AG25" i="43"/>
  <c r="AG42" i="43"/>
  <c r="AX42" i="43" s="1"/>
  <c r="AG36" i="43"/>
  <c r="AX36" i="43" s="1"/>
  <c r="AG26" i="43"/>
  <c r="AD58" i="43"/>
  <c r="AD30" i="43"/>
  <c r="AI30" i="43" s="1"/>
  <c r="AD38" i="43"/>
  <c r="AI38" i="43" s="1"/>
  <c r="AD114" i="43"/>
  <c r="AD60" i="43"/>
  <c r="AD71" i="43"/>
  <c r="AD66" i="43"/>
  <c r="AD57" i="43"/>
  <c r="AD81" i="43"/>
  <c r="AD63" i="43"/>
  <c r="AD100" i="43"/>
  <c r="AD96" i="43"/>
  <c r="AD65" i="43"/>
  <c r="AD126" i="43"/>
  <c r="AD90" i="43"/>
  <c r="AD68" i="43"/>
  <c r="AD111" i="43"/>
  <c r="AD75" i="43"/>
  <c r="AD130" i="43"/>
  <c r="AD80" i="43"/>
  <c r="AD76" i="43"/>
  <c r="AD85" i="43"/>
  <c r="AD105" i="43"/>
  <c r="AE137" i="43"/>
  <c r="AF137" i="43" s="1"/>
  <c r="AE135" i="43"/>
  <c r="AE133" i="43"/>
  <c r="AE131" i="43"/>
  <c r="AE129" i="43"/>
  <c r="AE126" i="43"/>
  <c r="AE123" i="43"/>
  <c r="AF123" i="43" s="1"/>
  <c r="AE121" i="43"/>
  <c r="AE119" i="43"/>
  <c r="AE117" i="43"/>
  <c r="AE115" i="43"/>
  <c r="AE113" i="43"/>
  <c r="AE111" i="43"/>
  <c r="AE109" i="43"/>
  <c r="AE107" i="43"/>
  <c r="AE105" i="43"/>
  <c r="AF105" i="43" s="1"/>
  <c r="AE103" i="43"/>
  <c r="AE101" i="43"/>
  <c r="AE99" i="43"/>
  <c r="AF99" i="43" s="1"/>
  <c r="AE97" i="43"/>
  <c r="AE95" i="43"/>
  <c r="AF95" i="43" s="1"/>
  <c r="AE93" i="43"/>
  <c r="AE90" i="43"/>
  <c r="AE88" i="43"/>
  <c r="AE86" i="43"/>
  <c r="AE84" i="43"/>
  <c r="AE81" i="43"/>
  <c r="AE78" i="43"/>
  <c r="AE76" i="43"/>
  <c r="AE74" i="43"/>
  <c r="AE72" i="43"/>
  <c r="AE70" i="43"/>
  <c r="AE68" i="43"/>
  <c r="AE66" i="43"/>
  <c r="AE64" i="43"/>
  <c r="AE62" i="43"/>
  <c r="AE60" i="43"/>
  <c r="AE58" i="43"/>
  <c r="AE56" i="43"/>
  <c r="AE54" i="43"/>
  <c r="AE52" i="43"/>
  <c r="AE50" i="43"/>
  <c r="AE48" i="43"/>
  <c r="AE46" i="43"/>
  <c r="AE106" i="43"/>
  <c r="AE96" i="43"/>
  <c r="AE87" i="43"/>
  <c r="AE79" i="43"/>
  <c r="AE69" i="43"/>
  <c r="AE59" i="43"/>
  <c r="AE41" i="43"/>
  <c r="AE91" i="43"/>
  <c r="AE73" i="43"/>
  <c r="AE132" i="43"/>
  <c r="AE100" i="43"/>
  <c r="AE82" i="43"/>
  <c r="AE63" i="43"/>
  <c r="AF63" i="43" s="1"/>
  <c r="AE53" i="43"/>
  <c r="AE122" i="43"/>
  <c r="AE94" i="43"/>
  <c r="AE85" i="43"/>
  <c r="AE67" i="43"/>
  <c r="AE57" i="43"/>
  <c r="AE47" i="43"/>
  <c r="AF47" i="43" s="1"/>
  <c r="AE136" i="43"/>
  <c r="AE125" i="43"/>
  <c r="AE116" i="43"/>
  <c r="AE61" i="43"/>
  <c r="AE51" i="43"/>
  <c r="AE128" i="43"/>
  <c r="AE120" i="43"/>
  <c r="AE110" i="43"/>
  <c r="AF110" i="43" s="1"/>
  <c r="AE55" i="43"/>
  <c r="AE45" i="43"/>
  <c r="AE75" i="43"/>
  <c r="AF75" i="43" s="1"/>
  <c r="AE65" i="43"/>
  <c r="AE134" i="43"/>
  <c r="AE124" i="43"/>
  <c r="AE114" i="43"/>
  <c r="AE104" i="43"/>
  <c r="AF104" i="43" s="1"/>
  <c r="AE77" i="43"/>
  <c r="AE49" i="43"/>
  <c r="AE40" i="43"/>
  <c r="AE39" i="43"/>
  <c r="AE38" i="43"/>
  <c r="AE37" i="43"/>
  <c r="AE36" i="43"/>
  <c r="AE35" i="43"/>
  <c r="AE34" i="43"/>
  <c r="AE33" i="43"/>
  <c r="AE32" i="43"/>
  <c r="AE31" i="43"/>
  <c r="AE30" i="43"/>
  <c r="AE28" i="43"/>
  <c r="AE26" i="43"/>
  <c r="AE24" i="43"/>
  <c r="AE83" i="43"/>
  <c r="AE127" i="43"/>
  <c r="AE118" i="43"/>
  <c r="AE108" i="43"/>
  <c r="AE98" i="43"/>
  <c r="AE89" i="43"/>
  <c r="AE80" i="43"/>
  <c r="AE71" i="43"/>
  <c r="AF71" i="43" s="1"/>
  <c r="AE43" i="43"/>
  <c r="AE130" i="43"/>
  <c r="AE112" i="43"/>
  <c r="AE102" i="43"/>
  <c r="AE92" i="43"/>
  <c r="AE25" i="43"/>
  <c r="AE29" i="43"/>
  <c r="AE44" i="43"/>
  <c r="AE27" i="43"/>
  <c r="AF27" i="43" s="1"/>
  <c r="AE42" i="43"/>
  <c r="AD108" i="43"/>
  <c r="AD32" i="43"/>
  <c r="AI32" i="43" s="1"/>
  <c r="AD40" i="43"/>
  <c r="AI40" i="43" s="1"/>
  <c r="AD124" i="43"/>
  <c r="AD88" i="43"/>
  <c r="AD113" i="43"/>
  <c r="AD84" i="43"/>
  <c r="AD94" i="43"/>
  <c r="AD109" i="43"/>
  <c r="AD73" i="43"/>
  <c r="AD115" i="43"/>
  <c r="AD121" i="43"/>
  <c r="AD83" i="43"/>
  <c r="AD133" i="43"/>
  <c r="AD127" i="43"/>
  <c r="AD34" i="43"/>
  <c r="AI34" i="43" s="1"/>
  <c r="AD54" i="43"/>
  <c r="AD89" i="43"/>
  <c r="AD110" i="43"/>
  <c r="AD42" i="43"/>
  <c r="AI42" i="43" s="1"/>
  <c r="AD103" i="43"/>
  <c r="AD122" i="43"/>
  <c r="AD27" i="43"/>
  <c r="AD82" i="43"/>
  <c r="AD59" i="43"/>
  <c r="AD87" i="43"/>
  <c r="AD102" i="43"/>
  <c r="AD134" i="43"/>
  <c r="AJ97" i="43"/>
  <c r="AD131" i="43"/>
  <c r="AD129" i="43"/>
  <c r="AD92" i="43"/>
  <c r="AD132" i="43"/>
  <c r="AD41" i="43"/>
  <c r="AI41" i="43" s="1"/>
  <c r="AD24" i="43"/>
  <c r="AD35" i="43"/>
  <c r="AI35" i="43" s="1"/>
  <c r="AD64" i="43"/>
  <c r="AD45" i="43"/>
  <c r="AD120" i="43"/>
  <c r="AD51" i="43"/>
  <c r="AD116" i="43"/>
  <c r="AD62" i="43"/>
  <c r="AD29" i="43"/>
  <c r="AD86" i="43"/>
  <c r="AD69" i="43"/>
  <c r="AD101" i="43"/>
  <c r="AD107" i="43"/>
  <c r="AD136" i="43"/>
  <c r="AD46" i="43"/>
  <c r="AD26" i="43"/>
  <c r="AD36" i="43"/>
  <c r="AI36" i="43" s="1"/>
  <c r="AD77" i="43"/>
  <c r="AD50" i="43"/>
  <c r="BC49" i="43" s="1"/>
  <c r="AD128" i="43"/>
  <c r="AD56" i="43"/>
  <c r="AJ55" i="43" s="1"/>
  <c r="AD125" i="43"/>
  <c r="AD67" i="43"/>
  <c r="AD44" i="43"/>
  <c r="AI44" i="43" s="1"/>
  <c r="AD91" i="43"/>
  <c r="AD74" i="43"/>
  <c r="AD106" i="43"/>
  <c r="AD112" i="43"/>
  <c r="E22" i="41"/>
  <c r="G21" i="41"/>
  <c r="E20" i="41"/>
  <c r="G20" i="41"/>
  <c r="E21" i="41"/>
  <c r="AD128" i="41" s="1"/>
  <c r="AE136" i="41"/>
  <c r="AE127" i="41"/>
  <c r="AE80" i="41"/>
  <c r="AE69" i="41"/>
  <c r="AE65" i="41"/>
  <c r="AE43" i="41"/>
  <c r="AE41" i="41"/>
  <c r="AE135" i="41"/>
  <c r="AE121" i="41"/>
  <c r="AE119" i="41"/>
  <c r="AE117" i="41"/>
  <c r="AE105" i="41"/>
  <c r="AE103" i="41"/>
  <c r="AE101" i="41"/>
  <c r="AE88" i="41"/>
  <c r="AE86" i="41"/>
  <c r="AE84" i="41"/>
  <c r="AE70" i="41"/>
  <c r="AE68" i="41"/>
  <c r="AE66" i="41"/>
  <c r="AE58" i="41"/>
  <c r="AE54" i="41"/>
  <c r="AE52" i="41"/>
  <c r="AE50" i="41"/>
  <c r="AE37" i="41"/>
  <c r="AE36" i="41"/>
  <c r="AE35" i="41"/>
  <c r="AE28" i="41"/>
  <c r="AE26" i="41"/>
  <c r="AE24" i="41"/>
  <c r="AD134" i="41"/>
  <c r="AD132" i="41"/>
  <c r="AD130" i="41"/>
  <c r="AD120" i="41"/>
  <c r="AD118" i="41"/>
  <c r="AD116" i="41"/>
  <c r="AD104" i="41"/>
  <c r="AD102" i="41"/>
  <c r="AD100" i="41"/>
  <c r="AD89" i="41"/>
  <c r="AD87" i="41"/>
  <c r="AD85" i="41"/>
  <c r="AD75" i="41"/>
  <c r="AD73" i="41"/>
  <c r="AD71" i="41"/>
  <c r="AD59" i="41"/>
  <c r="AD57" i="41"/>
  <c r="AD55" i="41"/>
  <c r="AD44" i="41"/>
  <c r="AI44" i="41" s="1"/>
  <c r="AD43" i="41"/>
  <c r="AI43" i="41" s="1"/>
  <c r="AD42" i="41"/>
  <c r="AI42" i="41" s="1"/>
  <c r="AD131" i="41"/>
  <c r="AD123" i="41"/>
  <c r="AD121" i="41"/>
  <c r="AD97" i="41"/>
  <c r="AD90" i="41"/>
  <c r="AD88" i="41"/>
  <c r="AD60" i="41"/>
  <c r="AD58" i="41"/>
  <c r="AD50" i="41"/>
  <c r="AD37" i="41"/>
  <c r="AI37" i="41" s="1"/>
  <c r="AD36" i="41"/>
  <c r="AI36" i="41" s="1"/>
  <c r="AD35" i="41"/>
  <c r="AI35" i="41" s="1"/>
  <c r="AD28" i="41"/>
  <c r="AD26" i="41"/>
  <c r="AD24" i="41"/>
  <c r="AD76" i="41"/>
  <c r="AD66" i="41"/>
  <c r="AD64" i="41"/>
  <c r="AD86" i="41"/>
  <c r="AD78" i="41"/>
  <c r="AD129" i="41"/>
  <c r="G22" i="41"/>
  <c r="I22" i="41"/>
  <c r="I20" i="41"/>
  <c r="AG145" i="41" l="1"/>
  <c r="AG140" i="41"/>
  <c r="AG138" i="41"/>
  <c r="AG147" i="41"/>
  <c r="AG143" i="41"/>
  <c r="AG141" i="41"/>
  <c r="AG148" i="41"/>
  <c r="AG139" i="41"/>
  <c r="AG146" i="41"/>
  <c r="AG144" i="41"/>
  <c r="AG142" i="41"/>
  <c r="AG149" i="41"/>
  <c r="AF25" i="43"/>
  <c r="AE132" i="41"/>
  <c r="AE141" i="41"/>
  <c r="AE140" i="41"/>
  <c r="AE138" i="41"/>
  <c r="AE145" i="41"/>
  <c r="AE143" i="41"/>
  <c r="AE139" i="41"/>
  <c r="AE148" i="41"/>
  <c r="AE146" i="41"/>
  <c r="AE144" i="41"/>
  <c r="AF144" i="41" s="1"/>
  <c r="AE142" i="41"/>
  <c r="AE149" i="41"/>
  <c r="AE147" i="41"/>
  <c r="AE74" i="41"/>
  <c r="AF74" i="41" s="1"/>
  <c r="AE93" i="41"/>
  <c r="AF93" i="41" s="1"/>
  <c r="AE109" i="41"/>
  <c r="AE126" i="41"/>
  <c r="AE49" i="41"/>
  <c r="AF49" i="41" s="1"/>
  <c r="AE92" i="41"/>
  <c r="AF92" i="41" s="1"/>
  <c r="AD139" i="41"/>
  <c r="AD148" i="41"/>
  <c r="AD145" i="41"/>
  <c r="AD146" i="41"/>
  <c r="AD144" i="41"/>
  <c r="AD142" i="41"/>
  <c r="AD149" i="41"/>
  <c r="AD140" i="41"/>
  <c r="AD147" i="41"/>
  <c r="AD138" i="41"/>
  <c r="AD143" i="41"/>
  <c r="AD141" i="41"/>
  <c r="AD93" i="41"/>
  <c r="AD38" i="41"/>
  <c r="AI38" i="41" s="1"/>
  <c r="AD25" i="41"/>
  <c r="AD77" i="41"/>
  <c r="BC76" i="41" s="1"/>
  <c r="AD122" i="41"/>
  <c r="AE56" i="41"/>
  <c r="AE123" i="41"/>
  <c r="AF98" i="43"/>
  <c r="AD107" i="41"/>
  <c r="AD70" i="41"/>
  <c r="AD47" i="41"/>
  <c r="AD108" i="41"/>
  <c r="AF108" i="41" s="1"/>
  <c r="AE39" i="41"/>
  <c r="AD68" i="41"/>
  <c r="AD115" i="41"/>
  <c r="AJ115" i="41" s="1"/>
  <c r="AD117" i="41"/>
  <c r="AF117" i="41" s="1"/>
  <c r="AD32" i="41"/>
  <c r="AI32" i="41" s="1"/>
  <c r="AD40" i="41"/>
  <c r="AI40" i="41" s="1"/>
  <c r="AD72" i="41"/>
  <c r="AD109" i="41"/>
  <c r="AD29" i="41"/>
  <c r="AD49" i="41"/>
  <c r="AD65" i="41"/>
  <c r="AF65" i="41" s="1"/>
  <c r="AD80" i="41"/>
  <c r="AL79" i="41" s="1"/>
  <c r="AD94" i="41"/>
  <c r="AD110" i="41"/>
  <c r="AD125" i="41"/>
  <c r="AJ124" i="41" s="1"/>
  <c r="AE25" i="41"/>
  <c r="AF25" i="41" s="1"/>
  <c r="AE32" i="41"/>
  <c r="AE40" i="41"/>
  <c r="AE60" i="41"/>
  <c r="AF60" i="41" s="1"/>
  <c r="AE76" i="41"/>
  <c r="BD76" i="41" s="1"/>
  <c r="AE95" i="41"/>
  <c r="AE111" i="41"/>
  <c r="AE129" i="41"/>
  <c r="AF129" i="41" s="1"/>
  <c r="AE53" i="41"/>
  <c r="AO52" i="41" s="1"/>
  <c r="AE106" i="41"/>
  <c r="AD84" i="41"/>
  <c r="AD62" i="41"/>
  <c r="AF62" i="41" s="1"/>
  <c r="AD45" i="41"/>
  <c r="AD91" i="41"/>
  <c r="AD136" i="41"/>
  <c r="AE38" i="41"/>
  <c r="AN38" i="41" s="1"/>
  <c r="AE90" i="41"/>
  <c r="AF90" i="41" s="1"/>
  <c r="AE107" i="41"/>
  <c r="AE89" i="41"/>
  <c r="AF89" i="41" s="1"/>
  <c r="AD54" i="41"/>
  <c r="AD31" i="41"/>
  <c r="AI31" i="41" s="1"/>
  <c r="AD101" i="41"/>
  <c r="AD79" i="41"/>
  <c r="AE31" i="41"/>
  <c r="AF31" i="41" s="1"/>
  <c r="AS31" i="41" s="1"/>
  <c r="AD95" i="41"/>
  <c r="AJ94" i="41" s="1"/>
  <c r="AD48" i="41"/>
  <c r="AD119" i="41"/>
  <c r="AD33" i="41"/>
  <c r="AI33" i="41" s="1"/>
  <c r="AD135" i="41"/>
  <c r="AF135" i="41" s="1"/>
  <c r="AD74" i="41"/>
  <c r="AD111" i="41"/>
  <c r="AD133" i="41"/>
  <c r="AJ133" i="41" s="1"/>
  <c r="AD51" i="41"/>
  <c r="AD67" i="41"/>
  <c r="AD82" i="41"/>
  <c r="AD96" i="41"/>
  <c r="AD112" i="41"/>
  <c r="BC112" i="41" s="1"/>
  <c r="AD127" i="41"/>
  <c r="AE27" i="41"/>
  <c r="AE33" i="41"/>
  <c r="AN33" i="41" s="1"/>
  <c r="AE46" i="41"/>
  <c r="AO46" i="41" s="1"/>
  <c r="AE62" i="41"/>
  <c r="AE78" i="41"/>
  <c r="AE97" i="41"/>
  <c r="AO97" i="41" s="1"/>
  <c r="AE113" i="41"/>
  <c r="AO112" i="41" s="1"/>
  <c r="AE131" i="41"/>
  <c r="AE57" i="41"/>
  <c r="AE110" i="41"/>
  <c r="BD109" i="41" s="1"/>
  <c r="AD46" i="41"/>
  <c r="AJ46" i="41" s="1"/>
  <c r="AD30" i="41"/>
  <c r="AI30" i="41" s="1"/>
  <c r="AD99" i="41"/>
  <c r="AD61" i="41"/>
  <c r="AF61" i="41" s="1"/>
  <c r="AD106" i="41"/>
  <c r="BC106" i="41" s="1"/>
  <c r="AE30" i="41"/>
  <c r="AE72" i="41"/>
  <c r="AE45" i="41"/>
  <c r="AF45" i="41" s="1"/>
  <c r="AF60" i="43"/>
  <c r="AD105" i="41"/>
  <c r="AD39" i="41"/>
  <c r="AI39" i="41" s="1"/>
  <c r="AD27" i="41"/>
  <c r="AF27" i="41" s="1"/>
  <c r="AD63" i="41"/>
  <c r="AF63" i="41" s="1"/>
  <c r="AD92" i="41"/>
  <c r="AD124" i="41"/>
  <c r="AD137" i="41"/>
  <c r="AJ136" i="41" s="1"/>
  <c r="AD103" i="41"/>
  <c r="BC103" i="41" s="1"/>
  <c r="AD56" i="41"/>
  <c r="AD126" i="41"/>
  <c r="AD34" i="41"/>
  <c r="AI34" i="41" s="1"/>
  <c r="AD52" i="41"/>
  <c r="BC52" i="41" s="1"/>
  <c r="AD81" i="41"/>
  <c r="AD113" i="41"/>
  <c r="AD41" i="41"/>
  <c r="AI41" i="41" s="1"/>
  <c r="AD53" i="41"/>
  <c r="AD69" i="41"/>
  <c r="AD83" i="41"/>
  <c r="AD98" i="41"/>
  <c r="AJ97" i="41" s="1"/>
  <c r="AD114" i="41"/>
  <c r="AF114" i="41" s="1"/>
  <c r="AE29" i="41"/>
  <c r="AE34" i="41"/>
  <c r="AE48" i="41"/>
  <c r="AE64" i="41"/>
  <c r="AF64" i="41" s="1"/>
  <c r="AE81" i="41"/>
  <c r="AE99" i="41"/>
  <c r="AE115" i="41"/>
  <c r="AO115" i="41" s="1"/>
  <c r="AE133" i="41"/>
  <c r="AF133" i="41" s="1"/>
  <c r="AE61" i="41"/>
  <c r="AE120" i="41"/>
  <c r="AE47" i="41"/>
  <c r="AF47" i="41" s="1"/>
  <c r="AE63" i="41"/>
  <c r="AE82" i="41"/>
  <c r="AE108" i="41"/>
  <c r="AE134" i="41"/>
  <c r="AF134" i="41" s="1"/>
  <c r="AE51" i="41"/>
  <c r="AF51" i="41" s="1"/>
  <c r="AE67" i="41"/>
  <c r="AE91" i="41"/>
  <c r="AN91" i="41" s="1"/>
  <c r="AE112" i="41"/>
  <c r="AF112" i="41" s="1"/>
  <c r="AF120" i="41"/>
  <c r="AF132" i="41"/>
  <c r="AE42" i="41"/>
  <c r="AE55" i="41"/>
  <c r="AF55" i="41" s="1"/>
  <c r="AE75" i="41"/>
  <c r="AF75" i="41" s="1"/>
  <c r="AE94" i="41"/>
  <c r="AE122" i="41"/>
  <c r="AO121" i="41" s="1"/>
  <c r="AE77" i="41"/>
  <c r="AF77" i="41" s="1"/>
  <c r="AE96" i="41"/>
  <c r="AF96" i="41" s="1"/>
  <c r="AE124" i="41"/>
  <c r="AF126" i="41"/>
  <c r="AE44" i="41"/>
  <c r="AN44" i="41" s="1"/>
  <c r="AE59" i="41"/>
  <c r="AF59" i="41" s="1"/>
  <c r="AE79" i="41"/>
  <c r="AO79" i="41" s="1"/>
  <c r="AE104" i="41"/>
  <c r="AF104" i="41" s="1"/>
  <c r="AE125" i="41"/>
  <c r="BD124" i="41" s="1"/>
  <c r="AF68" i="43"/>
  <c r="AF96" i="43"/>
  <c r="AF93" i="43"/>
  <c r="AF111" i="43"/>
  <c r="AF48" i="43"/>
  <c r="AF81" i="43"/>
  <c r="AF72" i="43"/>
  <c r="AJ61" i="43"/>
  <c r="AL79" i="43"/>
  <c r="BC97" i="43"/>
  <c r="AF45" i="43"/>
  <c r="BC118" i="43"/>
  <c r="AJ52" i="43"/>
  <c r="BC55" i="43"/>
  <c r="AF28" i="43"/>
  <c r="AF128" i="43"/>
  <c r="AJ70" i="43"/>
  <c r="AF134" i="43"/>
  <c r="AF129" i="43"/>
  <c r="AF102" i="43"/>
  <c r="AF108" i="43"/>
  <c r="AF65" i="43"/>
  <c r="AF62" i="43"/>
  <c r="AF78" i="43"/>
  <c r="AF131" i="43"/>
  <c r="BC61" i="43"/>
  <c r="AF53" i="43"/>
  <c r="AF117" i="43"/>
  <c r="AF135" i="43"/>
  <c r="AJ49" i="43"/>
  <c r="AF83" i="43"/>
  <c r="AF77" i="43"/>
  <c r="AF69" i="43"/>
  <c r="AF86" i="43"/>
  <c r="AF119" i="43"/>
  <c r="AN43" i="43"/>
  <c r="AF43" i="43"/>
  <c r="AS43" i="43" s="1"/>
  <c r="AF34" i="43"/>
  <c r="AS34" i="43" s="1"/>
  <c r="AN34" i="43"/>
  <c r="AF52" i="43"/>
  <c r="BD52" i="43"/>
  <c r="AO52" i="43"/>
  <c r="AK82" i="43"/>
  <c r="BC82" i="43"/>
  <c r="AJ82" i="43"/>
  <c r="AN44" i="43"/>
  <c r="AF44" i="43"/>
  <c r="AS44" i="43" s="1"/>
  <c r="AF35" i="43"/>
  <c r="AS35" i="43" s="1"/>
  <c r="AN35" i="43"/>
  <c r="AQ79" i="43"/>
  <c r="AO79" i="43"/>
  <c r="BD79" i="43"/>
  <c r="AF79" i="43"/>
  <c r="AF70" i="43"/>
  <c r="BD70" i="43"/>
  <c r="AO70" i="43"/>
  <c r="AF121" i="43"/>
  <c r="BD121" i="43"/>
  <c r="AO121" i="43"/>
  <c r="BC106" i="43"/>
  <c r="AJ106" i="43"/>
  <c r="BC64" i="43"/>
  <c r="AJ64" i="43"/>
  <c r="AJ121" i="43"/>
  <c r="BC121" i="43"/>
  <c r="AL124" i="43"/>
  <c r="AJ124" i="43"/>
  <c r="BC124" i="43"/>
  <c r="AF89" i="43"/>
  <c r="AF37" i="43"/>
  <c r="AS37" i="43" s="1"/>
  <c r="AN37" i="43"/>
  <c r="AQ124" i="43"/>
  <c r="AO124" i="43"/>
  <c r="BD124" i="43"/>
  <c r="AF124" i="43"/>
  <c r="AO67" i="43"/>
  <c r="AF67" i="43"/>
  <c r="BD67" i="43"/>
  <c r="AF132" i="43"/>
  <c r="AF58" i="43"/>
  <c r="BD58" i="43"/>
  <c r="AO58" i="43"/>
  <c r="AF74" i="43"/>
  <c r="AF109" i="43"/>
  <c r="BD109" i="43"/>
  <c r="AO109" i="43"/>
  <c r="AF126" i="43"/>
  <c r="AJ76" i="43"/>
  <c r="BC76" i="43"/>
  <c r="BC70" i="43"/>
  <c r="AY106" i="43"/>
  <c r="BF106" i="43"/>
  <c r="AY112" i="43"/>
  <c r="BF112" i="43"/>
  <c r="AY61" i="43"/>
  <c r="BF61" i="43"/>
  <c r="BF64" i="43"/>
  <c r="AY64" i="43"/>
  <c r="BF115" i="43"/>
  <c r="AY115" i="43"/>
  <c r="AY133" i="43"/>
  <c r="BF133" i="43"/>
  <c r="AO55" i="43"/>
  <c r="AF55" i="43"/>
  <c r="BD55" i="43"/>
  <c r="AF92" i="43"/>
  <c r="AO106" i="43"/>
  <c r="BD106" i="43"/>
  <c r="AF106" i="43"/>
  <c r="AJ79" i="43"/>
  <c r="BC100" i="43"/>
  <c r="AJ100" i="43"/>
  <c r="BF82" i="43"/>
  <c r="AZ82" i="43"/>
  <c r="AY82" i="43"/>
  <c r="AY73" i="43"/>
  <c r="BF73" i="43"/>
  <c r="BF130" i="43"/>
  <c r="AY130" i="43"/>
  <c r="AY118" i="43"/>
  <c r="BF118" i="43"/>
  <c r="AY55" i="43"/>
  <c r="BF55" i="43"/>
  <c r="AJ103" i="43"/>
  <c r="BC103" i="43"/>
  <c r="AJ115" i="43"/>
  <c r="BC115" i="43"/>
  <c r="AF38" i="43"/>
  <c r="AS38" i="43" s="1"/>
  <c r="AN38" i="43"/>
  <c r="AO85" i="43"/>
  <c r="AF85" i="43"/>
  <c r="BD85" i="43"/>
  <c r="AO73" i="43"/>
  <c r="AF73" i="43"/>
  <c r="BD73" i="43"/>
  <c r="AF76" i="43"/>
  <c r="BD76" i="43"/>
  <c r="AO76" i="43"/>
  <c r="AJ91" i="43"/>
  <c r="BC91" i="43"/>
  <c r="AI91" i="43"/>
  <c r="AF39" i="43"/>
  <c r="AS39" i="43" s="1"/>
  <c r="AN39" i="43"/>
  <c r="AO61" i="43"/>
  <c r="AF61" i="43"/>
  <c r="BD61" i="43"/>
  <c r="AO91" i="43"/>
  <c r="AN91" i="43"/>
  <c r="BD91" i="43"/>
  <c r="AF91" i="43"/>
  <c r="AF97" i="43"/>
  <c r="BD97" i="43"/>
  <c r="AO97" i="43"/>
  <c r="AF113" i="43"/>
  <c r="BC130" i="43"/>
  <c r="AJ130" i="43"/>
  <c r="BC79" i="43"/>
  <c r="AY100" i="43"/>
  <c r="BF100" i="43"/>
  <c r="BF91" i="43"/>
  <c r="AY91" i="43"/>
  <c r="AX91" i="43"/>
  <c r="BF127" i="43"/>
  <c r="AY127" i="43"/>
  <c r="AZ127" i="43"/>
  <c r="BF52" i="43"/>
  <c r="AY52" i="43"/>
  <c r="BF103" i="43"/>
  <c r="AY103" i="43"/>
  <c r="AJ109" i="43"/>
  <c r="BC109" i="43"/>
  <c r="AO112" i="43"/>
  <c r="BD112" i="43"/>
  <c r="AF112" i="43"/>
  <c r="AO118" i="43"/>
  <c r="BD118" i="43"/>
  <c r="AF118" i="43"/>
  <c r="AF32" i="43"/>
  <c r="AS32" i="43" s="1"/>
  <c r="AN32" i="43"/>
  <c r="AN40" i="43"/>
  <c r="AF40" i="43"/>
  <c r="AS40" i="43" s="1"/>
  <c r="AF116" i="43"/>
  <c r="AF122" i="43"/>
  <c r="AN41" i="43"/>
  <c r="AF41" i="43"/>
  <c r="AS41" i="43" s="1"/>
  <c r="AF64" i="43"/>
  <c r="BD64" i="43"/>
  <c r="AO64" i="43"/>
  <c r="AF115" i="43"/>
  <c r="BD115" i="43"/>
  <c r="AO115" i="43"/>
  <c r="AF133" i="43"/>
  <c r="BD133" i="43"/>
  <c r="AO133" i="43"/>
  <c r="BC58" i="43"/>
  <c r="AJ58" i="43"/>
  <c r="AY49" i="43"/>
  <c r="BF49" i="43"/>
  <c r="AY67" i="43"/>
  <c r="BF67" i="43"/>
  <c r="BF70" i="43"/>
  <c r="AY70" i="43"/>
  <c r="BF88" i="43"/>
  <c r="AY88" i="43"/>
  <c r="BF121" i="43"/>
  <c r="AY121" i="43"/>
  <c r="AJ136" i="43"/>
  <c r="BC136" i="43"/>
  <c r="AI136" i="43"/>
  <c r="AF136" i="43"/>
  <c r="AO136" i="43"/>
  <c r="AN136" i="43"/>
  <c r="BD136" i="43"/>
  <c r="AF30" i="43"/>
  <c r="AS30" i="43" s="1"/>
  <c r="AN30" i="43"/>
  <c r="AF51" i="43"/>
  <c r="BC73" i="43"/>
  <c r="AJ73" i="43"/>
  <c r="AF31" i="43"/>
  <c r="AS31" i="43" s="1"/>
  <c r="AN31" i="43"/>
  <c r="AO94" i="43"/>
  <c r="AF94" i="43"/>
  <c r="BD94" i="43"/>
  <c r="AF46" i="43"/>
  <c r="BD46" i="43"/>
  <c r="AO46" i="43"/>
  <c r="BC67" i="43"/>
  <c r="AJ67" i="43"/>
  <c r="AJ46" i="43"/>
  <c r="BC46" i="43"/>
  <c r="AJ94" i="43"/>
  <c r="BC94" i="43"/>
  <c r="AN42" i="43"/>
  <c r="AF42" i="43"/>
  <c r="AS42" i="43" s="1"/>
  <c r="AO130" i="43"/>
  <c r="BD130" i="43"/>
  <c r="AF130" i="43"/>
  <c r="AP127" i="43"/>
  <c r="AO127" i="43"/>
  <c r="BD127" i="43"/>
  <c r="AF127" i="43"/>
  <c r="AF33" i="43"/>
  <c r="AS33" i="43" s="1"/>
  <c r="AN33" i="43"/>
  <c r="AO49" i="43"/>
  <c r="BD49" i="43"/>
  <c r="AF49" i="43"/>
  <c r="AF125" i="43"/>
  <c r="AF59" i="43"/>
  <c r="AF50" i="43"/>
  <c r="AF66" i="43"/>
  <c r="AF84" i="43"/>
  <c r="AF101" i="43"/>
  <c r="AY85" i="43"/>
  <c r="BF85" i="43"/>
  <c r="AY136" i="43"/>
  <c r="AX136" i="43"/>
  <c r="BF136" i="43"/>
  <c r="AF103" i="43"/>
  <c r="BD103" i="43"/>
  <c r="AO103" i="43"/>
  <c r="BF79" i="43"/>
  <c r="BA79" i="43"/>
  <c r="AY79" i="43"/>
  <c r="BF109" i="43"/>
  <c r="AY109" i="43"/>
  <c r="AJ133" i="43"/>
  <c r="BC133" i="43"/>
  <c r="AY94" i="43"/>
  <c r="BF94" i="43"/>
  <c r="BF58" i="43"/>
  <c r="AY58" i="43"/>
  <c r="AF24" i="43"/>
  <c r="AP82" i="43"/>
  <c r="AO82" i="43"/>
  <c r="BD82" i="43"/>
  <c r="AF82" i="43"/>
  <c r="AF54" i="43"/>
  <c r="AF88" i="43"/>
  <c r="BD88" i="43"/>
  <c r="AO88" i="43"/>
  <c r="BF76" i="43"/>
  <c r="AY76" i="43"/>
  <c r="BC112" i="43"/>
  <c r="AJ112" i="43"/>
  <c r="AK127" i="43"/>
  <c r="AJ127" i="43"/>
  <c r="BC127" i="43"/>
  <c r="BC88" i="43"/>
  <c r="AJ88" i="43"/>
  <c r="AF29" i="43"/>
  <c r="AF80" i="43"/>
  <c r="AF26" i="43"/>
  <c r="AF36" i="43"/>
  <c r="AS36" i="43" s="1"/>
  <c r="AN36" i="43"/>
  <c r="AF114" i="43"/>
  <c r="AF120" i="43"/>
  <c r="AF57" i="43"/>
  <c r="AO100" i="43"/>
  <c r="AF100" i="43"/>
  <c r="BD100" i="43"/>
  <c r="AF87" i="43"/>
  <c r="AF56" i="43"/>
  <c r="AF90" i="43"/>
  <c r="AF107" i="43"/>
  <c r="AJ85" i="43"/>
  <c r="BC85" i="43"/>
  <c r="BF124" i="43"/>
  <c r="AY124" i="43"/>
  <c r="BA124" i="43"/>
  <c r="BF46" i="43"/>
  <c r="AY46" i="43"/>
  <c r="BF97" i="43"/>
  <c r="AY97" i="43"/>
  <c r="AF78" i="41"/>
  <c r="AE137" i="41"/>
  <c r="BD136" i="41" s="1"/>
  <c r="AF66" i="41"/>
  <c r="AE83" i="41"/>
  <c r="AF83" i="41" s="1"/>
  <c r="AE98" i="41"/>
  <c r="AF98" i="41" s="1"/>
  <c r="AE114" i="41"/>
  <c r="AE128" i="41"/>
  <c r="AO127" i="41" s="1"/>
  <c r="AE71" i="41"/>
  <c r="AE85" i="41"/>
  <c r="AF85" i="41" s="1"/>
  <c r="AE100" i="41"/>
  <c r="AO100" i="41" s="1"/>
  <c r="AE116" i="41"/>
  <c r="AE130" i="41"/>
  <c r="AF130" i="41" s="1"/>
  <c r="AF56" i="41"/>
  <c r="AF72" i="41"/>
  <c r="AF107" i="41"/>
  <c r="AF123" i="41"/>
  <c r="AF57" i="41"/>
  <c r="AE73" i="41"/>
  <c r="AE87" i="41"/>
  <c r="AF87" i="41" s="1"/>
  <c r="AE102" i="41"/>
  <c r="AF102" i="41" s="1"/>
  <c r="AE118" i="41"/>
  <c r="AO118" i="41" s="1"/>
  <c r="AI136" i="41"/>
  <c r="AF38" i="41"/>
  <c r="AS38" i="41" s="1"/>
  <c r="AJ70" i="41"/>
  <c r="BC70" i="41"/>
  <c r="BC115" i="41"/>
  <c r="BC94" i="41"/>
  <c r="BD61" i="41"/>
  <c r="AO61" i="41"/>
  <c r="BD106" i="41"/>
  <c r="AO106" i="41"/>
  <c r="AF136" i="41"/>
  <c r="AN136" i="41"/>
  <c r="BC82" i="41"/>
  <c r="AJ82" i="41"/>
  <c r="AK127" i="41"/>
  <c r="BC127" i="41"/>
  <c r="AJ127" i="41"/>
  <c r="AF33" i="41"/>
  <c r="AS33" i="41" s="1"/>
  <c r="BD46" i="41"/>
  <c r="AF46" i="41"/>
  <c r="BD97" i="41"/>
  <c r="AF131" i="41"/>
  <c r="BD79" i="41"/>
  <c r="AF79" i="41"/>
  <c r="AO124" i="41"/>
  <c r="AF124" i="41"/>
  <c r="AJ103" i="41"/>
  <c r="AF29" i="41"/>
  <c r="AN34" i="41"/>
  <c r="AF48" i="41"/>
  <c r="AO64" i="41"/>
  <c r="AF81" i="41"/>
  <c r="AF99" i="41"/>
  <c r="BD115" i="41"/>
  <c r="AO133" i="41"/>
  <c r="BD49" i="41"/>
  <c r="AO49" i="41"/>
  <c r="BD94" i="41"/>
  <c r="AO94" i="41"/>
  <c r="AF94" i="41"/>
  <c r="AF110" i="41"/>
  <c r="AF125" i="41"/>
  <c r="BC124" i="41"/>
  <c r="AN31" i="41"/>
  <c r="AO58" i="41"/>
  <c r="AF58" i="41"/>
  <c r="BD58" i="41"/>
  <c r="AO109" i="41"/>
  <c r="AF109" i="41"/>
  <c r="BC49" i="41"/>
  <c r="AJ49" i="41"/>
  <c r="AF32" i="41"/>
  <c r="AS32" i="41" s="1"/>
  <c r="AN32" i="41"/>
  <c r="AG137" i="41"/>
  <c r="AG136" i="41"/>
  <c r="AG134" i="41"/>
  <c r="AG132" i="41"/>
  <c r="AG130" i="41"/>
  <c r="AG125" i="41"/>
  <c r="AG124" i="41"/>
  <c r="AG116" i="41"/>
  <c r="AG114" i="41"/>
  <c r="AG112" i="41"/>
  <c r="AG104" i="41"/>
  <c r="AG102" i="41"/>
  <c r="AG100" i="41"/>
  <c r="AG92" i="41"/>
  <c r="AG91" i="41"/>
  <c r="AG83" i="41"/>
  <c r="AG82" i="41"/>
  <c r="AG77" i="41"/>
  <c r="AG75" i="41"/>
  <c r="AG73" i="41"/>
  <c r="AG65" i="41"/>
  <c r="AG63" i="41"/>
  <c r="AG61" i="41"/>
  <c r="AG53" i="41"/>
  <c r="AG51" i="41"/>
  <c r="AG45" i="41"/>
  <c r="AG131" i="41"/>
  <c r="AG40" i="41"/>
  <c r="AX40" i="41" s="1"/>
  <c r="AG37" i="41"/>
  <c r="AX37" i="41" s="1"/>
  <c r="AG33" i="41"/>
  <c r="AX33" i="41" s="1"/>
  <c r="AG24" i="41"/>
  <c r="AG58" i="41"/>
  <c r="AG49" i="41"/>
  <c r="AG39" i="41"/>
  <c r="AX39" i="41" s="1"/>
  <c r="AG36" i="41"/>
  <c r="AX36" i="41" s="1"/>
  <c r="AG32" i="41"/>
  <c r="AX32" i="41" s="1"/>
  <c r="AG123" i="41"/>
  <c r="AG121" i="41"/>
  <c r="AG113" i="41"/>
  <c r="AG111" i="41"/>
  <c r="AG109" i="41"/>
  <c r="AG101" i="41"/>
  <c r="AG99" i="41"/>
  <c r="AG97" i="41"/>
  <c r="AG90" i="41"/>
  <c r="AG88" i="41"/>
  <c r="AG81" i="41"/>
  <c r="AG74" i="41"/>
  <c r="AG72" i="41"/>
  <c r="AG70" i="41"/>
  <c r="AG62" i="41"/>
  <c r="AG60" i="41"/>
  <c r="AG135" i="41"/>
  <c r="AG48" i="41"/>
  <c r="AG34" i="41"/>
  <c r="AX34" i="41" s="1"/>
  <c r="AG28" i="41"/>
  <c r="AG50" i="41"/>
  <c r="AG122" i="41"/>
  <c r="AG120" i="41"/>
  <c r="AG118" i="41"/>
  <c r="AG110" i="41"/>
  <c r="AG108" i="41"/>
  <c r="AG106" i="41"/>
  <c r="AG98" i="41"/>
  <c r="AG96" i="41"/>
  <c r="AG94" i="41"/>
  <c r="AG89" i="41"/>
  <c r="AG87" i="41"/>
  <c r="AG85" i="41"/>
  <c r="AG80" i="41"/>
  <c r="AG79" i="41"/>
  <c r="AG71" i="41"/>
  <c r="AG69" i="41"/>
  <c r="AG67" i="41"/>
  <c r="AG59" i="41"/>
  <c r="AG57" i="41"/>
  <c r="AG55" i="41"/>
  <c r="AG41" i="41"/>
  <c r="AX41" i="41" s="1"/>
  <c r="AG38" i="41"/>
  <c r="AX38" i="41" s="1"/>
  <c r="AG31" i="41"/>
  <c r="AX31" i="41" s="1"/>
  <c r="AG26" i="41"/>
  <c r="AG43" i="41"/>
  <c r="AX43" i="41" s="1"/>
  <c r="AG129" i="41"/>
  <c r="AG127" i="41"/>
  <c r="AG46" i="41"/>
  <c r="AG44" i="41"/>
  <c r="AX44" i="41" s="1"/>
  <c r="AG29" i="41"/>
  <c r="AG27" i="41"/>
  <c r="AG25" i="41"/>
  <c r="AG128" i="41"/>
  <c r="AG126" i="41"/>
  <c r="AG119" i="41"/>
  <c r="AG117" i="41"/>
  <c r="AG115" i="41"/>
  <c r="AG107" i="41"/>
  <c r="AG105" i="41"/>
  <c r="AG103" i="41"/>
  <c r="AG95" i="41"/>
  <c r="AG93" i="41"/>
  <c r="AG86" i="41"/>
  <c r="AG84" i="41"/>
  <c r="AG78" i="41"/>
  <c r="AG76" i="41"/>
  <c r="AG68" i="41"/>
  <c r="AG66" i="41"/>
  <c r="AG64" i="41"/>
  <c r="AG56" i="41"/>
  <c r="AG54" i="41"/>
  <c r="AG52" i="41"/>
  <c r="AG47" i="41"/>
  <c r="AG133" i="41"/>
  <c r="AG42" i="41"/>
  <c r="AX42" i="41" s="1"/>
  <c r="AG35" i="41"/>
  <c r="AX35" i="41" s="1"/>
  <c r="AG30" i="41"/>
  <c r="AX30" i="41" s="1"/>
  <c r="AJ64" i="41"/>
  <c r="AJ88" i="41"/>
  <c r="BC88" i="41"/>
  <c r="AJ121" i="41"/>
  <c r="BC121" i="41"/>
  <c r="BC55" i="41"/>
  <c r="AJ55" i="41"/>
  <c r="BC85" i="41"/>
  <c r="AJ85" i="41"/>
  <c r="BC100" i="41"/>
  <c r="AJ100" i="41"/>
  <c r="BC130" i="41"/>
  <c r="AJ130" i="41"/>
  <c r="AF24" i="41"/>
  <c r="AF35" i="41"/>
  <c r="AS35" i="41" s="1"/>
  <c r="AN35" i="41"/>
  <c r="AF50" i="41"/>
  <c r="AF84" i="41"/>
  <c r="AF101" i="41"/>
  <c r="BD67" i="41"/>
  <c r="AO67" i="41"/>
  <c r="AF67" i="41"/>
  <c r="AF82" i="41"/>
  <c r="AF127" i="41"/>
  <c r="AJ58" i="41"/>
  <c r="BC58" i="41"/>
  <c r="BC73" i="41"/>
  <c r="AJ73" i="41"/>
  <c r="BC118" i="41"/>
  <c r="AJ118" i="41"/>
  <c r="AF26" i="41"/>
  <c r="AF36" i="41"/>
  <c r="AS36" i="41" s="1"/>
  <c r="AN36" i="41"/>
  <c r="AF68" i="41"/>
  <c r="AF86" i="41"/>
  <c r="AF103" i="41"/>
  <c r="BD103" i="41"/>
  <c r="AF119" i="41"/>
  <c r="AN41" i="41"/>
  <c r="AF41" i="41"/>
  <c r="AS41" i="41" s="1"/>
  <c r="AF53" i="41"/>
  <c r="AF69" i="41"/>
  <c r="AF128" i="41"/>
  <c r="BC61" i="41"/>
  <c r="AJ61" i="41"/>
  <c r="AJ76" i="41"/>
  <c r="BC97" i="41"/>
  <c r="AF28" i="41"/>
  <c r="AN37" i="41"/>
  <c r="AF37" i="41"/>
  <c r="AS37" i="41" s="1"/>
  <c r="AF54" i="41"/>
  <c r="AO70" i="41"/>
  <c r="AF70" i="41"/>
  <c r="BD70" i="41"/>
  <c r="AO88" i="41"/>
  <c r="AF88" i="41"/>
  <c r="BD88" i="41"/>
  <c r="AF105" i="41"/>
  <c r="AF121" i="41"/>
  <c r="BD121" i="41"/>
  <c r="AN42" i="41"/>
  <c r="AF42" i="41"/>
  <c r="AS42" i="41" s="1"/>
  <c r="BD55" i="41"/>
  <c r="AO55" i="41"/>
  <c r="AF71" i="41"/>
  <c r="BD85" i="41"/>
  <c r="AO85" i="41"/>
  <c r="AF116" i="41"/>
  <c r="AO130" i="41"/>
  <c r="AJ91" i="41"/>
  <c r="BC91" i="41"/>
  <c r="AI91" i="41"/>
  <c r="AF30" i="41"/>
  <c r="AS30" i="41" s="1"/>
  <c r="AN30" i="41"/>
  <c r="AN43" i="41"/>
  <c r="AF43" i="41"/>
  <c r="AS43" i="41" s="1"/>
  <c r="AF39" i="41"/>
  <c r="AS39" i="41" s="1"/>
  <c r="AN39" i="41"/>
  <c r="AJ109" i="41"/>
  <c r="BC109" i="41"/>
  <c r="AN40" i="41"/>
  <c r="AF40" i="41"/>
  <c r="AS40" i="41" s="1"/>
  <c r="AF122" i="41"/>
  <c r="BC67" i="41"/>
  <c r="AJ67" i="41"/>
  <c r="I19" i="38"/>
  <c r="I18" i="38"/>
  <c r="I17" i="38"/>
  <c r="I16" i="38"/>
  <c r="I15" i="38"/>
  <c r="G14" i="38"/>
  <c r="I14" i="38"/>
  <c r="H19" i="38"/>
  <c r="H18" i="38"/>
  <c r="H17" i="38"/>
  <c r="H16" i="38"/>
  <c r="H15" i="38"/>
  <c r="G19" i="38"/>
  <c r="G18" i="38"/>
  <c r="G17" i="38"/>
  <c r="G16" i="38"/>
  <c r="G15" i="38"/>
  <c r="F19" i="38"/>
  <c r="F18" i="38"/>
  <c r="F17" i="38"/>
  <c r="F16" i="38"/>
  <c r="F15" i="38"/>
  <c r="D19" i="38"/>
  <c r="D18" i="38"/>
  <c r="D17" i="38"/>
  <c r="D16" i="38"/>
  <c r="D15" i="38"/>
  <c r="E19" i="38"/>
  <c r="E18" i="38"/>
  <c r="E17" i="38"/>
  <c r="E16" i="38"/>
  <c r="E15" i="38"/>
  <c r="E14" i="38"/>
  <c r="AF140" i="41" l="1"/>
  <c r="AF97" i="41"/>
  <c r="AO91" i="41"/>
  <c r="AO76" i="41"/>
  <c r="BD118" i="41"/>
  <c r="AF141" i="41"/>
  <c r="BD100" i="41"/>
  <c r="BC46" i="41"/>
  <c r="AF52" i="41"/>
  <c r="AP82" i="41"/>
  <c r="BD133" i="41"/>
  <c r="BD64" i="41"/>
  <c r="AJ52" i="41"/>
  <c r="BC133" i="41"/>
  <c r="BD73" i="41"/>
  <c r="AF111" i="41"/>
  <c r="BC142" i="41"/>
  <c r="AJ142" i="41"/>
  <c r="AF146" i="41"/>
  <c r="AF139" i="41"/>
  <c r="AO139" i="41"/>
  <c r="BD139" i="41"/>
  <c r="BD112" i="41"/>
  <c r="AF76" i="41"/>
  <c r="AT76" i="41" s="1"/>
  <c r="AF142" i="41"/>
  <c r="BD142" i="41"/>
  <c r="AO142" i="41"/>
  <c r="BF139" i="41"/>
  <c r="AY139" i="41"/>
  <c r="BD52" i="41"/>
  <c r="AK82" i="41"/>
  <c r="AY148" i="41"/>
  <c r="BF148" i="41"/>
  <c r="BC64" i="41"/>
  <c r="AO73" i="41"/>
  <c r="AF95" i="41"/>
  <c r="AT94" i="41" s="1"/>
  <c r="AF148" i="41"/>
  <c r="AO148" i="41"/>
  <c r="BD148" i="41"/>
  <c r="G20" i="38"/>
  <c r="AE38" i="38" s="1"/>
  <c r="AN38" i="38" s="1"/>
  <c r="AL124" i="41"/>
  <c r="AF137" i="41"/>
  <c r="AJ112" i="41"/>
  <c r="AF113" i="41"/>
  <c r="BE112" i="41" s="1"/>
  <c r="BC145" i="41"/>
  <c r="AJ145" i="41"/>
  <c r="AF143" i="41"/>
  <c r="AY142" i="41"/>
  <c r="BF142" i="41"/>
  <c r="AJ79" i="41"/>
  <c r="AO103" i="41"/>
  <c r="AJ106" i="41"/>
  <c r="AF115" i="41"/>
  <c r="AF106" i="41"/>
  <c r="BC136" i="41"/>
  <c r="BC148" i="41"/>
  <c r="AJ148" i="41"/>
  <c r="AF147" i="41"/>
  <c r="BD145" i="41"/>
  <c r="AO145" i="41"/>
  <c r="AF145" i="41"/>
  <c r="BC79" i="41"/>
  <c r="AF80" i="41"/>
  <c r="BE79" i="41" s="1"/>
  <c r="AF34" i="41"/>
  <c r="AS34" i="41" s="1"/>
  <c r="AQ124" i="41"/>
  <c r="BC139" i="41"/>
  <c r="AJ139" i="41"/>
  <c r="AF149" i="41"/>
  <c r="AF138" i="41"/>
  <c r="AY145" i="41"/>
  <c r="BF145" i="41"/>
  <c r="AQ79" i="41"/>
  <c r="BD130" i="41"/>
  <c r="BA124" i="41"/>
  <c r="AV124" i="41"/>
  <c r="AO136" i="41"/>
  <c r="AF91" i="41"/>
  <c r="BD82" i="41"/>
  <c r="BD91" i="41"/>
  <c r="AO82" i="41"/>
  <c r="AF100" i="41"/>
  <c r="AF44" i="41"/>
  <c r="AS44" i="41" s="1"/>
  <c r="AF73" i="41"/>
  <c r="AT73" i="41" s="1"/>
  <c r="AT49" i="43"/>
  <c r="BE49" i="43"/>
  <c r="AT112" i="43"/>
  <c r="BE112" i="43"/>
  <c r="BE91" i="43"/>
  <c r="AT91" i="43"/>
  <c r="AS91" i="43"/>
  <c r="AT73" i="43"/>
  <c r="BE73" i="43"/>
  <c r="AT100" i="43"/>
  <c r="BE100" i="43"/>
  <c r="AT85" i="43"/>
  <c r="BE85" i="43"/>
  <c r="BE124" i="43"/>
  <c r="AV124" i="43"/>
  <c r="AT124" i="43"/>
  <c r="AS136" i="43"/>
  <c r="BE136" i="43"/>
  <c r="AT136" i="43"/>
  <c r="AT61" i="43"/>
  <c r="BE61" i="43"/>
  <c r="BE121" i="43"/>
  <c r="AT121" i="43"/>
  <c r="BE46" i="43"/>
  <c r="AT46" i="43"/>
  <c r="AT133" i="43"/>
  <c r="BE133" i="43"/>
  <c r="BE76" i="43"/>
  <c r="AT76" i="43"/>
  <c r="AT55" i="43"/>
  <c r="BE55" i="43"/>
  <c r="BE58" i="43"/>
  <c r="AT58" i="43"/>
  <c r="BE52" i="43"/>
  <c r="AT52" i="43"/>
  <c r="BE103" i="43"/>
  <c r="AT103" i="43"/>
  <c r="BE64" i="43"/>
  <c r="AT64" i="43"/>
  <c r="BE127" i="43"/>
  <c r="AU127" i="43"/>
  <c r="AT127" i="43"/>
  <c r="AT118" i="43"/>
  <c r="BE118" i="43"/>
  <c r="BE97" i="43"/>
  <c r="AT97" i="43"/>
  <c r="AT94" i="43"/>
  <c r="BE94" i="43"/>
  <c r="BE88" i="43"/>
  <c r="AT88" i="43"/>
  <c r="BE70" i="43"/>
  <c r="AT70" i="43"/>
  <c r="BE130" i="43"/>
  <c r="AT130" i="43"/>
  <c r="BE115" i="43"/>
  <c r="AT115" i="43"/>
  <c r="AT106" i="43"/>
  <c r="BE106" i="43"/>
  <c r="AT67" i="43"/>
  <c r="BE67" i="43"/>
  <c r="BE79" i="43"/>
  <c r="AV79" i="43"/>
  <c r="AT79" i="43"/>
  <c r="BE82" i="43"/>
  <c r="AU82" i="43"/>
  <c r="AT82" i="43"/>
  <c r="BE109" i="43"/>
  <c r="AT109" i="43"/>
  <c r="AP127" i="41"/>
  <c r="BD127" i="41"/>
  <c r="AF118" i="41"/>
  <c r="BF46" i="41"/>
  <c r="AY46" i="41"/>
  <c r="BF100" i="41"/>
  <c r="AY100" i="41"/>
  <c r="AT67" i="41"/>
  <c r="BE67" i="41"/>
  <c r="AT136" i="41"/>
  <c r="AS136" i="41"/>
  <c r="BE136" i="41"/>
  <c r="BF64" i="41"/>
  <c r="AY64" i="41"/>
  <c r="BF67" i="41"/>
  <c r="AY67" i="41"/>
  <c r="AY70" i="41"/>
  <c r="BF70" i="41"/>
  <c r="BF112" i="41"/>
  <c r="AY112" i="41"/>
  <c r="BE64" i="41"/>
  <c r="AT64" i="41"/>
  <c r="BE130" i="41"/>
  <c r="AT130" i="41"/>
  <c r="BF103" i="41"/>
  <c r="AY103" i="41"/>
  <c r="AY109" i="41"/>
  <c r="BF109" i="41"/>
  <c r="BF49" i="41"/>
  <c r="AY49" i="41"/>
  <c r="BF82" i="41"/>
  <c r="AZ82" i="41"/>
  <c r="AY82" i="41"/>
  <c r="BE109" i="41"/>
  <c r="AT109" i="41"/>
  <c r="AV79" i="41"/>
  <c r="AT79" i="41"/>
  <c r="BE97" i="41"/>
  <c r="AT97" i="41"/>
  <c r="BE73" i="41"/>
  <c r="BF85" i="41"/>
  <c r="AY85" i="41"/>
  <c r="BF130" i="41"/>
  <c r="AY130" i="41"/>
  <c r="BF118" i="41"/>
  <c r="AY118" i="41"/>
  <c r="AY97" i="41"/>
  <c r="BF97" i="41"/>
  <c r="AT118" i="41"/>
  <c r="BE118" i="41"/>
  <c r="BE70" i="41"/>
  <c r="AT70" i="41"/>
  <c r="BE52" i="41"/>
  <c r="AT52" i="41"/>
  <c r="BE103" i="41"/>
  <c r="AT103" i="41"/>
  <c r="AY58" i="41"/>
  <c r="BF58" i="41"/>
  <c r="AT100" i="41"/>
  <c r="BE100" i="41"/>
  <c r="AT82" i="41"/>
  <c r="BE82" i="41"/>
  <c r="AY133" i="41"/>
  <c r="BF133" i="41"/>
  <c r="BF76" i="41"/>
  <c r="AY76" i="41"/>
  <c r="BA79" i="41"/>
  <c r="AY79" i="41"/>
  <c r="BF79" i="41"/>
  <c r="BF106" i="41"/>
  <c r="AY106" i="41"/>
  <c r="BF61" i="41"/>
  <c r="AY61" i="41"/>
  <c r="BF91" i="41"/>
  <c r="AY91" i="41"/>
  <c r="AX91" i="41"/>
  <c r="BF124" i="41"/>
  <c r="AY124" i="41"/>
  <c r="BE115" i="41"/>
  <c r="AT115" i="41"/>
  <c r="BF55" i="41"/>
  <c r="AY55" i="41"/>
  <c r="AT112" i="41"/>
  <c r="AY127" i="41"/>
  <c r="BF127" i="41"/>
  <c r="AZ127" i="41"/>
  <c r="BF73" i="41"/>
  <c r="AY73" i="41"/>
  <c r="AT55" i="41"/>
  <c r="BE55" i="41"/>
  <c r="BE88" i="41"/>
  <c r="AT88" i="41"/>
  <c r="BF115" i="41"/>
  <c r="AY115" i="41"/>
  <c r="AY88" i="41"/>
  <c r="BF88" i="41"/>
  <c r="AY121" i="41"/>
  <c r="BF121" i="41"/>
  <c r="BE58" i="41"/>
  <c r="AT58" i="41"/>
  <c r="BE49" i="41"/>
  <c r="AT49" i="41"/>
  <c r="AT124" i="41"/>
  <c r="BE124" i="41"/>
  <c r="BE46" i="41"/>
  <c r="AT46" i="41"/>
  <c r="AT91" i="41"/>
  <c r="AS91" i="41"/>
  <c r="BE91" i="41"/>
  <c r="BE76" i="41"/>
  <c r="AU127" i="41"/>
  <c r="AT127" i="41"/>
  <c r="BE127" i="41"/>
  <c r="AT85" i="41"/>
  <c r="BE85" i="41"/>
  <c r="BF52" i="41"/>
  <c r="AY52" i="41"/>
  <c r="BE121" i="41"/>
  <c r="AT121" i="41"/>
  <c r="BF94" i="41"/>
  <c r="AY94" i="41"/>
  <c r="AY136" i="41"/>
  <c r="AX136" i="41"/>
  <c r="BF136" i="41"/>
  <c r="AT133" i="41"/>
  <c r="BE133" i="41"/>
  <c r="AT106" i="41"/>
  <c r="BE106" i="41"/>
  <c r="AT61" i="41"/>
  <c r="BE61" i="41"/>
  <c r="AE40" i="38"/>
  <c r="AN40" i="38" s="1"/>
  <c r="AE43" i="38"/>
  <c r="AN43" i="38" s="1"/>
  <c r="AE31" i="38"/>
  <c r="AN31" i="38" s="1"/>
  <c r="I22" i="38"/>
  <c r="E20" i="38"/>
  <c r="I20" i="38"/>
  <c r="E21" i="38"/>
  <c r="G21" i="38"/>
  <c r="I21" i="38"/>
  <c r="E22" i="38"/>
  <c r="G22" i="38"/>
  <c r="I19" i="37"/>
  <c r="H19" i="37"/>
  <c r="G19" i="37"/>
  <c r="F19" i="37"/>
  <c r="E19" i="37"/>
  <c r="D19" i="37"/>
  <c r="I18" i="37"/>
  <c r="H18" i="37"/>
  <c r="G18" i="37"/>
  <c r="F18" i="37"/>
  <c r="E18" i="37"/>
  <c r="D18" i="37"/>
  <c r="I17" i="37"/>
  <c r="H17" i="37"/>
  <c r="G17" i="37"/>
  <c r="F17" i="37"/>
  <c r="E17" i="37"/>
  <c r="D17" i="37"/>
  <c r="I16" i="37"/>
  <c r="H16" i="37"/>
  <c r="G16" i="37"/>
  <c r="F16" i="37"/>
  <c r="E16" i="37"/>
  <c r="D16" i="37"/>
  <c r="I15" i="37"/>
  <c r="H15" i="37"/>
  <c r="G15" i="37"/>
  <c r="F15" i="37"/>
  <c r="E15" i="37"/>
  <c r="D15" i="37"/>
  <c r="I14" i="37"/>
  <c r="G14" i="37"/>
  <c r="E14" i="37"/>
  <c r="AT139" i="41" l="1"/>
  <c r="BE139" i="41"/>
  <c r="AU82" i="41"/>
  <c r="BE145" i="41"/>
  <c r="AT145" i="41"/>
  <c r="BE148" i="41"/>
  <c r="AT148" i="41"/>
  <c r="AE36" i="38"/>
  <c r="AN36" i="38" s="1"/>
  <c r="BE94" i="41"/>
  <c r="AE39" i="38"/>
  <c r="AT142" i="41"/>
  <c r="BE142" i="41"/>
  <c r="AN39" i="38"/>
  <c r="AE37" i="38"/>
  <c r="AE42" i="38"/>
  <c r="AE41" i="38"/>
  <c r="AE44" i="38"/>
  <c r="AN44" i="38" s="1"/>
  <c r="AD42" i="38"/>
  <c r="AI42" i="38" s="1"/>
  <c r="AD38" i="38"/>
  <c r="AD34" i="38"/>
  <c r="AD30" i="38"/>
  <c r="AI30" i="38" s="1"/>
  <c r="AD43" i="38"/>
  <c r="AI43" i="38" s="1"/>
  <c r="AD33" i="38"/>
  <c r="AI33" i="38" s="1"/>
  <c r="AD40" i="38"/>
  <c r="AD32" i="38"/>
  <c r="AD41" i="38"/>
  <c r="AI41" i="38" s="1"/>
  <c r="AD44" i="38"/>
  <c r="AD36" i="38"/>
  <c r="AD37" i="38"/>
  <c r="AI37" i="38" s="1"/>
  <c r="AD35" i="38"/>
  <c r="AI35" i="38" s="1"/>
  <c r="AD39" i="38"/>
  <c r="AI39" i="38" s="1"/>
  <c r="AD31" i="38"/>
  <c r="AI31" i="38" s="1"/>
  <c r="AE30" i="38"/>
  <c r="AE35" i="38"/>
  <c r="AE32" i="38"/>
  <c r="AN32" i="38" s="1"/>
  <c r="AE33" i="38"/>
  <c r="AG44" i="38"/>
  <c r="AX44" i="38" s="1"/>
  <c r="AG42" i="38"/>
  <c r="AX42" i="38" s="1"/>
  <c r="AG40" i="38"/>
  <c r="AX40" i="38" s="1"/>
  <c r="AG38" i="38"/>
  <c r="AX38" i="38" s="1"/>
  <c r="AG36" i="38"/>
  <c r="AX36" i="38" s="1"/>
  <c r="AG34" i="38"/>
  <c r="AX34" i="38" s="1"/>
  <c r="AG32" i="38"/>
  <c r="AX32" i="38" s="1"/>
  <c r="AG30" i="38"/>
  <c r="AX30" i="38" s="1"/>
  <c r="AG43" i="38"/>
  <c r="AX43" i="38" s="1"/>
  <c r="AG41" i="38"/>
  <c r="AX41" i="38" s="1"/>
  <c r="AG39" i="38"/>
  <c r="AX39" i="38" s="1"/>
  <c r="AG37" i="38"/>
  <c r="AX37" i="38" s="1"/>
  <c r="AG35" i="38"/>
  <c r="AX35" i="38" s="1"/>
  <c r="AG33" i="38"/>
  <c r="AX33" i="38" s="1"/>
  <c r="AG31" i="38"/>
  <c r="AX31" i="38" s="1"/>
  <c r="AE34" i="38"/>
  <c r="AN34" i="38" s="1"/>
  <c r="AE92" i="38"/>
  <c r="AE25" i="38"/>
  <c r="AE75" i="38"/>
  <c r="AE59" i="38"/>
  <c r="AD133" i="38"/>
  <c r="AD25" i="38"/>
  <c r="AD77" i="38"/>
  <c r="AD67" i="38"/>
  <c r="AD74" i="38"/>
  <c r="AD121" i="38"/>
  <c r="AD83" i="38"/>
  <c r="AD72" i="38"/>
  <c r="AD59" i="38"/>
  <c r="AD79" i="38"/>
  <c r="AD129" i="38"/>
  <c r="AD137" i="38"/>
  <c r="AD110" i="38"/>
  <c r="AD69" i="38"/>
  <c r="AD128" i="38"/>
  <c r="AE58" i="38"/>
  <c r="AE89" i="38"/>
  <c r="AD70" i="38"/>
  <c r="AD73" i="38"/>
  <c r="AD57" i="38"/>
  <c r="AE74" i="38"/>
  <c r="AE106" i="38"/>
  <c r="AE122" i="38"/>
  <c r="AD55" i="38"/>
  <c r="AD65" i="38"/>
  <c r="AD108" i="38"/>
  <c r="AD125" i="38"/>
  <c r="AE107" i="38"/>
  <c r="AE136" i="38"/>
  <c r="AD82" i="38"/>
  <c r="AD58" i="38"/>
  <c r="AD64" i="38"/>
  <c r="AD75" i="38"/>
  <c r="AD114" i="38"/>
  <c r="AD131" i="38"/>
  <c r="AD113" i="38"/>
  <c r="AE123" i="38"/>
  <c r="AD76" i="38"/>
  <c r="AD117" i="38"/>
  <c r="AD94" i="38"/>
  <c r="AD24" i="38"/>
  <c r="AE62" i="38"/>
  <c r="AE95" i="38"/>
  <c r="AE127" i="38"/>
  <c r="AE79" i="38"/>
  <c r="AQ79" i="38" s="1"/>
  <c r="AE93" i="38"/>
  <c r="AE126" i="38"/>
  <c r="AG136" i="38"/>
  <c r="AG134" i="38"/>
  <c r="AG132" i="38"/>
  <c r="AG131" i="38"/>
  <c r="AG129" i="38"/>
  <c r="AG128" i="38"/>
  <c r="AG126" i="38"/>
  <c r="AG124" i="38"/>
  <c r="AG122" i="38"/>
  <c r="AG120" i="38"/>
  <c r="AG118" i="38"/>
  <c r="AG116" i="38"/>
  <c r="AG114" i="38"/>
  <c r="AG112" i="38"/>
  <c r="AG110" i="38"/>
  <c r="AG108" i="38"/>
  <c r="AG137" i="38"/>
  <c r="AG135" i="38"/>
  <c r="AG133" i="38"/>
  <c r="AG130" i="38"/>
  <c r="AG127" i="38"/>
  <c r="AG125" i="38"/>
  <c r="AG123" i="38"/>
  <c r="AG121" i="38"/>
  <c r="AG119" i="38"/>
  <c r="AG117" i="38"/>
  <c r="AG115" i="38"/>
  <c r="AG113" i="38"/>
  <c r="AG111" i="38"/>
  <c r="AG99" i="38"/>
  <c r="AG90" i="38"/>
  <c r="AG82" i="38"/>
  <c r="AG73" i="38"/>
  <c r="AG72" i="38"/>
  <c r="AG62" i="38"/>
  <c r="AG52" i="38"/>
  <c r="AG109" i="38"/>
  <c r="AG103" i="38"/>
  <c r="AG94" i="38"/>
  <c r="AG85" i="38"/>
  <c r="AG77" i="38"/>
  <c r="AG67" i="38"/>
  <c r="AG66" i="38"/>
  <c r="AG56" i="38"/>
  <c r="AG46" i="38"/>
  <c r="AG29" i="38"/>
  <c r="AG27" i="38"/>
  <c r="AG25" i="38"/>
  <c r="AG107" i="38"/>
  <c r="AG97" i="38"/>
  <c r="AG89" i="38"/>
  <c r="AG88" i="38"/>
  <c r="AG81" i="38"/>
  <c r="AG71" i="38"/>
  <c r="AG61" i="38"/>
  <c r="AG60" i="38"/>
  <c r="AG50" i="38"/>
  <c r="AG102" i="38"/>
  <c r="AG101" i="38"/>
  <c r="AG93" i="38"/>
  <c r="AG84" i="38"/>
  <c r="AG75" i="38"/>
  <c r="AG65" i="38"/>
  <c r="AG55" i="38"/>
  <c r="AG54" i="38"/>
  <c r="AG106" i="38"/>
  <c r="AG96" i="38"/>
  <c r="AG87" i="38"/>
  <c r="AG76" i="38"/>
  <c r="AG69" i="38"/>
  <c r="AG59" i="38"/>
  <c r="AG49" i="38"/>
  <c r="AG100" i="38"/>
  <c r="AG91" i="38"/>
  <c r="AG80" i="38"/>
  <c r="AG70" i="38"/>
  <c r="AG63" i="38"/>
  <c r="AG53" i="38"/>
  <c r="AG28" i="38"/>
  <c r="AG26" i="38"/>
  <c r="AG24" i="38"/>
  <c r="AG104" i="38"/>
  <c r="AG92" i="38"/>
  <c r="AG83" i="38"/>
  <c r="AG74" i="38"/>
  <c r="AG64" i="38"/>
  <c r="AG57" i="38"/>
  <c r="AG47" i="38"/>
  <c r="AG45" i="38"/>
  <c r="AG105" i="38"/>
  <c r="AG98" i="38"/>
  <c r="AG95" i="38"/>
  <c r="AG86" i="38"/>
  <c r="AG79" i="38"/>
  <c r="AG78" i="38"/>
  <c r="AG68" i="38"/>
  <c r="AG58" i="38"/>
  <c r="AG51" i="38"/>
  <c r="AG48" i="38"/>
  <c r="AD92" i="38"/>
  <c r="AD87" i="38"/>
  <c r="AD84" i="38"/>
  <c r="AD29" i="38"/>
  <c r="AD61" i="38"/>
  <c r="AD124" i="38"/>
  <c r="AD88" i="38"/>
  <c r="AD136" i="38"/>
  <c r="AD103" i="38"/>
  <c r="AD98" i="38"/>
  <c r="AD26" i="38"/>
  <c r="AD78" i="38"/>
  <c r="AE48" i="38"/>
  <c r="AE64" i="38"/>
  <c r="AE80" i="38"/>
  <c r="AE97" i="38"/>
  <c r="AE113" i="38"/>
  <c r="AE130" i="38"/>
  <c r="AE49" i="38"/>
  <c r="AE65" i="38"/>
  <c r="AE81" i="38"/>
  <c r="AE96" i="38"/>
  <c r="AE112" i="38"/>
  <c r="AE128" i="38"/>
  <c r="AD45" i="38"/>
  <c r="AD100" i="38"/>
  <c r="AD96" i="38"/>
  <c r="AD93" i="38"/>
  <c r="AD71" i="38"/>
  <c r="AD127" i="38"/>
  <c r="AD97" i="38"/>
  <c r="AD109" i="38"/>
  <c r="AD99" i="38"/>
  <c r="AD28" i="38"/>
  <c r="AD86" i="38"/>
  <c r="AE24" i="38"/>
  <c r="AE50" i="38"/>
  <c r="AE66" i="38"/>
  <c r="AE83" i="38"/>
  <c r="AE99" i="38"/>
  <c r="AE115" i="38"/>
  <c r="AE133" i="38"/>
  <c r="AE51" i="38"/>
  <c r="AE67" i="38"/>
  <c r="AE82" i="38"/>
  <c r="AE98" i="38"/>
  <c r="AE114" i="38"/>
  <c r="AE129" i="38"/>
  <c r="AE45" i="38"/>
  <c r="AE76" i="38"/>
  <c r="AE125" i="38"/>
  <c r="AE77" i="38"/>
  <c r="AE108" i="38"/>
  <c r="AE124" i="38"/>
  <c r="AD91" i="38"/>
  <c r="AD27" i="38"/>
  <c r="AD54" i="38"/>
  <c r="AD85" i="38"/>
  <c r="AD130" i="38"/>
  <c r="AD90" i="38"/>
  <c r="AD68" i="38"/>
  <c r="AE29" i="38"/>
  <c r="AE46" i="38"/>
  <c r="AE78" i="38"/>
  <c r="AE111" i="38"/>
  <c r="AE47" i="38"/>
  <c r="AE63" i="38"/>
  <c r="AE110" i="38"/>
  <c r="AD53" i="38"/>
  <c r="AD135" i="38"/>
  <c r="AD106" i="38"/>
  <c r="AD102" i="38"/>
  <c r="AD81" i="38"/>
  <c r="AD132" i="38"/>
  <c r="AD107" i="38"/>
  <c r="AD46" i="38"/>
  <c r="AD112" i="38"/>
  <c r="AD51" i="38"/>
  <c r="AD116" i="38"/>
  <c r="AD95" i="38"/>
  <c r="AE26" i="38"/>
  <c r="AE52" i="38"/>
  <c r="AE68" i="38"/>
  <c r="AE86" i="38"/>
  <c r="AE101" i="38"/>
  <c r="AE117" i="38"/>
  <c r="AE135" i="38"/>
  <c r="AE53" i="38"/>
  <c r="AE69" i="38"/>
  <c r="AE84" i="38"/>
  <c r="AE100" i="38"/>
  <c r="AE116" i="38"/>
  <c r="AE131" i="38"/>
  <c r="AD63" i="38"/>
  <c r="AD49" i="38"/>
  <c r="AD126" i="38"/>
  <c r="AD120" i="38"/>
  <c r="AD89" i="38"/>
  <c r="AD50" i="38"/>
  <c r="AD111" i="38"/>
  <c r="AD56" i="38"/>
  <c r="AD115" i="38"/>
  <c r="AD52" i="38"/>
  <c r="AD119" i="38"/>
  <c r="AD47" i="38"/>
  <c r="AD104" i="38"/>
  <c r="AE28" i="38"/>
  <c r="AE54" i="38"/>
  <c r="AE70" i="38"/>
  <c r="AE88" i="38"/>
  <c r="AE103" i="38"/>
  <c r="AE119" i="38"/>
  <c r="AE137" i="38"/>
  <c r="AE55" i="38"/>
  <c r="AE71" i="38"/>
  <c r="AE85" i="38"/>
  <c r="AE102" i="38"/>
  <c r="AE118" i="38"/>
  <c r="AE132" i="38"/>
  <c r="AD123" i="38"/>
  <c r="AD101" i="38"/>
  <c r="AD60" i="38"/>
  <c r="AD118" i="38"/>
  <c r="AD66" i="38"/>
  <c r="AD122" i="38"/>
  <c r="AD62" i="38"/>
  <c r="AD134" i="38"/>
  <c r="AD48" i="38"/>
  <c r="AD105" i="38"/>
  <c r="AE56" i="38"/>
  <c r="AE72" i="38"/>
  <c r="AE90" i="38"/>
  <c r="AE105" i="38"/>
  <c r="AE121" i="38"/>
  <c r="AE57" i="38"/>
  <c r="AE73" i="38"/>
  <c r="AE87" i="38"/>
  <c r="AE104" i="38"/>
  <c r="AE120" i="38"/>
  <c r="AE134" i="38"/>
  <c r="AE27" i="38"/>
  <c r="AE60" i="38"/>
  <c r="AE94" i="38"/>
  <c r="AE109" i="38"/>
  <c r="AE61" i="38"/>
  <c r="AE91" i="38"/>
  <c r="AD80" i="38"/>
  <c r="G22" i="37"/>
  <c r="G20" i="37"/>
  <c r="I20" i="37"/>
  <c r="I22" i="37"/>
  <c r="I21" i="37"/>
  <c r="E20" i="37"/>
  <c r="E22" i="37"/>
  <c r="E21" i="37"/>
  <c r="G21" i="37"/>
  <c r="BA79" i="38" l="1"/>
  <c r="AD66" i="37"/>
  <c r="AD57" i="37"/>
  <c r="AD54" i="37"/>
  <c r="AD59" i="37"/>
  <c r="AD52" i="37"/>
  <c r="AD50" i="37"/>
  <c r="AD68" i="37"/>
  <c r="AD61" i="37"/>
  <c r="AD56" i="37"/>
  <c r="AD65" i="37"/>
  <c r="AD58" i="37"/>
  <c r="AD67" i="37"/>
  <c r="AD60" i="37"/>
  <c r="AD49" i="37"/>
  <c r="AD69" i="37"/>
  <c r="AD62" i="37"/>
  <c r="AD53" i="37"/>
  <c r="AD51" i="37"/>
  <c r="AD64" i="37"/>
  <c r="AD55" i="37"/>
  <c r="AD63" i="37"/>
  <c r="AF92" i="38"/>
  <c r="AF43" i="38"/>
  <c r="AS43" i="38" s="1"/>
  <c r="AG63" i="37"/>
  <c r="AG54" i="37"/>
  <c r="AG51" i="37"/>
  <c r="AG65" i="37"/>
  <c r="AG56" i="37"/>
  <c r="AG67" i="37"/>
  <c r="AG58" i="37"/>
  <c r="AY57" i="37" s="1"/>
  <c r="AG49" i="37"/>
  <c r="AG69" i="37"/>
  <c r="AG62" i="37"/>
  <c r="AG55" i="37"/>
  <c r="AG50" i="37"/>
  <c r="AG64" i="37"/>
  <c r="AG57" i="37"/>
  <c r="AG66" i="37"/>
  <c r="AG59" i="37"/>
  <c r="AG68" i="37"/>
  <c r="AG61" i="37"/>
  <c r="BF61" i="37" s="1"/>
  <c r="AG52" i="37"/>
  <c r="AG60" i="37"/>
  <c r="AG53" i="37"/>
  <c r="AF31" i="38"/>
  <c r="AS31" i="38" s="1"/>
  <c r="AQ124" i="38"/>
  <c r="AK127" i="38"/>
  <c r="AL124" i="38"/>
  <c r="AL79" i="38"/>
  <c r="AE59" i="37"/>
  <c r="AF59" i="37" s="1"/>
  <c r="AE52" i="37"/>
  <c r="AE50" i="37"/>
  <c r="AE68" i="37"/>
  <c r="AE61" i="37"/>
  <c r="AE54" i="37"/>
  <c r="AE63" i="37"/>
  <c r="AE56" i="37"/>
  <c r="AF56" i="37" s="1"/>
  <c r="AE67" i="37"/>
  <c r="AE60" i="37"/>
  <c r="AF60" i="37" s="1"/>
  <c r="AE49" i="37"/>
  <c r="AE57" i="37"/>
  <c r="AE69" i="37"/>
  <c r="AE62" i="37"/>
  <c r="AE53" i="37"/>
  <c r="AF53" i="37" s="1"/>
  <c r="AE51" i="37"/>
  <c r="AE64" i="37"/>
  <c r="AE55" i="37"/>
  <c r="AF55" i="37" s="1"/>
  <c r="AE66" i="37"/>
  <c r="AF66" i="37" s="1"/>
  <c r="AE65" i="37"/>
  <c r="AF65" i="37" s="1"/>
  <c r="AE58" i="37"/>
  <c r="AF58" i="37" s="1"/>
  <c r="AE32" i="37"/>
  <c r="AN32" i="37" s="1"/>
  <c r="BA124" i="38"/>
  <c r="BC49" i="38"/>
  <c r="AJ49" i="38"/>
  <c r="BD46" i="38"/>
  <c r="AO46" i="38"/>
  <c r="BF67" i="38"/>
  <c r="AY67" i="38"/>
  <c r="AF38" i="38"/>
  <c r="AS38" i="38" s="1"/>
  <c r="AI38" i="38"/>
  <c r="AO121" i="38"/>
  <c r="BD121" i="38"/>
  <c r="BD118" i="38"/>
  <c r="AO118" i="38"/>
  <c r="BD88" i="38"/>
  <c r="AO88" i="38"/>
  <c r="BC115" i="38"/>
  <c r="AJ115" i="38"/>
  <c r="AO124" i="38"/>
  <c r="BD124" i="38"/>
  <c r="BC127" i="38"/>
  <c r="AJ127" i="38"/>
  <c r="BD64" i="38"/>
  <c r="AO64" i="38"/>
  <c r="BC124" i="38"/>
  <c r="AJ124" i="38"/>
  <c r="BF58" i="38"/>
  <c r="AY58" i="38"/>
  <c r="AY100" i="38"/>
  <c r="BF100" i="38"/>
  <c r="BF73" i="38"/>
  <c r="AY73" i="38"/>
  <c r="BF136" i="38"/>
  <c r="AY136" i="38"/>
  <c r="AX136" i="38"/>
  <c r="AJ94" i="38"/>
  <c r="BC94" i="38"/>
  <c r="BC64" i="38"/>
  <c r="AJ64" i="38"/>
  <c r="BC55" i="38"/>
  <c r="AJ55" i="38"/>
  <c r="BD58" i="38"/>
  <c r="AO58" i="38"/>
  <c r="AN35" i="38"/>
  <c r="AF35" i="38"/>
  <c r="AS35" i="38" s="1"/>
  <c r="AO94" i="38"/>
  <c r="BD94" i="38"/>
  <c r="AO70" i="38"/>
  <c r="BD70" i="38"/>
  <c r="AJ112" i="38"/>
  <c r="BC112" i="38"/>
  <c r="AP82" i="38"/>
  <c r="AO82" i="38"/>
  <c r="BD82" i="38"/>
  <c r="BC61" i="38"/>
  <c r="AJ61" i="38"/>
  <c r="BF49" i="38"/>
  <c r="AY49" i="38"/>
  <c r="BF55" i="38"/>
  <c r="AY55" i="38"/>
  <c r="BF85" i="38"/>
  <c r="AY85" i="38"/>
  <c r="BF82" i="38"/>
  <c r="AZ82" i="38"/>
  <c r="AY82" i="38"/>
  <c r="AY121" i="38"/>
  <c r="BF121" i="38"/>
  <c r="BF124" i="38"/>
  <c r="AY124" i="38"/>
  <c r="BC58" i="38"/>
  <c r="AJ58" i="38"/>
  <c r="AN30" i="38"/>
  <c r="AF30" i="38"/>
  <c r="AS30" i="38" s="1"/>
  <c r="AF32" i="38"/>
  <c r="AS32" i="38" s="1"/>
  <c r="AI32" i="38"/>
  <c r="AJ91" i="38"/>
  <c r="BC91" i="38"/>
  <c r="AI91" i="38"/>
  <c r="BC88" i="38"/>
  <c r="AJ88" i="38"/>
  <c r="AY106" i="38"/>
  <c r="BF106" i="38"/>
  <c r="AF44" i="38"/>
  <c r="AS44" i="38" s="1"/>
  <c r="AI44" i="38"/>
  <c r="AO85" i="38"/>
  <c r="BD85" i="38"/>
  <c r="BF61" i="38"/>
  <c r="AY61" i="38"/>
  <c r="AY94" i="38"/>
  <c r="BF94" i="38"/>
  <c r="BC76" i="38"/>
  <c r="AJ76" i="38"/>
  <c r="AJ82" i="38"/>
  <c r="AK82" i="38"/>
  <c r="BC82" i="38"/>
  <c r="AO106" i="38"/>
  <c r="BD106" i="38"/>
  <c r="AJ121" i="38"/>
  <c r="BC121" i="38"/>
  <c r="AF40" i="38"/>
  <c r="AS40" i="38" s="1"/>
  <c r="AI40" i="38"/>
  <c r="AN41" i="38"/>
  <c r="AF41" i="38"/>
  <c r="AS41" i="38" s="1"/>
  <c r="AY91" i="38"/>
  <c r="AX91" i="38"/>
  <c r="BF91" i="38"/>
  <c r="BC46" i="38"/>
  <c r="AJ46" i="38"/>
  <c r="BD67" i="38"/>
  <c r="AO67" i="38"/>
  <c r="AJ118" i="38"/>
  <c r="BC118" i="38"/>
  <c r="BD100" i="38"/>
  <c r="AO100" i="38"/>
  <c r="AJ130" i="38"/>
  <c r="BC130" i="38"/>
  <c r="AO49" i="38"/>
  <c r="BD49" i="38"/>
  <c r="AY79" i="38"/>
  <c r="BF79" i="38"/>
  <c r="BF64" i="38"/>
  <c r="AY64" i="38"/>
  <c r="AY103" i="38"/>
  <c r="BF103" i="38"/>
  <c r="AY112" i="38"/>
  <c r="BF112" i="38"/>
  <c r="BD79" i="38"/>
  <c r="AO79" i="38"/>
  <c r="AF136" i="38"/>
  <c r="AO136" i="38"/>
  <c r="AN136" i="38"/>
  <c r="BD136" i="38"/>
  <c r="AN42" i="38"/>
  <c r="AF42" i="38"/>
  <c r="AS42" i="38" s="1"/>
  <c r="AJ133" i="38"/>
  <c r="BC133" i="38"/>
  <c r="AF89" i="38"/>
  <c r="AO52" i="38"/>
  <c r="BD52" i="38"/>
  <c r="BC85" i="38"/>
  <c r="AJ85" i="38"/>
  <c r="BD76" i="38"/>
  <c r="AO76" i="38"/>
  <c r="BD133" i="38"/>
  <c r="AO133" i="38"/>
  <c r="AJ100" i="38"/>
  <c r="BC100" i="38"/>
  <c r="AO130" i="38"/>
  <c r="BD130" i="38"/>
  <c r="BF76" i="38"/>
  <c r="AY76" i="38"/>
  <c r="BF46" i="38"/>
  <c r="AY46" i="38"/>
  <c r="AY109" i="38"/>
  <c r="BF109" i="38"/>
  <c r="AZ127" i="38"/>
  <c r="AY127" i="38"/>
  <c r="BF127" i="38"/>
  <c r="BD127" i="38"/>
  <c r="AP127" i="38"/>
  <c r="AO127" i="38"/>
  <c r="BC67" i="38"/>
  <c r="AJ67" i="38"/>
  <c r="AN37" i="38"/>
  <c r="AF37" i="38"/>
  <c r="AS37" i="38" s="1"/>
  <c r="AJ52" i="38"/>
  <c r="BC52" i="38"/>
  <c r="AJ97" i="38"/>
  <c r="BC97" i="38"/>
  <c r="AY97" i="38"/>
  <c r="BF97" i="38"/>
  <c r="AO91" i="38"/>
  <c r="AN91" i="38"/>
  <c r="BD91" i="38"/>
  <c r="BF70" i="38"/>
  <c r="AY70" i="38"/>
  <c r="BF88" i="38"/>
  <c r="AY88" i="38"/>
  <c r="BF52" i="38"/>
  <c r="AY52" i="38"/>
  <c r="AY130" i="38"/>
  <c r="BF130" i="38"/>
  <c r="AJ73" i="38"/>
  <c r="BC73" i="38"/>
  <c r="AN33" i="38"/>
  <c r="AF33" i="38"/>
  <c r="AS33" i="38" s="1"/>
  <c r="AF39" i="38"/>
  <c r="AS39" i="38" s="1"/>
  <c r="BD103" i="38"/>
  <c r="AO103" i="38"/>
  <c r="AJ106" i="38"/>
  <c r="BC106" i="38"/>
  <c r="BD112" i="38"/>
  <c r="AO112" i="38"/>
  <c r="BD55" i="38"/>
  <c r="AO55" i="38"/>
  <c r="AO61" i="38"/>
  <c r="BD61" i="38"/>
  <c r="AO115" i="38"/>
  <c r="BD115" i="38"/>
  <c r="AJ103" i="38"/>
  <c r="BC103" i="38"/>
  <c r="AO109" i="38"/>
  <c r="BD109" i="38"/>
  <c r="AO73" i="38"/>
  <c r="BD73" i="38"/>
  <c r="BC109" i="38"/>
  <c r="AJ109" i="38"/>
  <c r="AO97" i="38"/>
  <c r="BD97" i="38"/>
  <c r="AI136" i="38"/>
  <c r="AJ136" i="38"/>
  <c r="BC136" i="38"/>
  <c r="AY115" i="38"/>
  <c r="BF115" i="38"/>
  <c r="AY133" i="38"/>
  <c r="BF133" i="38"/>
  <c r="AY118" i="38"/>
  <c r="BF118" i="38"/>
  <c r="BC70" i="38"/>
  <c r="AJ70" i="38"/>
  <c r="AJ79" i="38"/>
  <c r="BC79" i="38"/>
  <c r="AF36" i="38"/>
  <c r="AS36" i="38" s="1"/>
  <c r="AI36" i="38"/>
  <c r="AF34" i="38"/>
  <c r="AS34" i="38" s="1"/>
  <c r="AI34" i="38"/>
  <c r="AF123" i="38"/>
  <c r="AF106" i="38"/>
  <c r="AF107" i="38"/>
  <c r="AF75" i="38"/>
  <c r="AF74" i="38"/>
  <c r="AF25" i="38"/>
  <c r="AF59" i="38"/>
  <c r="AF109" i="38"/>
  <c r="AF137" i="38"/>
  <c r="AF53" i="38"/>
  <c r="AF71" i="38"/>
  <c r="AF129" i="38"/>
  <c r="AF55" i="38"/>
  <c r="AF77" i="38"/>
  <c r="AF87" i="38"/>
  <c r="AF103" i="38"/>
  <c r="AF120" i="38"/>
  <c r="AF90" i="38"/>
  <c r="AF96" i="38"/>
  <c r="AF67" i="38"/>
  <c r="AF76" i="38"/>
  <c r="AF100" i="38"/>
  <c r="AF82" i="38"/>
  <c r="AF121" i="38"/>
  <c r="AF133" i="38"/>
  <c r="AF79" i="38"/>
  <c r="AF56" i="38"/>
  <c r="AF73" i="38"/>
  <c r="AF114" i="38"/>
  <c r="AF83" i="38"/>
  <c r="AF86" i="38"/>
  <c r="AF132" i="38"/>
  <c r="AF68" i="38"/>
  <c r="AF111" i="38"/>
  <c r="AF118" i="38"/>
  <c r="AF130" i="38"/>
  <c r="AF93" i="38"/>
  <c r="AF134" i="38"/>
  <c r="AF105" i="38"/>
  <c r="AF52" i="38"/>
  <c r="AF58" i="38"/>
  <c r="AF85" i="38"/>
  <c r="AF29" i="38"/>
  <c r="AF64" i="38"/>
  <c r="AF26" i="38"/>
  <c r="AF108" i="38"/>
  <c r="AF117" i="38"/>
  <c r="AF65" i="38"/>
  <c r="AF70" i="38"/>
  <c r="AF61" i="38"/>
  <c r="AF28" i="38"/>
  <c r="AF49" i="38"/>
  <c r="AF126" i="38"/>
  <c r="AF113" i="38"/>
  <c r="AF94" i="38"/>
  <c r="AF57" i="38"/>
  <c r="AF135" i="38"/>
  <c r="AF99" i="38"/>
  <c r="AF112" i="38"/>
  <c r="AF80" i="38"/>
  <c r="AF95" i="38"/>
  <c r="AF45" i="38"/>
  <c r="AF91" i="38"/>
  <c r="AF88" i="38"/>
  <c r="AF51" i="38"/>
  <c r="AF60" i="38"/>
  <c r="AF110" i="38"/>
  <c r="AF62" i="38"/>
  <c r="AF27" i="38"/>
  <c r="AF131" i="38"/>
  <c r="AF101" i="38"/>
  <c r="AF63" i="38"/>
  <c r="AF125" i="38"/>
  <c r="AF98" i="38"/>
  <c r="AF66" i="38"/>
  <c r="AF81" i="38"/>
  <c r="AF48" i="38"/>
  <c r="AF47" i="38"/>
  <c r="AF50" i="38"/>
  <c r="AF119" i="38"/>
  <c r="AF116" i="38"/>
  <c r="AF72" i="38"/>
  <c r="AF84" i="38"/>
  <c r="AF78" i="38"/>
  <c r="AF104" i="38"/>
  <c r="AF102" i="38"/>
  <c r="AF69" i="38"/>
  <c r="AF46" i="38"/>
  <c r="AF24" i="38"/>
  <c r="AF54" i="38"/>
  <c r="AF124" i="38"/>
  <c r="AV124" i="38" s="1"/>
  <c r="AF122" i="38"/>
  <c r="AF115" i="38"/>
  <c r="AF128" i="38"/>
  <c r="AF97" i="38"/>
  <c r="AF127" i="38"/>
  <c r="AE24" i="37"/>
  <c r="AE34" i="37"/>
  <c r="AE30" i="37"/>
  <c r="AE47" i="37"/>
  <c r="AO47" i="37" s="1"/>
  <c r="AE35" i="37"/>
  <c r="AN35" i="37" s="1"/>
  <c r="AE44" i="37"/>
  <c r="AE36" i="37"/>
  <c r="AE46" i="37"/>
  <c r="AE39" i="37"/>
  <c r="AN39" i="37" s="1"/>
  <c r="AE48" i="37"/>
  <c r="AE40" i="37"/>
  <c r="AE25" i="37"/>
  <c r="AE42" i="37"/>
  <c r="AN42" i="37" s="1"/>
  <c r="AE31" i="37"/>
  <c r="AN31" i="37" s="1"/>
  <c r="AE43" i="37"/>
  <c r="AN43" i="37" s="1"/>
  <c r="AE27" i="37"/>
  <c r="AE37" i="37"/>
  <c r="AE26" i="37"/>
  <c r="AN34" i="37"/>
  <c r="BD47" i="37"/>
  <c r="AG48" i="37"/>
  <c r="AG46" i="37"/>
  <c r="AG45" i="37"/>
  <c r="AX45" i="37" s="1"/>
  <c r="AG44" i="37"/>
  <c r="AX44" i="37" s="1"/>
  <c r="AG43" i="37"/>
  <c r="AX43" i="37" s="1"/>
  <c r="AG42" i="37"/>
  <c r="AX42" i="37" s="1"/>
  <c r="AG41" i="37"/>
  <c r="AX41" i="37" s="1"/>
  <c r="AG40" i="37"/>
  <c r="AX40" i="37" s="1"/>
  <c r="AG39" i="37"/>
  <c r="AX39" i="37" s="1"/>
  <c r="AG38" i="37"/>
  <c r="AX38" i="37" s="1"/>
  <c r="AG37" i="37"/>
  <c r="AX37" i="37" s="1"/>
  <c r="AG36" i="37"/>
  <c r="AX36" i="37" s="1"/>
  <c r="AG35" i="37"/>
  <c r="AX35" i="37" s="1"/>
  <c r="AG34" i="37"/>
  <c r="AX34" i="37" s="1"/>
  <c r="AG33" i="37"/>
  <c r="AX33" i="37" s="1"/>
  <c r="AG32" i="37"/>
  <c r="AX32" i="37" s="1"/>
  <c r="AG31" i="37"/>
  <c r="AX31" i="37" s="1"/>
  <c r="AG29" i="37"/>
  <c r="AG27" i="37"/>
  <c r="AG25" i="37"/>
  <c r="AG30" i="37"/>
  <c r="AG28" i="37"/>
  <c r="AG26" i="37"/>
  <c r="AG24" i="37"/>
  <c r="AG47" i="37"/>
  <c r="AN36" i="37"/>
  <c r="AE29" i="37"/>
  <c r="AE38" i="37"/>
  <c r="AE28" i="37"/>
  <c r="AD45" i="37"/>
  <c r="AI45" i="37" s="1"/>
  <c r="AD39" i="37"/>
  <c r="AI39" i="37" s="1"/>
  <c r="AD35" i="37"/>
  <c r="AI35" i="37" s="1"/>
  <c r="AD33" i="37"/>
  <c r="AI33" i="37" s="1"/>
  <c r="AD31" i="37"/>
  <c r="AI31" i="37" s="1"/>
  <c r="AD27" i="37"/>
  <c r="AD44" i="37"/>
  <c r="AI44" i="37" s="1"/>
  <c r="AD43" i="37"/>
  <c r="AI43" i="37" s="1"/>
  <c r="AD42" i="37"/>
  <c r="AI42" i="37" s="1"/>
  <c r="AD41" i="37"/>
  <c r="AI41" i="37" s="1"/>
  <c r="AD40" i="37"/>
  <c r="AI40" i="37" s="1"/>
  <c r="AD38" i="37"/>
  <c r="AI38" i="37" s="1"/>
  <c r="AD37" i="37"/>
  <c r="AI37" i="37" s="1"/>
  <c r="AD36" i="37"/>
  <c r="AI36" i="37" s="1"/>
  <c r="AD34" i="37"/>
  <c r="AI34" i="37" s="1"/>
  <c r="AD32" i="37"/>
  <c r="AI32" i="37" s="1"/>
  <c r="AD29" i="37"/>
  <c r="AD25" i="37"/>
  <c r="AD26" i="37"/>
  <c r="AD30" i="37"/>
  <c r="AD24" i="37"/>
  <c r="AD46" i="37"/>
  <c r="AF46" i="37" s="1"/>
  <c r="AD48" i="37"/>
  <c r="AF48" i="37" s="1"/>
  <c r="AD28" i="37"/>
  <c r="AD47" i="37"/>
  <c r="AF47" i="37" s="1"/>
  <c r="AN40" i="37"/>
  <c r="AE33" i="37"/>
  <c r="AE41" i="37"/>
  <c r="AE45" i="37"/>
  <c r="I19" i="35"/>
  <c r="H19" i="35"/>
  <c r="G19" i="35"/>
  <c r="F19" i="35"/>
  <c r="E19" i="35"/>
  <c r="D19" i="35"/>
  <c r="I18" i="35"/>
  <c r="H18" i="35"/>
  <c r="G18" i="35"/>
  <c r="F18" i="35"/>
  <c r="E18" i="35"/>
  <c r="D18" i="35"/>
  <c r="I17" i="35"/>
  <c r="H17" i="35"/>
  <c r="G17" i="35"/>
  <c r="F17" i="35"/>
  <c r="E17" i="35"/>
  <c r="D17" i="35"/>
  <c r="I16" i="35"/>
  <c r="H16" i="35"/>
  <c r="G16" i="35"/>
  <c r="F16" i="35"/>
  <c r="E16" i="35"/>
  <c r="D16" i="35"/>
  <c r="E20" i="35" s="1"/>
  <c r="I15" i="35"/>
  <c r="H15" i="35"/>
  <c r="G15" i="35"/>
  <c r="F15" i="35"/>
  <c r="E15" i="35"/>
  <c r="D15" i="35"/>
  <c r="I14" i="35"/>
  <c r="G14" i="35"/>
  <c r="E14" i="35"/>
  <c r="BD57" i="37" l="1"/>
  <c r="AF57" i="37"/>
  <c r="BE57" i="37" s="1"/>
  <c r="AO57" i="37"/>
  <c r="AF68" i="37"/>
  <c r="BF57" i="37"/>
  <c r="AY67" i="37"/>
  <c r="AX67" i="37"/>
  <c r="BF67" i="37"/>
  <c r="AF30" i="37"/>
  <c r="AF44" i="37"/>
  <c r="AS44" i="37" s="1"/>
  <c r="AF49" i="37"/>
  <c r="AF50" i="37"/>
  <c r="AY64" i="37"/>
  <c r="BF64" i="37"/>
  <c r="BC67" i="37"/>
  <c r="AJ67" i="37"/>
  <c r="AI67" i="37"/>
  <c r="AO61" i="37"/>
  <c r="AF62" i="37"/>
  <c r="BC64" i="37"/>
  <c r="AJ64" i="37"/>
  <c r="AV79" i="38"/>
  <c r="BD64" i="37"/>
  <c r="AF64" i="37"/>
  <c r="AO64" i="37"/>
  <c r="AN67" i="37"/>
  <c r="AF67" i="37"/>
  <c r="BD67" i="37"/>
  <c r="AO67" i="37"/>
  <c r="BF51" i="37"/>
  <c r="AY51" i="37"/>
  <c r="AJ51" i="37"/>
  <c r="BC51" i="37"/>
  <c r="AJ57" i="37"/>
  <c r="BC57" i="37"/>
  <c r="AF24" i="37"/>
  <c r="BD51" i="37"/>
  <c r="AF51" i="37"/>
  <c r="BE51" i="37" s="1"/>
  <c r="AY61" i="37"/>
  <c r="AY54" i="37"/>
  <c r="BF54" i="37"/>
  <c r="BD54" i="37"/>
  <c r="AF54" i="37"/>
  <c r="AO54" i="37"/>
  <c r="AF69" i="37"/>
  <c r="BD61" i="37"/>
  <c r="AF61" i="37"/>
  <c r="BE61" i="37" s="1"/>
  <c r="AO51" i="37"/>
  <c r="AF52" i="37"/>
  <c r="BC54" i="37"/>
  <c r="AJ54" i="37"/>
  <c r="AF63" i="37"/>
  <c r="AJ61" i="37"/>
  <c r="BC61" i="37"/>
  <c r="BE58" i="38"/>
  <c r="AT58" i="38"/>
  <c r="AT133" i="38"/>
  <c r="BE133" i="38"/>
  <c r="AT127" i="38"/>
  <c r="AU127" i="38"/>
  <c r="BE127" i="38"/>
  <c r="BE46" i="38"/>
  <c r="AT46" i="38"/>
  <c r="BE88" i="38"/>
  <c r="AT88" i="38"/>
  <c r="BE52" i="38"/>
  <c r="AT52" i="38"/>
  <c r="AT121" i="38"/>
  <c r="BE121" i="38"/>
  <c r="AT103" i="38"/>
  <c r="BE103" i="38"/>
  <c r="AT109" i="38"/>
  <c r="BE109" i="38"/>
  <c r="BE124" i="38"/>
  <c r="AT124" i="38"/>
  <c r="BE70" i="38"/>
  <c r="AT70" i="38"/>
  <c r="AT97" i="38"/>
  <c r="BE97" i="38"/>
  <c r="AT91" i="38"/>
  <c r="AS91" i="38"/>
  <c r="BE91" i="38"/>
  <c r="AT94" i="38"/>
  <c r="BE94" i="38"/>
  <c r="AU82" i="38"/>
  <c r="AT82" i="38"/>
  <c r="BE82" i="38"/>
  <c r="BE136" i="38"/>
  <c r="AS136" i="38"/>
  <c r="AT136" i="38"/>
  <c r="AT115" i="38"/>
  <c r="BE115" i="38"/>
  <c r="BE76" i="38"/>
  <c r="AT76" i="38"/>
  <c r="BE55" i="38"/>
  <c r="AT55" i="38"/>
  <c r="AT112" i="38"/>
  <c r="BE112" i="38"/>
  <c r="AT100" i="38"/>
  <c r="BE100" i="38"/>
  <c r="BE49" i="38"/>
  <c r="AT49" i="38"/>
  <c r="BE64" i="38"/>
  <c r="AT64" i="38"/>
  <c r="AT130" i="38"/>
  <c r="BE130" i="38"/>
  <c r="BE73" i="38"/>
  <c r="AT73" i="38"/>
  <c r="BE67" i="38"/>
  <c r="AT67" i="38"/>
  <c r="AT118" i="38"/>
  <c r="BE118" i="38"/>
  <c r="BE61" i="38"/>
  <c r="AT61" i="38"/>
  <c r="BE85" i="38"/>
  <c r="AT85" i="38"/>
  <c r="AT79" i="38"/>
  <c r="BE79" i="38"/>
  <c r="AT106" i="38"/>
  <c r="BE106" i="38"/>
  <c r="AN44" i="37"/>
  <c r="AF25" i="37"/>
  <c r="AF28" i="37"/>
  <c r="AF34" i="37"/>
  <c r="AS34" i="37" s="1"/>
  <c r="AF29" i="37"/>
  <c r="AF32" i="37"/>
  <c r="AS32" i="37" s="1"/>
  <c r="AF42" i="37"/>
  <c r="AS42" i="37" s="1"/>
  <c r="AF43" i="37"/>
  <c r="AS43" i="37" s="1"/>
  <c r="AF40" i="37"/>
  <c r="AS40" i="37" s="1"/>
  <c r="AN45" i="37"/>
  <c r="AF45" i="37"/>
  <c r="AS45" i="37" s="1"/>
  <c r="AN33" i="37"/>
  <c r="AF33" i="37"/>
  <c r="AS33" i="37" s="1"/>
  <c r="AY47" i="37"/>
  <c r="BF47" i="37"/>
  <c r="BC47" i="37"/>
  <c r="AJ47" i="37"/>
  <c r="AN38" i="37"/>
  <c r="AF38" i="37"/>
  <c r="AS38" i="37" s="1"/>
  <c r="AF39" i="37"/>
  <c r="AS39" i="37" s="1"/>
  <c r="AF26" i="37"/>
  <c r="AN41" i="37"/>
  <c r="AF41" i="37"/>
  <c r="AS41" i="37" s="1"/>
  <c r="AT47" i="37"/>
  <c r="BE47" i="37"/>
  <c r="AN37" i="37"/>
  <c r="AF37" i="37"/>
  <c r="AS37" i="37" s="1"/>
  <c r="AF31" i="37"/>
  <c r="AS31" i="37" s="1"/>
  <c r="AF27" i="37"/>
  <c r="AF35" i="37"/>
  <c r="AS35" i="37" s="1"/>
  <c r="AF36" i="37"/>
  <c r="AS36" i="37" s="1"/>
  <c r="G22" i="35"/>
  <c r="G21" i="35"/>
  <c r="G20" i="35"/>
  <c r="I22" i="35"/>
  <c r="I20" i="35"/>
  <c r="I21" i="35"/>
  <c r="E22" i="35"/>
  <c r="E21" i="35"/>
  <c r="AD143" i="35" s="1"/>
  <c r="AD99" i="35" l="1"/>
  <c r="AD33" i="35"/>
  <c r="AI33" i="35" s="1"/>
  <c r="AD75" i="35"/>
  <c r="AD27" i="35"/>
  <c r="AT61" i="37"/>
  <c r="AD69" i="35"/>
  <c r="AJ69" i="35" s="1"/>
  <c r="AT67" i="37"/>
  <c r="BE67" i="37"/>
  <c r="AS67" i="37"/>
  <c r="AT51" i="37"/>
  <c r="AD45" i="35"/>
  <c r="AI45" i="35" s="1"/>
  <c r="AT54" i="37"/>
  <c r="BE54" i="37"/>
  <c r="AD119" i="35"/>
  <c r="AD127" i="35"/>
  <c r="BE64" i="37"/>
  <c r="AT64" i="37"/>
  <c r="AT57" i="37"/>
  <c r="AD26" i="35"/>
  <c r="AD61" i="35"/>
  <c r="AD92" i="35"/>
  <c r="BC91" i="35" s="1"/>
  <c r="AD137" i="35"/>
  <c r="AD71" i="35"/>
  <c r="AD108" i="35"/>
  <c r="AD28" i="35"/>
  <c r="AD25" i="35"/>
  <c r="AD70" i="35"/>
  <c r="AD77" i="35"/>
  <c r="AD116" i="35"/>
  <c r="AD29" i="35"/>
  <c r="AD47" i="35"/>
  <c r="AD51" i="35"/>
  <c r="AJ51" i="35" s="1"/>
  <c r="AD52" i="35"/>
  <c r="AD50" i="35"/>
  <c r="AD124" i="35"/>
  <c r="AD62" i="35"/>
  <c r="AD35" i="35"/>
  <c r="AI35" i="35" s="1"/>
  <c r="AD84" i="35"/>
  <c r="AD88" i="35"/>
  <c r="AD131" i="35"/>
  <c r="AD44" i="35"/>
  <c r="AI44" i="35" s="1"/>
  <c r="AD68" i="35"/>
  <c r="AD78" i="35"/>
  <c r="AD91" i="35"/>
  <c r="AD111" i="35"/>
  <c r="AD138" i="35"/>
  <c r="BC138" i="35" s="1"/>
  <c r="AJ91" i="35"/>
  <c r="AD39" i="35"/>
  <c r="AI39" i="35" s="1"/>
  <c r="AD80" i="35"/>
  <c r="AD56" i="35"/>
  <c r="AD40" i="35"/>
  <c r="AI40" i="35" s="1"/>
  <c r="AD55" i="35"/>
  <c r="AD32" i="35"/>
  <c r="AI32" i="35" s="1"/>
  <c r="AD72" i="35"/>
  <c r="AD105" i="35"/>
  <c r="AD87" i="35"/>
  <c r="AD67" i="35"/>
  <c r="AD82" i="35"/>
  <c r="AD117" i="35"/>
  <c r="AD135" i="35"/>
  <c r="AD114" i="35"/>
  <c r="AD129" i="35"/>
  <c r="BC51" i="35"/>
  <c r="AD98" i="35"/>
  <c r="AD79" i="35"/>
  <c r="AD34" i="35"/>
  <c r="AI34" i="35" s="1"/>
  <c r="AD94" i="35"/>
  <c r="AD49" i="35"/>
  <c r="AD96" i="35"/>
  <c r="AD85" i="35"/>
  <c r="AD97" i="35"/>
  <c r="AD121" i="35"/>
  <c r="AD139" i="35"/>
  <c r="AD118" i="35"/>
  <c r="AD132" i="35"/>
  <c r="AG142" i="35"/>
  <c r="AG141" i="35"/>
  <c r="AG139" i="35"/>
  <c r="AG137" i="35"/>
  <c r="AG135" i="35"/>
  <c r="AG133" i="35"/>
  <c r="AG130" i="35"/>
  <c r="AG127" i="35"/>
  <c r="AG125" i="35"/>
  <c r="AG123" i="35"/>
  <c r="AG121" i="35"/>
  <c r="AG119" i="35"/>
  <c r="AG117" i="35"/>
  <c r="AG115" i="35"/>
  <c r="AG113" i="35"/>
  <c r="AG111" i="35"/>
  <c r="AG109" i="35"/>
  <c r="AG107" i="35"/>
  <c r="AG105" i="35"/>
  <c r="AG103" i="35"/>
  <c r="AG101" i="35"/>
  <c r="AG99" i="35"/>
  <c r="AG97" i="35"/>
  <c r="AG95" i="35"/>
  <c r="AG94" i="35"/>
  <c r="AG92" i="35"/>
  <c r="AG90" i="35"/>
  <c r="AG88" i="35"/>
  <c r="AG86" i="35"/>
  <c r="AG83" i="35"/>
  <c r="AG80" i="35"/>
  <c r="AG78" i="35"/>
  <c r="AG76" i="35"/>
  <c r="AG74" i="35"/>
  <c r="AG72" i="35"/>
  <c r="AG70" i="35"/>
  <c r="AG68" i="35"/>
  <c r="AG66" i="35"/>
  <c r="AG64" i="35"/>
  <c r="AG62" i="35"/>
  <c r="AG60" i="35"/>
  <c r="AG58" i="35"/>
  <c r="AG56" i="35"/>
  <c r="AG54" i="35"/>
  <c r="AG52" i="35"/>
  <c r="AG50" i="35"/>
  <c r="AG48" i="35"/>
  <c r="AG46" i="35"/>
  <c r="AG45" i="35"/>
  <c r="AX45" i="35" s="1"/>
  <c r="AG143" i="35"/>
  <c r="AG138" i="35"/>
  <c r="AG132" i="35"/>
  <c r="AG116" i="35"/>
  <c r="AG102" i="35"/>
  <c r="AG93" i="35"/>
  <c r="AG84" i="35"/>
  <c r="AG75" i="35"/>
  <c r="AG65" i="35"/>
  <c r="AG55" i="35"/>
  <c r="AG136" i="35"/>
  <c r="AG100" i="35"/>
  <c r="AG122" i="35"/>
  <c r="AG112" i="35"/>
  <c r="AG106" i="35"/>
  <c r="AG96" i="35"/>
  <c r="AG87" i="35"/>
  <c r="AG69" i="35"/>
  <c r="AG59" i="35"/>
  <c r="AG49" i="35"/>
  <c r="AG44" i="35"/>
  <c r="AX44" i="35" s="1"/>
  <c r="AG128" i="35"/>
  <c r="AG118" i="35"/>
  <c r="AG91" i="35"/>
  <c r="AG108" i="35"/>
  <c r="AG140" i="35"/>
  <c r="AG131" i="35"/>
  <c r="AG120" i="35"/>
  <c r="AG98" i="35"/>
  <c r="AG79" i="35"/>
  <c r="AG51" i="35"/>
  <c r="AG126" i="35"/>
  <c r="AG82" i="35"/>
  <c r="AG110" i="35"/>
  <c r="AG67" i="35"/>
  <c r="AG61" i="35"/>
  <c r="AG37" i="35"/>
  <c r="AX37" i="35" s="1"/>
  <c r="AG30" i="35"/>
  <c r="AG27" i="35"/>
  <c r="AG43" i="35"/>
  <c r="AX43" i="35" s="1"/>
  <c r="AG35" i="35"/>
  <c r="AX35" i="35" s="1"/>
  <c r="AG26" i="35"/>
  <c r="AG39" i="35"/>
  <c r="AX39" i="35" s="1"/>
  <c r="AG71" i="35"/>
  <c r="AG40" i="35"/>
  <c r="AX40" i="35" s="1"/>
  <c r="AG32" i="35"/>
  <c r="AX32" i="35" s="1"/>
  <c r="AG134" i="35"/>
  <c r="AG124" i="35"/>
  <c r="AG114" i="35"/>
  <c r="AG85" i="35"/>
  <c r="AG73" i="35"/>
  <c r="AG38" i="35"/>
  <c r="AX38" i="35" s="1"/>
  <c r="AG29" i="35"/>
  <c r="AG89" i="35"/>
  <c r="AG31" i="35"/>
  <c r="AX31" i="35" s="1"/>
  <c r="AG77" i="35"/>
  <c r="AG63" i="35"/>
  <c r="AG57" i="35"/>
  <c r="AG41" i="35"/>
  <c r="AX41" i="35" s="1"/>
  <c r="AG33" i="35"/>
  <c r="AX33" i="35" s="1"/>
  <c r="AG129" i="35"/>
  <c r="AG81" i="35"/>
  <c r="AG53" i="35"/>
  <c r="AG47" i="35"/>
  <c r="AG36" i="35"/>
  <c r="AX36" i="35" s="1"/>
  <c r="AG28" i="35"/>
  <c r="AG25" i="35"/>
  <c r="AG104" i="35"/>
  <c r="AG42" i="35"/>
  <c r="AX42" i="35" s="1"/>
  <c r="AG24" i="35"/>
  <c r="AG34" i="35"/>
  <c r="AX34" i="35" s="1"/>
  <c r="AD31" i="35"/>
  <c r="AI31" i="35" s="1"/>
  <c r="AD41" i="35"/>
  <c r="AI41" i="35" s="1"/>
  <c r="AD57" i="35"/>
  <c r="AD102" i="35"/>
  <c r="AD93" i="35"/>
  <c r="AD42" i="35"/>
  <c r="AI42" i="35" s="1"/>
  <c r="AD104" i="35"/>
  <c r="AD59" i="35"/>
  <c r="AD106" i="35"/>
  <c r="AD101" i="35"/>
  <c r="AD107" i="35"/>
  <c r="AD123" i="35"/>
  <c r="AD141" i="35"/>
  <c r="AD120" i="35"/>
  <c r="AD134" i="35"/>
  <c r="BC88" i="35"/>
  <c r="AJ88" i="35"/>
  <c r="AD53" i="35"/>
  <c r="AD90" i="35"/>
  <c r="AD66" i="35"/>
  <c r="AD24" i="35"/>
  <c r="AD103" i="35"/>
  <c r="AD46" i="35"/>
  <c r="AD86" i="35"/>
  <c r="AD64" i="35"/>
  <c r="AD76" i="35"/>
  <c r="AJ75" i="35" s="1"/>
  <c r="AD89" i="35"/>
  <c r="AD109" i="35"/>
  <c r="AD125" i="35"/>
  <c r="AD142" i="35"/>
  <c r="AD122" i="35"/>
  <c r="AD136" i="35"/>
  <c r="AE143" i="35"/>
  <c r="AF143" i="35" s="1"/>
  <c r="AE140" i="35"/>
  <c r="AE138" i="35"/>
  <c r="AE136" i="35"/>
  <c r="AE134" i="35"/>
  <c r="AE132" i="35"/>
  <c r="AE131" i="35"/>
  <c r="AE129" i="35"/>
  <c r="AF129" i="35" s="1"/>
  <c r="AE142" i="35"/>
  <c r="AF142" i="35" s="1"/>
  <c r="AE141" i="35"/>
  <c r="AE139" i="35"/>
  <c r="AF139" i="35" s="1"/>
  <c r="AE137" i="35"/>
  <c r="AE135" i="35"/>
  <c r="AE133" i="35"/>
  <c r="AE130" i="35"/>
  <c r="AE127" i="35"/>
  <c r="AF127" i="35" s="1"/>
  <c r="AE125" i="35"/>
  <c r="AE123" i="35"/>
  <c r="AF123" i="35" s="1"/>
  <c r="AE121" i="35"/>
  <c r="AF121" i="35" s="1"/>
  <c r="AE119" i="35"/>
  <c r="AE117" i="35"/>
  <c r="AF117" i="35" s="1"/>
  <c r="AE115" i="35"/>
  <c r="AE113" i="35"/>
  <c r="AE111" i="35"/>
  <c r="AF111" i="35" s="1"/>
  <c r="AE109" i="35"/>
  <c r="AF109" i="35" s="1"/>
  <c r="AE107" i="35"/>
  <c r="AE105" i="35"/>
  <c r="AE103" i="35"/>
  <c r="AE101" i="35"/>
  <c r="AE99" i="35"/>
  <c r="AF99" i="35" s="1"/>
  <c r="AE97" i="35"/>
  <c r="AE95" i="35"/>
  <c r="AE94" i="35"/>
  <c r="AE92" i="35"/>
  <c r="AF92" i="35" s="1"/>
  <c r="AE90" i="35"/>
  <c r="AF90" i="35" s="1"/>
  <c r="AE88" i="35"/>
  <c r="AE86" i="35"/>
  <c r="AE83" i="35"/>
  <c r="AE80" i="35"/>
  <c r="AE78" i="35"/>
  <c r="AE76" i="35"/>
  <c r="AE74" i="35"/>
  <c r="AE72" i="35"/>
  <c r="AE70" i="35"/>
  <c r="AF70" i="35" s="1"/>
  <c r="AE68" i="35"/>
  <c r="AE66" i="35"/>
  <c r="AE64" i="35"/>
  <c r="AE62" i="35"/>
  <c r="AF62" i="35" s="1"/>
  <c r="AE60" i="35"/>
  <c r="AE58" i="35"/>
  <c r="AE56" i="35"/>
  <c r="AF56" i="35" s="1"/>
  <c r="AE54" i="35"/>
  <c r="AE52" i="35"/>
  <c r="AE50" i="35"/>
  <c r="AE48" i="35"/>
  <c r="AE46" i="35"/>
  <c r="AE45" i="35"/>
  <c r="AE44" i="35"/>
  <c r="AE85" i="35"/>
  <c r="AE77" i="35"/>
  <c r="AF77" i="35" s="1"/>
  <c r="AE67" i="35"/>
  <c r="AE116" i="35"/>
  <c r="AE93" i="35"/>
  <c r="AF93" i="35" s="1"/>
  <c r="AE84" i="35"/>
  <c r="AE110" i="35"/>
  <c r="AE89" i="35"/>
  <c r="AF89" i="35" s="1"/>
  <c r="AE81" i="35"/>
  <c r="AE71" i="35"/>
  <c r="AF71" i="35" s="1"/>
  <c r="AE61" i="35"/>
  <c r="AF61" i="35" s="1"/>
  <c r="AE43" i="35"/>
  <c r="AE42" i="35"/>
  <c r="AE41" i="35"/>
  <c r="AE40" i="35"/>
  <c r="AE39" i="35"/>
  <c r="AE38" i="35"/>
  <c r="AE37" i="35"/>
  <c r="AE36" i="35"/>
  <c r="AE35" i="35"/>
  <c r="AE34" i="35"/>
  <c r="AE33" i="35"/>
  <c r="AE32" i="35"/>
  <c r="AE31" i="35"/>
  <c r="AE29" i="35"/>
  <c r="AE27" i="35"/>
  <c r="AF27" i="35" s="1"/>
  <c r="AE25" i="35"/>
  <c r="AE102" i="35"/>
  <c r="AE75" i="35"/>
  <c r="AE128" i="35"/>
  <c r="AE118" i="35"/>
  <c r="AF118" i="35" s="1"/>
  <c r="AE108" i="35"/>
  <c r="AF108" i="35" s="1"/>
  <c r="AE100" i="35"/>
  <c r="AE91" i="35"/>
  <c r="AE63" i="35"/>
  <c r="AE53" i="35"/>
  <c r="AE124" i="35"/>
  <c r="AF124" i="35" s="1"/>
  <c r="AE114" i="35"/>
  <c r="AF114" i="35" s="1"/>
  <c r="AE104" i="35"/>
  <c r="AE79" i="35"/>
  <c r="AF79" i="35" s="1"/>
  <c r="AE55" i="35"/>
  <c r="AE49" i="35"/>
  <c r="AE24" i="35"/>
  <c r="AF24" i="35" s="1"/>
  <c r="AE96" i="35"/>
  <c r="AF96" i="35" s="1"/>
  <c r="AE26" i="35"/>
  <c r="AF26" i="35" s="1"/>
  <c r="AE28" i="35"/>
  <c r="AE59" i="35"/>
  <c r="AE126" i="35"/>
  <c r="AE98" i="35"/>
  <c r="AE30" i="35"/>
  <c r="AE87" i="35"/>
  <c r="AE82" i="35"/>
  <c r="AF82" i="35" s="1"/>
  <c r="AE65" i="35"/>
  <c r="AE106" i="35"/>
  <c r="AE122" i="35"/>
  <c r="AE73" i="35"/>
  <c r="AF73" i="35" s="1"/>
  <c r="AE57" i="35"/>
  <c r="AE51" i="35"/>
  <c r="AE120" i="35"/>
  <c r="AF120" i="35" s="1"/>
  <c r="AE112" i="35"/>
  <c r="AE69" i="35"/>
  <c r="AE47" i="35"/>
  <c r="BC69" i="35"/>
  <c r="BC78" i="35"/>
  <c r="AJ78" i="35"/>
  <c r="AD37" i="35"/>
  <c r="AI37" i="35" s="1"/>
  <c r="AD63" i="35"/>
  <c r="AD58" i="35"/>
  <c r="AD95" i="35"/>
  <c r="AD74" i="35"/>
  <c r="AD81" i="35"/>
  <c r="AD60" i="35"/>
  <c r="AD113" i="35"/>
  <c r="AD130" i="35"/>
  <c r="AD110" i="35"/>
  <c r="AD126" i="35"/>
  <c r="AD140" i="35"/>
  <c r="AD36" i="35"/>
  <c r="AI36" i="35" s="1"/>
  <c r="AD38" i="35"/>
  <c r="AI38" i="35" s="1"/>
  <c r="AD30" i="35"/>
  <c r="AD48" i="35"/>
  <c r="AJ47" i="35" s="1"/>
  <c r="AD43" i="35"/>
  <c r="AI43" i="35" s="1"/>
  <c r="AD65" i="35"/>
  <c r="AD100" i="35"/>
  <c r="AD83" i="35"/>
  <c r="AD54" i="35"/>
  <c r="AD73" i="35"/>
  <c r="AD115" i="35"/>
  <c r="AD133" i="35"/>
  <c r="AD112" i="35"/>
  <c r="AD128" i="35"/>
  <c r="G22" i="30"/>
  <c r="E22" i="30"/>
  <c r="G20" i="30"/>
  <c r="I22" i="30"/>
  <c r="E21" i="30"/>
  <c r="E20" i="30"/>
  <c r="I20" i="30"/>
  <c r="G21" i="30"/>
  <c r="I21" i="30"/>
  <c r="AK131" i="35" l="1"/>
  <c r="AJ131" i="35"/>
  <c r="AF59" i="35"/>
  <c r="BC131" i="35"/>
  <c r="AP84" i="35"/>
  <c r="AO84" i="35"/>
  <c r="AF65" i="35"/>
  <c r="AF132" i="35"/>
  <c r="BA81" i="35"/>
  <c r="AY81" i="35"/>
  <c r="BA128" i="35"/>
  <c r="AY128" i="35"/>
  <c r="BC116" i="35"/>
  <c r="AL128" i="35"/>
  <c r="AJ128" i="35"/>
  <c r="AJ84" i="35"/>
  <c r="AK84" i="35"/>
  <c r="AF134" i="35"/>
  <c r="AJ119" i="35"/>
  <c r="AY84" i="35"/>
  <c r="AZ84" i="35"/>
  <c r="AF49" i="35"/>
  <c r="AF137" i="35"/>
  <c r="AQ128" i="35"/>
  <c r="AO128" i="35"/>
  <c r="AO131" i="35"/>
  <c r="AP131" i="35"/>
  <c r="AL81" i="35"/>
  <c r="AJ81" i="35"/>
  <c r="AJ138" i="35"/>
  <c r="AF55" i="35"/>
  <c r="AF29" i="35"/>
  <c r="AQ81" i="35"/>
  <c r="AO81" i="35"/>
  <c r="AZ131" i="35"/>
  <c r="AY131" i="35"/>
  <c r="AE125" i="30"/>
  <c r="AE121" i="30"/>
  <c r="AE117" i="30"/>
  <c r="AE110" i="30"/>
  <c r="AE103" i="30"/>
  <c r="AE93" i="30"/>
  <c r="AE89" i="30"/>
  <c r="AE82" i="30"/>
  <c r="AE62" i="30"/>
  <c r="AE55" i="30"/>
  <c r="AE77" i="30"/>
  <c r="AE57" i="30"/>
  <c r="AE63" i="30"/>
  <c r="AE100" i="30"/>
  <c r="AE79" i="30"/>
  <c r="AE41" i="30"/>
  <c r="AN41" i="30" s="1"/>
  <c r="AE135" i="30"/>
  <c r="AE128" i="30"/>
  <c r="AE106" i="30"/>
  <c r="AE99" i="30"/>
  <c r="AE95" i="30"/>
  <c r="AE85" i="30"/>
  <c r="AE75" i="30"/>
  <c r="AE72" i="30"/>
  <c r="AE68" i="30"/>
  <c r="AE65" i="30"/>
  <c r="AE58" i="30"/>
  <c r="AE51" i="30"/>
  <c r="AE44" i="30"/>
  <c r="AN44" i="30" s="1"/>
  <c r="AE40" i="30"/>
  <c r="AN40" i="30" s="1"/>
  <c r="AE36" i="30"/>
  <c r="AN36" i="30" s="1"/>
  <c r="AE32" i="30"/>
  <c r="AN32" i="30" s="1"/>
  <c r="AE28" i="30"/>
  <c r="AE24" i="30"/>
  <c r="AE76" i="30"/>
  <c r="AE107" i="30"/>
  <c r="AE37" i="30"/>
  <c r="AN37" i="30" s="1"/>
  <c r="AE138" i="30"/>
  <c r="AE131" i="30"/>
  <c r="AE124" i="30"/>
  <c r="AE120" i="30"/>
  <c r="AE113" i="30"/>
  <c r="AE109" i="30"/>
  <c r="AE102" i="30"/>
  <c r="AE92" i="30"/>
  <c r="AE78" i="30"/>
  <c r="BD78" i="30" s="1"/>
  <c r="AE61" i="30"/>
  <c r="AE47" i="30"/>
  <c r="AE35" i="30"/>
  <c r="AN35" i="30" s="1"/>
  <c r="AE27" i="30"/>
  <c r="AE104" i="30"/>
  <c r="AE56" i="30"/>
  <c r="AE86" i="30"/>
  <c r="AE69" i="30"/>
  <c r="AE52" i="30"/>
  <c r="AE29" i="30"/>
  <c r="AE141" i="30"/>
  <c r="AE134" i="30"/>
  <c r="AE127" i="30"/>
  <c r="AE116" i="30"/>
  <c r="AE105" i="30"/>
  <c r="AE98" i="30"/>
  <c r="AE88" i="30"/>
  <c r="BD88" i="30" s="1"/>
  <c r="AE81" i="30"/>
  <c r="AQ81" i="30" s="1"/>
  <c r="AE74" i="30"/>
  <c r="AE71" i="30"/>
  <c r="AE67" i="30"/>
  <c r="AE64" i="30"/>
  <c r="AE54" i="30"/>
  <c r="AE50" i="30"/>
  <c r="AE43" i="30"/>
  <c r="AN43" i="30" s="1"/>
  <c r="AE39" i="30"/>
  <c r="AN39" i="30" s="1"/>
  <c r="AE31" i="30"/>
  <c r="AN31" i="30" s="1"/>
  <c r="AE46" i="30"/>
  <c r="AE132" i="30"/>
  <c r="AE59" i="30"/>
  <c r="AE45" i="30"/>
  <c r="AN45" i="30" s="1"/>
  <c r="AE25" i="30"/>
  <c r="AE143" i="30"/>
  <c r="AE137" i="30"/>
  <c r="AE130" i="30"/>
  <c r="AE123" i="30"/>
  <c r="AE119" i="30"/>
  <c r="AE112" i="30"/>
  <c r="AE108" i="30"/>
  <c r="AO107" i="30" s="1"/>
  <c r="AE91" i="30"/>
  <c r="AE84" i="30"/>
  <c r="AE140" i="30"/>
  <c r="AE133" i="30"/>
  <c r="AE126" i="30"/>
  <c r="AE115" i="30"/>
  <c r="AE101" i="30"/>
  <c r="AE97" i="30"/>
  <c r="AE87" i="30"/>
  <c r="AE80" i="30"/>
  <c r="AE73" i="30"/>
  <c r="AE70" i="30"/>
  <c r="AE60" i="30"/>
  <c r="AE53" i="30"/>
  <c r="AE49" i="30"/>
  <c r="AE42" i="30"/>
  <c r="AN42" i="30" s="1"/>
  <c r="AE38" i="30"/>
  <c r="AN38" i="30" s="1"/>
  <c r="AE34" i="30"/>
  <c r="AN34" i="30" s="1"/>
  <c r="AE30" i="30"/>
  <c r="AE26" i="30"/>
  <c r="AE142" i="30"/>
  <c r="AE136" i="30"/>
  <c r="AE129" i="30"/>
  <c r="AE122" i="30"/>
  <c r="AE118" i="30"/>
  <c r="AE111" i="30"/>
  <c r="AE94" i="30"/>
  <c r="AE90" i="30"/>
  <c r="AE83" i="30"/>
  <c r="AE139" i="30"/>
  <c r="AE114" i="30"/>
  <c r="AE96" i="30"/>
  <c r="AE66" i="30"/>
  <c r="AE48" i="30"/>
  <c r="AE33" i="30"/>
  <c r="AN33" i="30" s="1"/>
  <c r="AG135" i="30"/>
  <c r="AG128" i="30"/>
  <c r="BA128" i="30" s="1"/>
  <c r="AG106" i="30"/>
  <c r="AG99" i="30"/>
  <c r="AG95" i="30"/>
  <c r="AG85" i="30"/>
  <c r="AG75" i="30"/>
  <c r="AG72" i="30"/>
  <c r="AG68" i="30"/>
  <c r="AG65" i="30"/>
  <c r="AG58" i="30"/>
  <c r="AG51" i="30"/>
  <c r="AG44" i="30"/>
  <c r="AX44" i="30" s="1"/>
  <c r="AG40" i="30"/>
  <c r="AX40" i="30" s="1"/>
  <c r="AG36" i="30"/>
  <c r="AX36" i="30" s="1"/>
  <c r="AG32" i="30"/>
  <c r="AX32" i="30" s="1"/>
  <c r="AG28" i="30"/>
  <c r="AG24" i="30"/>
  <c r="AG42" i="30"/>
  <c r="AX42" i="30" s="1"/>
  <c r="AG26" i="30"/>
  <c r="AG96" i="30"/>
  <c r="AG79" i="30"/>
  <c r="AG41" i="30"/>
  <c r="AX41" i="30" s="1"/>
  <c r="AG121" i="30"/>
  <c r="AG62" i="30"/>
  <c r="AG138" i="30"/>
  <c r="AG131" i="30"/>
  <c r="AG124" i="30"/>
  <c r="AG120" i="30"/>
  <c r="AG113" i="30"/>
  <c r="AG109" i="30"/>
  <c r="AG102" i="30"/>
  <c r="AG92" i="30"/>
  <c r="AG78" i="30"/>
  <c r="AG61" i="30"/>
  <c r="AG47" i="30"/>
  <c r="AG73" i="30"/>
  <c r="AG60" i="30"/>
  <c r="AG53" i="30"/>
  <c r="AG34" i="30"/>
  <c r="AX34" i="30" s="1"/>
  <c r="AG100" i="30"/>
  <c r="AG48" i="30"/>
  <c r="AG141" i="30"/>
  <c r="AG134" i="30"/>
  <c r="AG127" i="30"/>
  <c r="AG116" i="30"/>
  <c r="AG105" i="30"/>
  <c r="AG98" i="30"/>
  <c r="AG88" i="30"/>
  <c r="AG81" i="30"/>
  <c r="BA81" i="30" s="1"/>
  <c r="AG74" i="30"/>
  <c r="AG71" i="30"/>
  <c r="AG67" i="30"/>
  <c r="AG64" i="30"/>
  <c r="AG54" i="30"/>
  <c r="AG50" i="30"/>
  <c r="AG43" i="30"/>
  <c r="AX43" i="30" s="1"/>
  <c r="AG39" i="30"/>
  <c r="AX39" i="30" s="1"/>
  <c r="AG35" i="30"/>
  <c r="AX35" i="30" s="1"/>
  <c r="AG31" i="30"/>
  <c r="AX31" i="30" s="1"/>
  <c r="AG27" i="30"/>
  <c r="AG57" i="30"/>
  <c r="AG46" i="30"/>
  <c r="AG70" i="30"/>
  <c r="AG49" i="30"/>
  <c r="AG38" i="30"/>
  <c r="AX38" i="30" s="1"/>
  <c r="AG86" i="30"/>
  <c r="AG66" i="30"/>
  <c r="AG45" i="30"/>
  <c r="AX45" i="30" s="1"/>
  <c r="AG29" i="30"/>
  <c r="AG117" i="30"/>
  <c r="AG103" i="30"/>
  <c r="AG143" i="30"/>
  <c r="AG137" i="30"/>
  <c r="AG130" i="30"/>
  <c r="AG123" i="30"/>
  <c r="AG119" i="30"/>
  <c r="AG112" i="30"/>
  <c r="AG108" i="30"/>
  <c r="AG91" i="30"/>
  <c r="AG84" i="30"/>
  <c r="AG77" i="30"/>
  <c r="AG30" i="30"/>
  <c r="AG107" i="30"/>
  <c r="AG52" i="30"/>
  <c r="AG33" i="30"/>
  <c r="AX33" i="30" s="1"/>
  <c r="AG110" i="30"/>
  <c r="AG93" i="30"/>
  <c r="AG140" i="30"/>
  <c r="AG133" i="30"/>
  <c r="AG126" i="30"/>
  <c r="AG115" i="30"/>
  <c r="AG101" i="30"/>
  <c r="AG97" i="30"/>
  <c r="AG87" i="30"/>
  <c r="AG80" i="30"/>
  <c r="AG25" i="30"/>
  <c r="AG89" i="30"/>
  <c r="AG55" i="30"/>
  <c r="AG142" i="30"/>
  <c r="AG136" i="30"/>
  <c r="AG129" i="30"/>
  <c r="AG122" i="30"/>
  <c r="AG118" i="30"/>
  <c r="AG111" i="30"/>
  <c r="AG104" i="30"/>
  <c r="AG94" i="30"/>
  <c r="AG90" i="30"/>
  <c r="AG83" i="30"/>
  <c r="AG76" i="30"/>
  <c r="AG63" i="30"/>
  <c r="AG56" i="30"/>
  <c r="AG139" i="30"/>
  <c r="AG132" i="30"/>
  <c r="AG114" i="30"/>
  <c r="AG69" i="30"/>
  <c r="AG59" i="30"/>
  <c r="AG37" i="30"/>
  <c r="AX37" i="30" s="1"/>
  <c r="AG125" i="30"/>
  <c r="AG82" i="30"/>
  <c r="AD133" i="30"/>
  <c r="AF133" i="30" s="1"/>
  <c r="AD124" i="30"/>
  <c r="AD115" i="30"/>
  <c r="AF115" i="30" s="1"/>
  <c r="AD110" i="30"/>
  <c r="AD106" i="30"/>
  <c r="AF106" i="30" s="1"/>
  <c r="AD93" i="30"/>
  <c r="AF93" i="30" s="1"/>
  <c r="AD86" i="30"/>
  <c r="AD82" i="30"/>
  <c r="AF82" i="30" s="1"/>
  <c r="AD76" i="30"/>
  <c r="AF76" i="30" s="1"/>
  <c r="AD74" i="30"/>
  <c r="AF74" i="30" s="1"/>
  <c r="AD68" i="30"/>
  <c r="AD64" i="30"/>
  <c r="AD55" i="30"/>
  <c r="AD50" i="30"/>
  <c r="AF50" i="30" s="1"/>
  <c r="AD41" i="30"/>
  <c r="AD33" i="30"/>
  <c r="AD25" i="30"/>
  <c r="AF25" i="30" s="1"/>
  <c r="AD24" i="30"/>
  <c r="AF24" i="30" s="1"/>
  <c r="AD42" i="30"/>
  <c r="AD122" i="30"/>
  <c r="AD44" i="30"/>
  <c r="AD139" i="30"/>
  <c r="AF139" i="30" s="1"/>
  <c r="AD128" i="30"/>
  <c r="AL128" i="30" s="1"/>
  <c r="AD119" i="30"/>
  <c r="AD104" i="30"/>
  <c r="AD99" i="30"/>
  <c r="AD84" i="30"/>
  <c r="AD70" i="30"/>
  <c r="AD66" i="30"/>
  <c r="AD38" i="30"/>
  <c r="AD30" i="30"/>
  <c r="AD77" i="30"/>
  <c r="AF77" i="30" s="1"/>
  <c r="AD51" i="30"/>
  <c r="AD34" i="30"/>
  <c r="AD31" i="30"/>
  <c r="AD113" i="30"/>
  <c r="AD81" i="30"/>
  <c r="AD53" i="30"/>
  <c r="AF53" i="30" s="1"/>
  <c r="AD28" i="30"/>
  <c r="AD143" i="30"/>
  <c r="AF143" i="30" s="1"/>
  <c r="AD137" i="30"/>
  <c r="AD135" i="30"/>
  <c r="AD129" i="30"/>
  <c r="AD121" i="30"/>
  <c r="AD112" i="30"/>
  <c r="AF112" i="30" s="1"/>
  <c r="AD90" i="30"/>
  <c r="AD88" i="30"/>
  <c r="AD80" i="30"/>
  <c r="AF80" i="30" s="1"/>
  <c r="AD78" i="30"/>
  <c r="AD72" i="30"/>
  <c r="AD61" i="30"/>
  <c r="AF61" i="30" s="1"/>
  <c r="AD57" i="30"/>
  <c r="AD52" i="30"/>
  <c r="AD43" i="30"/>
  <c r="AD35" i="30"/>
  <c r="AD27" i="30"/>
  <c r="AD97" i="30"/>
  <c r="AF97" i="30" s="1"/>
  <c r="AD141" i="30"/>
  <c r="AD131" i="30"/>
  <c r="AD123" i="30"/>
  <c r="AD114" i="30"/>
  <c r="AF114" i="30" s="1"/>
  <c r="AD109" i="30"/>
  <c r="AF109" i="30" s="1"/>
  <c r="AD105" i="30"/>
  <c r="AD101" i="30"/>
  <c r="AD96" i="30"/>
  <c r="AF96" i="30" s="1"/>
  <c r="AD92" i="30"/>
  <c r="AD85" i="30"/>
  <c r="AF85" i="30" s="1"/>
  <c r="AD67" i="30"/>
  <c r="AF67" i="30" s="1"/>
  <c r="AD59" i="30"/>
  <c r="AF59" i="30" s="1"/>
  <c r="AD47" i="30"/>
  <c r="AD45" i="30"/>
  <c r="AD40" i="30"/>
  <c r="AD32" i="30"/>
  <c r="AD39" i="30"/>
  <c r="AD102" i="30"/>
  <c r="AD132" i="30"/>
  <c r="AF132" i="30" s="1"/>
  <c r="AD127" i="30"/>
  <c r="AF127" i="30" s="1"/>
  <c r="AD125" i="30"/>
  <c r="AD118" i="30"/>
  <c r="AF118" i="30" s="1"/>
  <c r="AD103" i="30"/>
  <c r="AF103" i="30" s="1"/>
  <c r="AD98" i="30"/>
  <c r="AD94" i="30"/>
  <c r="AD83" i="30"/>
  <c r="AD73" i="30"/>
  <c r="AD63" i="30"/>
  <c r="AD54" i="30"/>
  <c r="AD49" i="30"/>
  <c r="AD37" i="30"/>
  <c r="AD29" i="30"/>
  <c r="AD87" i="30"/>
  <c r="AF87" i="30" s="1"/>
  <c r="AD69" i="30"/>
  <c r="AD46" i="30"/>
  <c r="AD138" i="30"/>
  <c r="AD62" i="30"/>
  <c r="AD142" i="30"/>
  <c r="AD136" i="30"/>
  <c r="AF136" i="30" s="1"/>
  <c r="AD134" i="30"/>
  <c r="AD120" i="30"/>
  <c r="AD116" i="30"/>
  <c r="AD111" i="30"/>
  <c r="AD107" i="30"/>
  <c r="AD89" i="30"/>
  <c r="AF89" i="30" s="1"/>
  <c r="AD79" i="30"/>
  <c r="AF79" i="30" s="1"/>
  <c r="AD75" i="30"/>
  <c r="AD65" i="30"/>
  <c r="AD56" i="30"/>
  <c r="AF56" i="30" s="1"/>
  <c r="AD26" i="30"/>
  <c r="AD126" i="30"/>
  <c r="AD108" i="30"/>
  <c r="AF108" i="30" s="1"/>
  <c r="AD60" i="30"/>
  <c r="AD36" i="30"/>
  <c r="AD140" i="30"/>
  <c r="AF140" i="30" s="1"/>
  <c r="AD130" i="30"/>
  <c r="AF130" i="30" s="1"/>
  <c r="AD100" i="30"/>
  <c r="AF100" i="30" s="1"/>
  <c r="AD95" i="30"/>
  <c r="AD71" i="30"/>
  <c r="AD58" i="30"/>
  <c r="AF58" i="30" s="1"/>
  <c r="AD117" i="30"/>
  <c r="AF117" i="30" s="1"/>
  <c r="AD91" i="30"/>
  <c r="AD48" i="30"/>
  <c r="AF48" i="30" s="1"/>
  <c r="AF76" i="35"/>
  <c r="AF106" i="35"/>
  <c r="AF28" i="35"/>
  <c r="AF46" i="35"/>
  <c r="BC75" i="35"/>
  <c r="AF97" i="35"/>
  <c r="AF112" i="35"/>
  <c r="AF53" i="35"/>
  <c r="AF102" i="35"/>
  <c r="AF50" i="35"/>
  <c r="AF87" i="35"/>
  <c r="AF25" i="35"/>
  <c r="AF67" i="35"/>
  <c r="AF52" i="35"/>
  <c r="AF68" i="35"/>
  <c r="AF86" i="35"/>
  <c r="AF80" i="35"/>
  <c r="BC60" i="35"/>
  <c r="AJ60" i="35"/>
  <c r="AF36" i="35"/>
  <c r="AS36" i="35" s="1"/>
  <c r="AN36" i="35"/>
  <c r="AO135" i="35"/>
  <c r="AF135" i="35"/>
  <c r="BD135" i="35"/>
  <c r="BF72" i="35"/>
  <c r="AY72" i="35"/>
  <c r="AJ54" i="35"/>
  <c r="BC54" i="35"/>
  <c r="AO57" i="35"/>
  <c r="BD57" i="35"/>
  <c r="AF57" i="35"/>
  <c r="AO98" i="35"/>
  <c r="BD98" i="35"/>
  <c r="AF98" i="35"/>
  <c r="AF100" i="35"/>
  <c r="AF38" i="35"/>
  <c r="AS38" i="35" s="1"/>
  <c r="AN38" i="35"/>
  <c r="BD81" i="35"/>
  <c r="AF81" i="35"/>
  <c r="AF85" i="35"/>
  <c r="AF72" i="35"/>
  <c r="BD72" i="35"/>
  <c r="AO72" i="35"/>
  <c r="AF105" i="35"/>
  <c r="BD138" i="35"/>
  <c r="AO138" i="35"/>
  <c r="AF138" i="35"/>
  <c r="BC84" i="35"/>
  <c r="AY47" i="35"/>
  <c r="BF47" i="35"/>
  <c r="AY91" i="35"/>
  <c r="BF91" i="35"/>
  <c r="AY75" i="35"/>
  <c r="BF75" i="35"/>
  <c r="BF60" i="35"/>
  <c r="AY60" i="35"/>
  <c r="AY94" i="35"/>
  <c r="AX94" i="35"/>
  <c r="BF94" i="35"/>
  <c r="BF125" i="35"/>
  <c r="AY125" i="35"/>
  <c r="BC47" i="35"/>
  <c r="AJ125" i="35"/>
  <c r="BC125" i="35"/>
  <c r="BC57" i="35"/>
  <c r="AJ57" i="35"/>
  <c r="AF126" i="35"/>
  <c r="AF31" i="35"/>
  <c r="AS31" i="35" s="1"/>
  <c r="AN31" i="35"/>
  <c r="AF39" i="35"/>
  <c r="AS39" i="35" s="1"/>
  <c r="AN39" i="35"/>
  <c r="AF44" i="35"/>
  <c r="AS44" i="35" s="1"/>
  <c r="AN44" i="35"/>
  <c r="AF58" i="35"/>
  <c r="AF74" i="35"/>
  <c r="AF107" i="35"/>
  <c r="BD107" i="35"/>
  <c r="AO107" i="35"/>
  <c r="BD141" i="35"/>
  <c r="AF141" i="35"/>
  <c r="AO141" i="35"/>
  <c r="AN141" i="35"/>
  <c r="AF140" i="35"/>
  <c r="AY51" i="35"/>
  <c r="BF51" i="35"/>
  <c r="BF84" i="35"/>
  <c r="BF78" i="35"/>
  <c r="AY78" i="35"/>
  <c r="BC94" i="35"/>
  <c r="AJ94" i="35"/>
  <c r="AI94" i="35"/>
  <c r="AJ116" i="35"/>
  <c r="AJ135" i="35"/>
  <c r="BC135" i="35"/>
  <c r="AF45" i="35"/>
  <c r="AS45" i="35" s="1"/>
  <c r="AN45" i="35"/>
  <c r="AF94" i="35"/>
  <c r="BD94" i="35"/>
  <c r="AN94" i="35"/>
  <c r="AO94" i="35"/>
  <c r="BF113" i="35"/>
  <c r="AY113" i="35"/>
  <c r="BC128" i="35"/>
  <c r="BC110" i="35"/>
  <c r="AJ110" i="35"/>
  <c r="BC63" i="35"/>
  <c r="AJ63" i="35"/>
  <c r="AO47" i="35"/>
  <c r="BD47" i="35"/>
  <c r="AF47" i="35"/>
  <c r="BD128" i="35"/>
  <c r="AF128" i="35"/>
  <c r="AF33" i="35"/>
  <c r="AS33" i="35" s="1"/>
  <c r="AN33" i="35"/>
  <c r="AF41" i="35"/>
  <c r="AS41" i="35" s="1"/>
  <c r="AN41" i="35"/>
  <c r="BD84" i="35"/>
  <c r="AF84" i="35"/>
  <c r="AF78" i="35"/>
  <c r="BD78" i="35"/>
  <c r="AO78" i="35"/>
  <c r="AF95" i="35"/>
  <c r="AY98" i="35"/>
  <c r="BF98" i="35"/>
  <c r="AY122" i="35"/>
  <c r="BF122" i="35"/>
  <c r="BF66" i="35"/>
  <c r="AY66" i="35"/>
  <c r="BC119" i="35"/>
  <c r="AO104" i="35"/>
  <c r="BD104" i="35"/>
  <c r="AF104" i="35"/>
  <c r="AF40" i="35"/>
  <c r="AS40" i="35" s="1"/>
  <c r="AN40" i="35"/>
  <c r="AF60" i="35"/>
  <c r="BD60" i="35"/>
  <c r="AO60" i="35"/>
  <c r="AF125" i="35"/>
  <c r="BD125" i="35"/>
  <c r="AO125" i="35"/>
  <c r="AJ104" i="35"/>
  <c r="BC104" i="35"/>
  <c r="BF128" i="35"/>
  <c r="AO69" i="35"/>
  <c r="AF69" i="35"/>
  <c r="BD69" i="35"/>
  <c r="AO75" i="35"/>
  <c r="AF75" i="35"/>
  <c r="BD75" i="35"/>
  <c r="AF34" i="35"/>
  <c r="AS34" i="35" s="1"/>
  <c r="AN34" i="35"/>
  <c r="AF42" i="35"/>
  <c r="AS42" i="35" s="1"/>
  <c r="AN42" i="35"/>
  <c r="AF48" i="35"/>
  <c r="AF64" i="35"/>
  <c r="AF113" i="35"/>
  <c r="BD113" i="35"/>
  <c r="AO113" i="35"/>
  <c r="AF130" i="35"/>
  <c r="BD131" i="35"/>
  <c r="AF131" i="35"/>
  <c r="BC122" i="35"/>
  <c r="AJ122" i="35"/>
  <c r="AJ141" i="35"/>
  <c r="BC141" i="35"/>
  <c r="AI141" i="35"/>
  <c r="AY104" i="35"/>
  <c r="BF104" i="35"/>
  <c r="AY116" i="35"/>
  <c r="BF116" i="35"/>
  <c r="BF101" i="35"/>
  <c r="AY101" i="35"/>
  <c r="BF135" i="35"/>
  <c r="AY135" i="35"/>
  <c r="BC98" i="35"/>
  <c r="AJ98" i="35"/>
  <c r="AO122" i="35"/>
  <c r="BD122" i="35"/>
  <c r="AF122" i="35"/>
  <c r="AF32" i="35"/>
  <c r="AS32" i="35" s="1"/>
  <c r="AN32" i="35"/>
  <c r="AO110" i="35"/>
  <c r="AF110" i="35"/>
  <c r="BD110" i="35"/>
  <c r="BF81" i="35"/>
  <c r="AJ113" i="35"/>
  <c r="BC113" i="35"/>
  <c r="AF35" i="35"/>
  <c r="AS35" i="35" s="1"/>
  <c r="AN35" i="35"/>
  <c r="AF43" i="35"/>
  <c r="AS43" i="35" s="1"/>
  <c r="AN43" i="35"/>
  <c r="AO116" i="35"/>
  <c r="AF116" i="35"/>
  <c r="BD116" i="35"/>
  <c r="AF66" i="35"/>
  <c r="BD66" i="35"/>
  <c r="AO66" i="35"/>
  <c r="AF83" i="35"/>
  <c r="AF115" i="35"/>
  <c r="AF133" i="35"/>
  <c r="BF131" i="35"/>
  <c r="BF54" i="35"/>
  <c r="AY54" i="35"/>
  <c r="BF88" i="35"/>
  <c r="AY88" i="35"/>
  <c r="BF119" i="35"/>
  <c r="AY119" i="35"/>
  <c r="BC107" i="35"/>
  <c r="AJ107" i="35"/>
  <c r="AO63" i="35"/>
  <c r="BD63" i="35"/>
  <c r="AF63" i="35"/>
  <c r="AF101" i="35"/>
  <c r="BD101" i="35"/>
  <c r="AO101" i="35"/>
  <c r="AY57" i="35"/>
  <c r="BF57" i="35"/>
  <c r="AY110" i="35"/>
  <c r="BF110" i="35"/>
  <c r="AY69" i="35"/>
  <c r="BF69" i="35"/>
  <c r="AY138" i="35"/>
  <c r="BF138" i="35"/>
  <c r="BC81" i="35"/>
  <c r="AO51" i="35"/>
  <c r="BD51" i="35"/>
  <c r="AF51" i="35"/>
  <c r="AF30" i="35"/>
  <c r="AO91" i="35"/>
  <c r="BD91" i="35"/>
  <c r="AF91" i="35"/>
  <c r="AF37" i="35"/>
  <c r="AS37" i="35" s="1"/>
  <c r="AN37" i="35"/>
  <c r="AF54" i="35"/>
  <c r="BD54" i="35"/>
  <c r="AO54" i="35"/>
  <c r="AF88" i="35"/>
  <c r="BD88" i="35"/>
  <c r="AO88" i="35"/>
  <c r="AF103" i="35"/>
  <c r="AF119" i="35"/>
  <c r="BD119" i="35"/>
  <c r="AO119" i="35"/>
  <c r="AF136" i="35"/>
  <c r="BC66" i="35"/>
  <c r="AJ66" i="35"/>
  <c r="AJ101" i="35"/>
  <c r="BC101" i="35"/>
  <c r="AY63" i="35"/>
  <c r="BF63" i="35"/>
  <c r="BF107" i="35"/>
  <c r="AY107" i="35"/>
  <c r="AY141" i="35"/>
  <c r="AX141" i="35"/>
  <c r="BF141" i="35"/>
  <c r="BC72" i="35"/>
  <c r="AJ72" i="35"/>
  <c r="AF120" i="30" l="1"/>
  <c r="AT131" i="35"/>
  <c r="AU131" i="35"/>
  <c r="AV81" i="35"/>
  <c r="AT81" i="35"/>
  <c r="AQ128" i="30"/>
  <c r="AV128" i="35"/>
  <c r="AT128" i="35"/>
  <c r="AT84" i="35"/>
  <c r="AU84" i="35"/>
  <c r="AL81" i="30"/>
  <c r="AF65" i="30"/>
  <c r="AF27" i="30"/>
  <c r="AF142" i="30"/>
  <c r="AF49" i="30"/>
  <c r="AF105" i="30"/>
  <c r="AF28" i="30"/>
  <c r="AJ128" i="30"/>
  <c r="AF86" i="30"/>
  <c r="AP131" i="30"/>
  <c r="AO131" i="30"/>
  <c r="AF134" i="30"/>
  <c r="AF62" i="30"/>
  <c r="AF90" i="30"/>
  <c r="AF71" i="30"/>
  <c r="AF126" i="30"/>
  <c r="AF46" i="30"/>
  <c r="AF121" i="30"/>
  <c r="AO113" i="30"/>
  <c r="AF26" i="30"/>
  <c r="AF83" i="30"/>
  <c r="AF102" i="30"/>
  <c r="AK131" i="30"/>
  <c r="AJ131" i="30"/>
  <c r="AF129" i="30"/>
  <c r="AF68" i="30"/>
  <c r="AZ131" i="30"/>
  <c r="AY131" i="30"/>
  <c r="BD119" i="30"/>
  <c r="AY128" i="30"/>
  <c r="AO128" i="30"/>
  <c r="AO78" i="30"/>
  <c r="BF91" i="30"/>
  <c r="AY91" i="30"/>
  <c r="AO94" i="30"/>
  <c r="BD94" i="30"/>
  <c r="AN94" i="30"/>
  <c r="AO72" i="30"/>
  <c r="BD72" i="30"/>
  <c r="AF30" i="30"/>
  <c r="AY125" i="30"/>
  <c r="BF125" i="30"/>
  <c r="AY63" i="30"/>
  <c r="BF63" i="30"/>
  <c r="BF122" i="30"/>
  <c r="AY122" i="30"/>
  <c r="BF110" i="30"/>
  <c r="AY110" i="30"/>
  <c r="AY54" i="30"/>
  <c r="BF54" i="30"/>
  <c r="BF75" i="30"/>
  <c r="AY75" i="30"/>
  <c r="AP84" i="30"/>
  <c r="AO84" i="30"/>
  <c r="BD84" i="30"/>
  <c r="BD131" i="30"/>
  <c r="AO75" i="30"/>
  <c r="BD75" i="30"/>
  <c r="AO88" i="30"/>
  <c r="AO81" i="30"/>
  <c r="BD81" i="30"/>
  <c r="AY57" i="30"/>
  <c r="BF57" i="30"/>
  <c r="BF116" i="30"/>
  <c r="AY116" i="30"/>
  <c r="AY60" i="30"/>
  <c r="BF60" i="30"/>
  <c r="BF113" i="30"/>
  <c r="AY113" i="30"/>
  <c r="BD66" i="30"/>
  <c r="AO66" i="30"/>
  <c r="AO91" i="30"/>
  <c r="BD91" i="30"/>
  <c r="AO98" i="30"/>
  <c r="BD98" i="30"/>
  <c r="AO69" i="30"/>
  <c r="BD69" i="30"/>
  <c r="AO138" i="30"/>
  <c r="BD138" i="30"/>
  <c r="BF101" i="30"/>
  <c r="AY101" i="30"/>
  <c r="AY119" i="30"/>
  <c r="BF119" i="30"/>
  <c r="AO122" i="30"/>
  <c r="BD122" i="30"/>
  <c r="AO54" i="30"/>
  <c r="BD54" i="30"/>
  <c r="AO63" i="30"/>
  <c r="BD63" i="30"/>
  <c r="BF72" i="30"/>
  <c r="AY72" i="30"/>
  <c r="AF73" i="30"/>
  <c r="BF69" i="30"/>
  <c r="AY69" i="30"/>
  <c r="BF107" i="30"/>
  <c r="AY107" i="30"/>
  <c r="BF66" i="30"/>
  <c r="AY66" i="30"/>
  <c r="AY47" i="30"/>
  <c r="BF47" i="30"/>
  <c r="BF51" i="30"/>
  <c r="AY51" i="30"/>
  <c r="AO101" i="30"/>
  <c r="BD101" i="30"/>
  <c r="AO116" i="30"/>
  <c r="BD116" i="30"/>
  <c r="BD107" i="30"/>
  <c r="AO51" i="30"/>
  <c r="BD51" i="30"/>
  <c r="AO57" i="30"/>
  <c r="BD57" i="30"/>
  <c r="AO110" i="30"/>
  <c r="BD110" i="30"/>
  <c r="BF98" i="30"/>
  <c r="AY98" i="30"/>
  <c r="AK84" i="30"/>
  <c r="AY94" i="30"/>
  <c r="BF94" i="30"/>
  <c r="AX94" i="30"/>
  <c r="BF141" i="30"/>
  <c r="AX141" i="30"/>
  <c r="AY141" i="30"/>
  <c r="BF131" i="30"/>
  <c r="AO104" i="30"/>
  <c r="BD104" i="30"/>
  <c r="AF124" i="30"/>
  <c r="BF104" i="30"/>
  <c r="AY104" i="30"/>
  <c r="AY81" i="30"/>
  <c r="BF81" i="30"/>
  <c r="BF78" i="30"/>
  <c r="AY78" i="30"/>
  <c r="BF138" i="30"/>
  <c r="AY138" i="30"/>
  <c r="BF128" i="30"/>
  <c r="BD60" i="30"/>
  <c r="AO60" i="30"/>
  <c r="BD113" i="30"/>
  <c r="BD128" i="30"/>
  <c r="AO47" i="30"/>
  <c r="BD47" i="30"/>
  <c r="AF29" i="30"/>
  <c r="AF137" i="30"/>
  <c r="AY84" i="30"/>
  <c r="AZ84" i="30"/>
  <c r="BF84" i="30"/>
  <c r="BF88" i="30"/>
  <c r="AY88" i="30"/>
  <c r="AY135" i="30"/>
  <c r="BF135" i="30"/>
  <c r="AO141" i="30"/>
  <c r="AN141" i="30"/>
  <c r="BD141" i="30"/>
  <c r="AO119" i="30"/>
  <c r="AO135" i="30"/>
  <c r="BD135" i="30"/>
  <c r="AO125" i="30"/>
  <c r="BD125" i="30"/>
  <c r="AJ119" i="30"/>
  <c r="BC119" i="30"/>
  <c r="AF119" i="30"/>
  <c r="BE119" i="30" s="1"/>
  <c r="AI36" i="30"/>
  <c r="AF36" i="30"/>
  <c r="AS36" i="30" s="1"/>
  <c r="BC60" i="30"/>
  <c r="AF60" i="30"/>
  <c r="AJ60" i="30"/>
  <c r="AF54" i="30"/>
  <c r="AJ54" i="30"/>
  <c r="BC125" i="30"/>
  <c r="AJ125" i="30"/>
  <c r="AF125" i="30"/>
  <c r="BC47" i="30"/>
  <c r="AF47" i="30"/>
  <c r="AJ47" i="30"/>
  <c r="AI43" i="30"/>
  <c r="AF43" i="30"/>
  <c r="AS43" i="30" s="1"/>
  <c r="AI38" i="30"/>
  <c r="AF38" i="30"/>
  <c r="AS38" i="30" s="1"/>
  <c r="AJ88" i="30"/>
  <c r="BC88" i="30"/>
  <c r="AF88" i="30"/>
  <c r="AJ107" i="30"/>
  <c r="BC107" i="30"/>
  <c r="AF107" i="30"/>
  <c r="AJ51" i="30"/>
  <c r="AF52" i="30"/>
  <c r="BC81" i="30"/>
  <c r="AJ81" i="30"/>
  <c r="AF81" i="30"/>
  <c r="AJ66" i="30"/>
  <c r="BC66" i="30"/>
  <c r="AF66" i="30"/>
  <c r="AI44" i="30"/>
  <c r="AF44" i="30"/>
  <c r="AS44" i="30" s="1"/>
  <c r="BC54" i="30"/>
  <c r="AF55" i="30"/>
  <c r="AI40" i="30"/>
  <c r="AF40" i="30"/>
  <c r="AS40" i="30" s="1"/>
  <c r="AF91" i="30"/>
  <c r="BC91" i="30"/>
  <c r="AI35" i="30"/>
  <c r="AF35" i="30"/>
  <c r="AS35" i="30" s="1"/>
  <c r="AF63" i="30"/>
  <c r="BC63" i="30"/>
  <c r="AJ110" i="30"/>
  <c r="AF111" i="30"/>
  <c r="AJ122" i="30"/>
  <c r="AF123" i="30"/>
  <c r="BC57" i="30"/>
  <c r="AJ57" i="30"/>
  <c r="AF57" i="30"/>
  <c r="AJ113" i="30"/>
  <c r="AF113" i="30"/>
  <c r="BC113" i="30"/>
  <c r="AJ69" i="30"/>
  <c r="AF70" i="30"/>
  <c r="AF122" i="30"/>
  <c r="BC122" i="30"/>
  <c r="AJ63" i="30"/>
  <c r="AF64" i="30"/>
  <c r="AF110" i="30"/>
  <c r="BC110" i="30"/>
  <c r="AF128" i="30"/>
  <c r="BC128" i="30"/>
  <c r="AJ94" i="30"/>
  <c r="AF95" i="30"/>
  <c r="AJ116" i="30"/>
  <c r="AF116" i="30"/>
  <c r="AT116" i="30" s="1"/>
  <c r="BC116" i="30"/>
  <c r="AF69" i="30"/>
  <c r="BC69" i="30"/>
  <c r="AF131" i="30"/>
  <c r="BC131" i="30"/>
  <c r="AI31" i="30"/>
  <c r="AF31" i="30"/>
  <c r="AS31" i="30" s="1"/>
  <c r="BC84" i="30"/>
  <c r="AJ84" i="30"/>
  <c r="AF84" i="30"/>
  <c r="AI42" i="30"/>
  <c r="AF42" i="30"/>
  <c r="AS42" i="30" s="1"/>
  <c r="BC75" i="30"/>
  <c r="AJ75" i="30"/>
  <c r="AF75" i="30"/>
  <c r="AI45" i="30"/>
  <c r="AF45" i="30"/>
  <c r="AS45" i="30" s="1"/>
  <c r="AI41" i="30"/>
  <c r="AF41" i="30"/>
  <c r="AS41" i="30" s="1"/>
  <c r="BC94" i="30"/>
  <c r="AI94" i="30"/>
  <c r="AF94" i="30"/>
  <c r="AI39" i="30"/>
  <c r="AF39" i="30"/>
  <c r="AS39" i="30" s="1"/>
  <c r="AJ91" i="30"/>
  <c r="AF92" i="30"/>
  <c r="BC141" i="30"/>
  <c r="AJ141" i="30"/>
  <c r="AI141" i="30"/>
  <c r="AF141" i="30"/>
  <c r="AJ72" i="30"/>
  <c r="BC72" i="30"/>
  <c r="AF72" i="30"/>
  <c r="BC135" i="30"/>
  <c r="AF135" i="30"/>
  <c r="AJ135" i="30"/>
  <c r="AI34" i="30"/>
  <c r="AF34" i="30"/>
  <c r="AS34" i="30" s="1"/>
  <c r="AJ98" i="30"/>
  <c r="AF99" i="30"/>
  <c r="AI37" i="30"/>
  <c r="AF37" i="30"/>
  <c r="AS37" i="30" s="1"/>
  <c r="AJ101" i="30"/>
  <c r="BC101" i="30"/>
  <c r="AF101" i="30"/>
  <c r="AI33" i="30"/>
  <c r="AF33" i="30"/>
  <c r="AS33" i="30" s="1"/>
  <c r="BC138" i="30"/>
  <c r="AF138" i="30"/>
  <c r="AJ138" i="30"/>
  <c r="AF98" i="30"/>
  <c r="BC98" i="30"/>
  <c r="AI32" i="30"/>
  <c r="AF32" i="30"/>
  <c r="AS32" i="30" s="1"/>
  <c r="BC78" i="30"/>
  <c r="AJ78" i="30"/>
  <c r="AF78" i="30"/>
  <c r="BC51" i="30"/>
  <c r="AF51" i="30"/>
  <c r="AF104" i="30"/>
  <c r="AT104" i="30" s="1"/>
  <c r="AJ104" i="30"/>
  <c r="BC104" i="30"/>
  <c r="AT51" i="35"/>
  <c r="BE51" i="35"/>
  <c r="BE101" i="35"/>
  <c r="AT101" i="35"/>
  <c r="BE113" i="35"/>
  <c r="AT113" i="35"/>
  <c r="AT75" i="35"/>
  <c r="BE75" i="35"/>
  <c r="BE84" i="35"/>
  <c r="BE128" i="35"/>
  <c r="AT138" i="35"/>
  <c r="BE138" i="35"/>
  <c r="BE81" i="35"/>
  <c r="BE54" i="35"/>
  <c r="AT54" i="35"/>
  <c r="AT63" i="35"/>
  <c r="BE63" i="35"/>
  <c r="BE131" i="35"/>
  <c r="AT110" i="35"/>
  <c r="BE110" i="35"/>
  <c r="AT104" i="35"/>
  <c r="BE104" i="35"/>
  <c r="AT57" i="35"/>
  <c r="BE57" i="35"/>
  <c r="BE135" i="35"/>
  <c r="AT135" i="35"/>
  <c r="BE119" i="35"/>
  <c r="AT119" i="35"/>
  <c r="AT69" i="35"/>
  <c r="BE69" i="35"/>
  <c r="AT94" i="35"/>
  <c r="AS94" i="35"/>
  <c r="BE94" i="35"/>
  <c r="BE107" i="35"/>
  <c r="AT107" i="35"/>
  <c r="AT91" i="35"/>
  <c r="BE91" i="35"/>
  <c r="BE66" i="35"/>
  <c r="AT66" i="35"/>
  <c r="BE125" i="35"/>
  <c r="AT125" i="35"/>
  <c r="AT47" i="35"/>
  <c r="BE47" i="35"/>
  <c r="AT116" i="35"/>
  <c r="BE116" i="35"/>
  <c r="AT122" i="35"/>
  <c r="BE122" i="35"/>
  <c r="BE72" i="35"/>
  <c r="AT72" i="35"/>
  <c r="BE88" i="35"/>
  <c r="AT88" i="35"/>
  <c r="BE60" i="35"/>
  <c r="AT60" i="35"/>
  <c r="BE78" i="35"/>
  <c r="AT78" i="35"/>
  <c r="AT141" i="35"/>
  <c r="AS141" i="35"/>
  <c r="BE141" i="35"/>
  <c r="AT98" i="35"/>
  <c r="BE98" i="35"/>
  <c r="AU84" i="30" l="1"/>
  <c r="AV81" i="30"/>
  <c r="AV128" i="30"/>
  <c r="AT119" i="30"/>
  <c r="AU131" i="30"/>
  <c r="AT131" i="30"/>
  <c r="AT128" i="30"/>
  <c r="BE116" i="30"/>
  <c r="BE122" i="30"/>
  <c r="AT51" i="30"/>
  <c r="BE104" i="30"/>
  <c r="BE78" i="30"/>
  <c r="AT78" i="30"/>
  <c r="BE57" i="30"/>
  <c r="AT57" i="30"/>
  <c r="BE125" i="30"/>
  <c r="AT125" i="30"/>
  <c r="BE141" i="30"/>
  <c r="AT141" i="30"/>
  <c r="AS141" i="30"/>
  <c r="AT101" i="30"/>
  <c r="BE101" i="30"/>
  <c r="AT75" i="30"/>
  <c r="BE75" i="30"/>
  <c r="AT69" i="30"/>
  <c r="BE69" i="30"/>
  <c r="AT122" i="30"/>
  <c r="BE66" i="30"/>
  <c r="AT66" i="30"/>
  <c r="AT63" i="30"/>
  <c r="BE63" i="30"/>
  <c r="BE128" i="30"/>
  <c r="BE91" i="30"/>
  <c r="AT91" i="30"/>
  <c r="BE107" i="30"/>
  <c r="AT107" i="30"/>
  <c r="BE138" i="30"/>
  <c r="AT138" i="30"/>
  <c r="BE84" i="30"/>
  <c r="AT84" i="30"/>
  <c r="BE131" i="30"/>
  <c r="AT94" i="30"/>
  <c r="BE94" i="30"/>
  <c r="AS94" i="30"/>
  <c r="BE51" i="30"/>
  <c r="AT98" i="30"/>
  <c r="BE98" i="30"/>
  <c r="BE135" i="30"/>
  <c r="AT135" i="30"/>
  <c r="BE54" i="30"/>
  <c r="AT54" i="30"/>
  <c r="BE110" i="30"/>
  <c r="AT110" i="30"/>
  <c r="BE113" i="30"/>
  <c r="AT113" i="30"/>
  <c r="BE72" i="30"/>
  <c r="AT72" i="30"/>
  <c r="AT81" i="30"/>
  <c r="BE81" i="30"/>
  <c r="BE88" i="30"/>
  <c r="AT88" i="30"/>
  <c r="BE47" i="30"/>
  <c r="AT47" i="30"/>
  <c r="AT60" i="30"/>
  <c r="BE60" i="30"/>
</calcChain>
</file>

<file path=xl/sharedStrings.xml><?xml version="1.0" encoding="utf-8"?>
<sst xmlns="http://schemas.openxmlformats.org/spreadsheetml/2006/main" count="2883" uniqueCount="218">
  <si>
    <t xml:space="preserve">No. </t>
  </si>
  <si>
    <t>Hole  Pos.</t>
  </si>
  <si>
    <t xml:space="preserve">Name  </t>
  </si>
  <si>
    <t xml:space="preserve">Method  </t>
  </si>
  <si>
    <t xml:space="preserve">Coefficients  </t>
  </si>
  <si>
    <t>NPOC vol. [ml]</t>
  </si>
  <si>
    <t>TIC vol. [ml]</t>
  </si>
  <si>
    <t>TC vol. [ml]</t>
  </si>
  <si>
    <t>TIC  Area</t>
  </si>
  <si>
    <t>TC  Area</t>
  </si>
  <si>
    <t>NPOC  Area</t>
  </si>
  <si>
    <t>TNb  Area</t>
  </si>
  <si>
    <t>TIC [mg/l]</t>
  </si>
  <si>
    <t>TC [mg/l]</t>
  </si>
  <si>
    <t>TOC (Diff.) [mg/l]</t>
  </si>
  <si>
    <t>NPOC [mg/l]</t>
  </si>
  <si>
    <t>TNb [mg/l]</t>
  </si>
  <si>
    <t>Dilut.  Factor</t>
  </si>
  <si>
    <t>TC  Blank</t>
  </si>
  <si>
    <t>TIC  Blank</t>
  </si>
  <si>
    <t>NPOC  Blank</t>
  </si>
  <si>
    <t>TNb  Blank</t>
  </si>
  <si>
    <t xml:space="preserve">Memo  </t>
  </si>
  <si>
    <t xml:space="preserve">Info  </t>
  </si>
  <si>
    <t>Date</t>
  </si>
  <si>
    <t>Time</t>
  </si>
  <si>
    <t>RunIn</t>
  </si>
  <si>
    <t>TIC/TC/TNb</t>
  </si>
  <si>
    <t>Flush</t>
  </si>
  <si>
    <t>Water Blank</t>
  </si>
  <si>
    <t>Reference</t>
  </si>
  <si>
    <t>Daily Calibration</t>
  </si>
  <si>
    <t>mgTIC</t>
  </si>
  <si>
    <t xml:space="preserve">mgTC </t>
  </si>
  <si>
    <t>mgTNb</t>
  </si>
  <si>
    <t>Slope</t>
  </si>
  <si>
    <t>Intercept</t>
  </si>
  <si>
    <t>RSQ</t>
  </si>
  <si>
    <t>Misc. Notes</t>
  </si>
  <si>
    <t>BRN Data Quality Code (1=no problems, 2=note, 3=fatal flaws)</t>
  </si>
  <si>
    <t>BRN Sample Notes</t>
  </si>
  <si>
    <t>Daily Cal TIC [mg/l]</t>
  </si>
  <si>
    <t>Daily Cal TC [mg/l]</t>
  </si>
  <si>
    <t>Daily Cal TOC (Diff.) [mg/l]</t>
  </si>
  <si>
    <t>Daily Cal TNb [mg/l]</t>
  </si>
  <si>
    <t>TIC Absolute value Percent error for check standards</t>
  </si>
  <si>
    <t>TIC Absolute value Relative Percent Difference (RPD) of same vial duplicates</t>
  </si>
  <si>
    <t>TIC Absolute Value Relative Percent Difference (RPD) of independent prep duplicates</t>
  </si>
  <si>
    <t>TIC Percent Recovery (PR) of spikes</t>
  </si>
  <si>
    <t>TC Absolute value Percent error for check standards</t>
  </si>
  <si>
    <t>TC Absolute value Relative Percent Difference (RPD) of same vial duplicates</t>
  </si>
  <si>
    <t>TC Absolute Value Relative Percent Difference (RPD) of independent prep duplicates</t>
  </si>
  <si>
    <t>TC Percent Recovery (PR) of spikes</t>
  </si>
  <si>
    <t>TOC Absolute value Percent error for check standards</t>
  </si>
  <si>
    <t>TOC Absolute value Relative Percent Difference (RPD) of same vial duplicates</t>
  </si>
  <si>
    <t>TOC Absolute Value Relative Percent Difference (RPD) of independent prep duplicates</t>
  </si>
  <si>
    <t>TOC Percent Recovery (PR) of spikes</t>
  </si>
  <si>
    <t>TNb Absolute value Percent error for check standards</t>
  </si>
  <si>
    <t>TNb Absolute value Relative Percent Difference (RPD) of same vial duplicates</t>
  </si>
  <si>
    <t>TNb Absolute Value Relative Percent Difference (RPD) of independent prep duplicates</t>
  </si>
  <si>
    <t>TNb Percent Recovery (PR) of spikes</t>
  </si>
  <si>
    <t>TIC Mean of 2 reps</t>
  </si>
  <si>
    <t>TC Mean of 2 reps</t>
  </si>
  <si>
    <t>TOC Mean of 2 reps</t>
  </si>
  <si>
    <t>TNb Mean of 2 reps</t>
  </si>
  <si>
    <t>Mixed Check 3/6/0.3</t>
  </si>
  <si>
    <t>SPIKE</t>
  </si>
  <si>
    <t>DUP</t>
  </si>
  <si>
    <t xml:space="preserve">          Injection Volume</t>
  </si>
  <si>
    <t>Mixed Check 9/18/0.9</t>
  </si>
  <si>
    <t>RUN NOTES:</t>
  </si>
  <si>
    <t>TICnp</t>
  </si>
  <si>
    <t>B15jun21S3.0</t>
  </si>
  <si>
    <t>F21jun21Sweir</t>
  </si>
  <si>
    <t>F15jun21S6.2</t>
  </si>
  <si>
    <t>F07jun21S3.8</t>
  </si>
  <si>
    <t>F31may21S9.0</t>
  </si>
  <si>
    <t>B15jun21S9.0</t>
  </si>
  <si>
    <t>F21jun21S9.0</t>
  </si>
  <si>
    <t>F07jul21S3.8</t>
  </si>
  <si>
    <t>C_IM_09jun21 S site 4</t>
  </si>
  <si>
    <t>C01jul21S9.0</t>
  </si>
  <si>
    <t>SPIKE_C01jul21S9.0</t>
  </si>
  <si>
    <t>DUP_F31may21S9.0</t>
  </si>
  <si>
    <t>B31may21S9.0</t>
  </si>
  <si>
    <t>F07jul21S8.0</t>
  </si>
  <si>
    <t>B28jun21S0.1</t>
  </si>
  <si>
    <t>B28jun21S9.0</t>
  </si>
  <si>
    <t>C_IM_01jun21 S site6</t>
  </si>
  <si>
    <t>F07jun21S6.2</t>
  </si>
  <si>
    <t>B28jun21S6.0</t>
  </si>
  <si>
    <t>F07jun21Swetland</t>
  </si>
  <si>
    <t>C_IM_06jun21 S site3</t>
  </si>
  <si>
    <t>F31may21S1.6</t>
  </si>
  <si>
    <t>SPIKE_F31may21S1.6</t>
  </si>
  <si>
    <t>DUP_C_IM_01jun21 S site6</t>
  </si>
  <si>
    <t>F31may21S3.8</t>
  </si>
  <si>
    <t>F07jun21S9.0</t>
  </si>
  <si>
    <t>C_IM_01jun21 S site5</t>
  </si>
  <si>
    <t>F28jun21S9.0</t>
  </si>
  <si>
    <t>F07jul21S1.6</t>
  </si>
  <si>
    <t>F15jun21S3.8</t>
  </si>
  <si>
    <t>C_IM_09jun21 S site5</t>
  </si>
  <si>
    <t>C01jul21 S HPB</t>
  </si>
  <si>
    <t>F15jun21S5.0</t>
  </si>
  <si>
    <t>C_IM_06jun21 S site5</t>
  </si>
  <si>
    <t>SPIKE_C_IM_06jun21 S site5</t>
  </si>
  <si>
    <t>DUP_F07jul21S1.6</t>
  </si>
  <si>
    <t>F07jul21S9.0</t>
  </si>
  <si>
    <t>C01jul21S6.0</t>
  </si>
  <si>
    <t>F21jun21S8.0</t>
  </si>
  <si>
    <t>C_IM_01jun21 S site4</t>
  </si>
  <si>
    <t>F28jun21S8.0</t>
  </si>
  <si>
    <t>C_IM_06jun21 S site4</t>
  </si>
  <si>
    <t>F15jun21S9.0</t>
  </si>
  <si>
    <t>F07jun21S0.1</t>
  </si>
  <si>
    <t>C_IM_09jun21 S site2</t>
  </si>
  <si>
    <t>F21jun21S1.6</t>
  </si>
  <si>
    <t>SPIKE_F21jun21S1.6</t>
  </si>
  <si>
    <t>TNbpe</t>
  </si>
  <si>
    <t>DUP_F28jun21S8.0</t>
  </si>
  <si>
    <t>spiked blank 100 + 300</t>
  </si>
  <si>
    <t>F 15jun21 6.2</t>
  </si>
  <si>
    <t>B 15jun21 9.0</t>
  </si>
  <si>
    <t>C IM 1jun21 site 6</t>
  </si>
  <si>
    <t>F 21jun21 9.0</t>
  </si>
  <si>
    <t>F 07jun21 3.8</t>
  </si>
  <si>
    <t>B 28jun21 9.0</t>
  </si>
  <si>
    <t>B 28jun21 6.0</t>
  </si>
  <si>
    <t>B 15jun21 3.0</t>
  </si>
  <si>
    <t>B 28jun21 0.1</t>
  </si>
  <si>
    <t>F 07jun21 wet</t>
  </si>
  <si>
    <t>F 31may21 9.0</t>
  </si>
  <si>
    <t>F 31may21 1.6</t>
  </si>
  <si>
    <t>F 07jul21 8.0</t>
  </si>
  <si>
    <t>F 07jul21 3.8</t>
  </si>
  <si>
    <t>C IM 9jun21 site 4</t>
  </si>
  <si>
    <t>C 01jul21 9.0</t>
  </si>
  <si>
    <t>F 07jun21 6.2</t>
  </si>
  <si>
    <t>B 31may21 9.0</t>
  </si>
  <si>
    <t>C IM 6jun21 site 3</t>
  </si>
  <si>
    <t>F 21jun21 weir</t>
  </si>
  <si>
    <t>F 07jul21 0.1</t>
  </si>
  <si>
    <t>B 28jun21 11.0</t>
  </si>
  <si>
    <t>B 31may21 3.0</t>
  </si>
  <si>
    <t>F 21jun21 6.2</t>
  </si>
  <si>
    <t>F 15jun21 0.1</t>
  </si>
  <si>
    <t>F 21jun21 wet</t>
  </si>
  <si>
    <t>C 01jul21 21.0</t>
  </si>
  <si>
    <t>F 21jun21 0.1</t>
  </si>
  <si>
    <t>F 31may21 5.0</t>
  </si>
  <si>
    <t>B 15jun21 0.1</t>
  </si>
  <si>
    <t>F 28jun21 6.2</t>
  </si>
  <si>
    <t>F 07jun21 8.0</t>
  </si>
  <si>
    <t>F 15jun21 1.6</t>
  </si>
  <si>
    <t>B 28jun 3.0</t>
  </si>
  <si>
    <t>F 07jul21 5.0</t>
  </si>
  <si>
    <t>F 07jun21 1.6</t>
  </si>
  <si>
    <t>B 31may21 0.1</t>
  </si>
  <si>
    <t>F 21jun21 3.8</t>
  </si>
  <si>
    <t>C IM 6jun21 site6</t>
  </si>
  <si>
    <t>F 28jun21 0.1</t>
  </si>
  <si>
    <t>F 21jun21 below wet</t>
  </si>
  <si>
    <t>F 28jun21 1.6</t>
  </si>
  <si>
    <t>B 31may21 6.0</t>
  </si>
  <si>
    <t>F 31may21 8.0</t>
  </si>
  <si>
    <t>B 31may21 11.0</t>
  </si>
  <si>
    <t>F 28jun21 5.0</t>
  </si>
  <si>
    <t>B 15jun21 6.0</t>
  </si>
  <si>
    <t>C IM 6jun21 site1</t>
  </si>
  <si>
    <t>C IM 6jun21 site2</t>
  </si>
  <si>
    <t>C IM 1jun21 site2</t>
  </si>
  <si>
    <t>F 21jun21 5.0</t>
  </si>
  <si>
    <t>F 07jun21 weir</t>
  </si>
  <si>
    <t>B 15jun21 11.0</t>
  </si>
  <si>
    <t>C IM 01jun21 site1</t>
  </si>
  <si>
    <t>F 07jun215.0</t>
  </si>
  <si>
    <t>C IM 1jun21 site3</t>
  </si>
  <si>
    <t>F 28jun21 3.8</t>
  </si>
  <si>
    <t>F 15jun21 8.0</t>
  </si>
  <si>
    <t>C IM 9jun21 site 3</t>
  </si>
  <si>
    <t>F 31may21 0.1</t>
  </si>
  <si>
    <t>C IM 9jun21 site 1</t>
  </si>
  <si>
    <t>F 31may21 6.2</t>
  </si>
  <si>
    <t>F 07jun21 0.1</t>
  </si>
  <si>
    <t>F 07jul21 1.6</t>
  </si>
  <si>
    <t>F 07jul21 9.0</t>
  </si>
  <si>
    <t>F 07jun21 9.0</t>
  </si>
  <si>
    <t>F 15jun21  3.8</t>
  </si>
  <si>
    <t>F 15jun21 5.0</t>
  </si>
  <si>
    <t>F 15jun21 9.0</t>
  </si>
  <si>
    <t>F 21jun21 1.6</t>
  </si>
  <si>
    <t>F 21jun21 8.0</t>
  </si>
  <si>
    <t>F 28jun21 8.0</t>
  </si>
  <si>
    <t>F 28jun21 9.0</t>
  </si>
  <si>
    <t>F 31may21 3.8</t>
  </si>
  <si>
    <t>C 01jul21  HPB</t>
  </si>
  <si>
    <t>C 01jul21 6.0</t>
  </si>
  <si>
    <t>C IM 09jun21 site 3</t>
  </si>
  <si>
    <t>C IM 09jun21 site 4</t>
  </si>
  <si>
    <t>C IM 09jun21 site 1</t>
  </si>
  <si>
    <t>C IM 06jun21 site 3</t>
  </si>
  <si>
    <t>C IM 01jun21 site 6</t>
  </si>
  <si>
    <t>C IM 09jun21 site 6</t>
  </si>
  <si>
    <t>C IM 01jun21 site 1</t>
  </si>
  <si>
    <t>C IM 01jun21 site 2</t>
  </si>
  <si>
    <t>C IM 01jun21 site 3</t>
  </si>
  <si>
    <t>C IM 01jun21 site 4</t>
  </si>
  <si>
    <t>C IM 01jun21 site 5</t>
  </si>
  <si>
    <t>C IM 06jun21 site 1</t>
  </si>
  <si>
    <t>C IM 06jun21 site 2</t>
  </si>
  <si>
    <t>C IM 06jun21 site 4</t>
  </si>
  <si>
    <t>C IM 06jun21 site 5</t>
  </si>
  <si>
    <t>C IM 06jun21 site 6</t>
  </si>
  <si>
    <t>C IM 09jun21 site 2</t>
  </si>
  <si>
    <t>C IM 09jun21 site 5</t>
  </si>
  <si>
    <t>*on 2aug</t>
  </si>
  <si>
    <t>*on 4aug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</si>
</sst>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E+00"/>
    <numFmt numFmtId="165" formatCode="0.0000"/>
    <numFmt numFmtId="166" formatCode="m/d/yyyy;@"/>
    <numFmt numFmtId="167" formatCode="[$-409]d\-mmm\-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19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33" borderId="0" xfId="0" applyFill="1"/>
    <xf numFmtId="0" fontId="0" fillId="34" borderId="0" xfId="0" applyFill="1"/>
    <xf numFmtId="14" fontId="0" fillId="34" borderId="0" xfId="0" applyNumberFormat="1" applyFill="1"/>
    <xf numFmtId="19" fontId="0" fillId="34" borderId="0" xfId="0" applyNumberFormat="1" applyFill="1"/>
    <xf numFmtId="2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0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899511449848094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DWH21jul21!$E$13:$E$19</c:f>
              <c:numCache>
                <c:formatCode>General</c:formatCode>
                <c:ptCount val="7"/>
                <c:pt idx="1">
                  <c:v>122.5</c:v>
                </c:pt>
                <c:pt idx="2">
                  <c:v>1417.5</c:v>
                </c:pt>
                <c:pt idx="3">
                  <c:v>4567</c:v>
                </c:pt>
                <c:pt idx="4">
                  <c:v>7065</c:v>
                </c:pt>
                <c:pt idx="5">
                  <c:v>10036.5</c:v>
                </c:pt>
                <c:pt idx="6">
                  <c:v>12984</c:v>
                </c:pt>
              </c:numCache>
            </c:numRef>
          </c:xVal>
          <c:yVal>
            <c:numRef>
              <c:f>DWH21jul21!$D$13:$D$19</c:f>
              <c:numCache>
                <c:formatCode>General</c:formatCode>
                <c:ptCount val="7"/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2.9970000000000005E-3</c:v>
                </c:pt>
                <c:pt idx="5">
                  <c:v>4.2030000000000001E-3</c:v>
                </c:pt>
                <c:pt idx="6">
                  <c:v>5.3999999999999994E-3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45-40C7-BB3D-F0DB17424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899511449848094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'02aug21'!$E$13:$E$19</c:f>
              <c:numCache>
                <c:formatCode>General</c:formatCode>
                <c:ptCount val="7"/>
                <c:pt idx="1">
                  <c:v>467</c:v>
                </c:pt>
                <c:pt idx="2">
                  <c:v>1218</c:v>
                </c:pt>
                <c:pt idx="3">
                  <c:v>3912</c:v>
                </c:pt>
                <c:pt idx="4">
                  <c:v>6183.5</c:v>
                </c:pt>
                <c:pt idx="5">
                  <c:v>8910</c:v>
                </c:pt>
                <c:pt idx="6">
                  <c:v>11363</c:v>
                </c:pt>
              </c:numCache>
            </c:numRef>
          </c:xVal>
          <c:yVal>
            <c:numRef>
              <c:f>'02aug21'!$D$13:$D$19</c:f>
              <c:numCache>
                <c:formatCode>General</c:formatCode>
                <c:ptCount val="7"/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2.9970000000000005E-3</c:v>
                </c:pt>
                <c:pt idx="5">
                  <c:v>4.2030000000000001E-3</c:v>
                </c:pt>
                <c:pt idx="6">
                  <c:v>5.3999999999999994E-3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81-4313-8573-A2F8168EE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587463458595562"/>
                  <c:y val="5.859293802239074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'02aug21'!$G$13:$G$19</c:f>
              <c:numCache>
                <c:formatCode>General</c:formatCode>
                <c:ptCount val="7"/>
                <c:pt idx="1">
                  <c:v>459</c:v>
                </c:pt>
                <c:pt idx="2">
                  <c:v>2531.5</c:v>
                </c:pt>
                <c:pt idx="3">
                  <c:v>8432.5</c:v>
                </c:pt>
                <c:pt idx="4">
                  <c:v>12248.5</c:v>
                </c:pt>
                <c:pt idx="5">
                  <c:v>17531.5</c:v>
                </c:pt>
                <c:pt idx="6">
                  <c:v>22585</c:v>
                </c:pt>
              </c:numCache>
            </c:numRef>
          </c:xVal>
          <c:yVal>
            <c:numRef>
              <c:f>'02aug21'!$F$13:$F$19</c:f>
              <c:numCache>
                <c:formatCode>General</c:formatCode>
                <c:ptCount val="7"/>
                <c:pt idx="1">
                  <c:v>0</c:v>
                </c:pt>
                <c:pt idx="2">
                  <c:v>1.2000000000000001E-3</c:v>
                </c:pt>
                <c:pt idx="3">
                  <c:v>3.5999999999999995E-3</c:v>
                </c:pt>
                <c:pt idx="4">
                  <c:v>5.9940000000000011E-3</c:v>
                </c:pt>
                <c:pt idx="5">
                  <c:v>8.4060000000000003E-3</c:v>
                </c:pt>
                <c:pt idx="6">
                  <c:v>1.0799999999999999E-2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CE-4E60-81CE-F55D47D96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TNb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687023339066787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'02aug21'!$I$13:$I$19</c:f>
              <c:numCache>
                <c:formatCode>General</c:formatCode>
                <c:ptCount val="7"/>
                <c:pt idx="1">
                  <c:v>194</c:v>
                </c:pt>
                <c:pt idx="2">
                  <c:v>1263.5</c:v>
                </c:pt>
                <c:pt idx="3">
                  <c:v>4299</c:v>
                </c:pt>
                <c:pt idx="4">
                  <c:v>5988.5</c:v>
                </c:pt>
                <c:pt idx="5">
                  <c:v>8615.5</c:v>
                </c:pt>
                <c:pt idx="6">
                  <c:v>11203.5</c:v>
                </c:pt>
              </c:numCache>
            </c:numRef>
          </c:xVal>
          <c:yVal>
            <c:numRef>
              <c:f>'02aug21'!$H$13:$H$19</c:f>
              <c:numCache>
                <c:formatCode>General</c:formatCode>
                <c:ptCount val="7"/>
                <c:pt idx="1">
                  <c:v>0</c:v>
                </c:pt>
                <c:pt idx="2">
                  <c:v>5.9999999999999995E-5</c:v>
                </c:pt>
                <c:pt idx="3">
                  <c:v>1.7999999999999998E-4</c:v>
                </c:pt>
                <c:pt idx="4">
                  <c:v>2.9970000000000002E-4</c:v>
                </c:pt>
                <c:pt idx="5">
                  <c:v>4.2030000000000002E-4</c:v>
                </c:pt>
                <c:pt idx="6">
                  <c:v>5.4000000000000001E-4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DF-4571-BAB3-9C9111ADE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750699912510937"/>
                  <c:y val="7.12128171478565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'compare reruns'!$W$19:$W$39</c:f>
              <c:numCache>
                <c:formatCode>0.00</c:formatCode>
                <c:ptCount val="21"/>
                <c:pt idx="0">
                  <c:v>2.51455136648985</c:v>
                </c:pt>
                <c:pt idx="1">
                  <c:v>2.5852017210364853</c:v>
                </c:pt>
                <c:pt idx="2">
                  <c:v>2.6238912009072619</c:v>
                </c:pt>
                <c:pt idx="3">
                  <c:v>2.9632652254259204</c:v>
                </c:pt>
                <c:pt idx="4">
                  <c:v>3.2446050301384144</c:v>
                </c:pt>
                <c:pt idx="5">
                  <c:v>3.3240866790033783</c:v>
                </c:pt>
                <c:pt idx="6">
                  <c:v>3.3543654023805081</c:v>
                </c:pt>
                <c:pt idx="7">
                  <c:v>3.3762333692639901</c:v>
                </c:pt>
                <c:pt idx="8">
                  <c:v>3.3896905796538253</c:v>
                </c:pt>
                <c:pt idx="9">
                  <c:v>3.4969277249478257</c:v>
                </c:pt>
                <c:pt idx="10">
                  <c:v>4.2147857916806011</c:v>
                </c:pt>
                <c:pt idx="11">
                  <c:v>4.2362332207394005</c:v>
                </c:pt>
                <c:pt idx="12">
                  <c:v>4.2513725824279653</c:v>
                </c:pt>
                <c:pt idx="13">
                  <c:v>4.253054733726696</c:v>
                </c:pt>
                <c:pt idx="14">
                  <c:v>4.2803896923310489</c:v>
                </c:pt>
                <c:pt idx="15">
                  <c:v>4.2997344322664368</c:v>
                </c:pt>
                <c:pt idx="16">
                  <c:v>4.3354801473644358</c:v>
                </c:pt>
                <c:pt idx="17">
                  <c:v>4.3708053246377538</c:v>
                </c:pt>
                <c:pt idx="18">
                  <c:v>4.6672844910388118</c:v>
                </c:pt>
                <c:pt idx="19">
                  <c:v>4.8695631847110237</c:v>
                </c:pt>
                <c:pt idx="20" formatCode="General">
                  <c:v>3.3762333692639901</c:v>
                </c:pt>
              </c:numCache>
            </c:numRef>
          </c:xVal>
          <c:yVal>
            <c:numRef>
              <c:f>'compare reruns'!$BA$19:$BA$39</c:f>
              <c:numCache>
                <c:formatCode>General</c:formatCode>
                <c:ptCount val="21"/>
                <c:pt idx="0">
                  <c:v>2.442739509820834</c:v>
                </c:pt>
                <c:pt idx="1">
                  <c:v>2.2078964987443941</c:v>
                </c:pt>
                <c:pt idx="2">
                  <c:v>2.3975212902967993</c:v>
                </c:pt>
                <c:pt idx="3">
                  <c:v>4.0861543699416778</c:v>
                </c:pt>
                <c:pt idx="4">
                  <c:v>3.0529423646881888</c:v>
                </c:pt>
                <c:pt idx="5">
                  <c:v>2.7310664364633377</c:v>
                </c:pt>
                <c:pt idx="6">
                  <c:v>3.0456491034746351</c:v>
                </c:pt>
                <c:pt idx="7">
                  <c:v>3.2065870675870611</c:v>
                </c:pt>
                <c:pt idx="8">
                  <c:v>3.1681758918623428</c:v>
                </c:pt>
                <c:pt idx="9">
                  <c:v>3.2377049820982249</c:v>
                </c:pt>
                <c:pt idx="10">
                  <c:v>3.3845426411977795</c:v>
                </c:pt>
                <c:pt idx="11">
                  <c:v>3.8799981863052171</c:v>
                </c:pt>
                <c:pt idx="12">
                  <c:v>3.8741635773343743</c:v>
                </c:pt>
                <c:pt idx="13">
                  <c:v>4.301062467034404</c:v>
                </c:pt>
                <c:pt idx="14">
                  <c:v>3.8532562285221861</c:v>
                </c:pt>
                <c:pt idx="15">
                  <c:v>3.9898833219227652</c:v>
                </c:pt>
                <c:pt idx="16">
                  <c:v>4.048715629045434</c:v>
                </c:pt>
                <c:pt idx="17">
                  <c:v>3.9354269715282282</c:v>
                </c:pt>
                <c:pt idx="18">
                  <c:v>4.1819392005463545</c:v>
                </c:pt>
                <c:pt idx="19">
                  <c:v>4.4663763878749627</c:v>
                </c:pt>
                <c:pt idx="20">
                  <c:v>3.2065870675870611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8-450D-9ADC-0D13A376D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552712"/>
        <c:axId val="585546480"/>
      </c:scatterChart>
      <c:valAx>
        <c:axId val="585552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546480"/>
        <c:crosses val="autoZero"/>
        <c:crossBetween val="midCat"/>
      </c:valAx>
      <c:valAx>
        <c:axId val="58554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552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750699912510937"/>
                  <c:y val="7.12128171478565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'compare reruns'!$X$19:$X$39</c:f>
              <c:numCache>
                <c:formatCode>0.00</c:formatCode>
                <c:ptCount val="21"/>
                <c:pt idx="0">
                  <c:v>4.919985314338561</c:v>
                </c:pt>
                <c:pt idx="1">
                  <c:v>4.7667268710476343</c:v>
                </c:pt>
                <c:pt idx="2">
                  <c:v>4.2409199778420614</c:v>
                </c:pt>
                <c:pt idx="3">
                  <c:v>3.9515223854575985</c:v>
                </c:pt>
                <c:pt idx="4">
                  <c:v>4.6717555484763951</c:v>
                </c:pt>
                <c:pt idx="5">
                  <c:v>4.9309905748940261</c:v>
                </c:pt>
                <c:pt idx="6">
                  <c:v>4.022852777946726</c:v>
                </c:pt>
                <c:pt idx="7">
                  <c:v>6.536943411506396</c:v>
                </c:pt>
                <c:pt idx="8">
                  <c:v>5.3178051033064984</c:v>
                </c:pt>
                <c:pt idx="9">
                  <c:v>4.7899601988869502</c:v>
                </c:pt>
                <c:pt idx="10">
                  <c:v>4.8506929330634083</c:v>
                </c:pt>
                <c:pt idx="11">
                  <c:v>6.3327346878660915</c:v>
                </c:pt>
                <c:pt idx="12">
                  <c:v>5.462911501741524</c:v>
                </c:pt>
                <c:pt idx="13">
                  <c:v>4.8327584343804268</c:v>
                </c:pt>
                <c:pt idx="14">
                  <c:v>6.4558305651901868</c:v>
                </c:pt>
                <c:pt idx="15">
                  <c:v>6.3616744471045381</c:v>
                </c:pt>
                <c:pt idx="16">
                  <c:v>5.1082975505098585</c:v>
                </c:pt>
                <c:pt idx="17">
                  <c:v>5.3923963137379864</c:v>
                </c:pt>
                <c:pt idx="18">
                  <c:v>6.3889837973718047</c:v>
                </c:pt>
                <c:pt idx="19">
                  <c:v>5.9858651792475328</c:v>
                </c:pt>
                <c:pt idx="20" formatCode="General">
                  <c:v>6.536943411506396</c:v>
                </c:pt>
              </c:numCache>
            </c:numRef>
          </c:xVal>
          <c:yVal>
            <c:numRef>
              <c:f>'compare reruns'!$BB$19:$BB$39</c:f>
              <c:numCache>
                <c:formatCode>General</c:formatCode>
                <c:ptCount val="21"/>
                <c:pt idx="0">
                  <c:v>5.2985283066781896</c:v>
                </c:pt>
                <c:pt idx="1">
                  <c:v>4.2988452444262713</c:v>
                </c:pt>
                <c:pt idx="2">
                  <c:v>3.8746633200625418</c:v>
                </c:pt>
                <c:pt idx="3">
                  <c:v>5.4068923886215128</c:v>
                </c:pt>
                <c:pt idx="4">
                  <c:v>4.5287528236844032</c:v>
                </c:pt>
                <c:pt idx="5">
                  <c:v>4.2178162462163993</c:v>
                </c:pt>
                <c:pt idx="6">
                  <c:v>3.732618509947645</c:v>
                </c:pt>
                <c:pt idx="7">
                  <c:v>6.3172483022444759</c:v>
                </c:pt>
                <c:pt idx="8">
                  <c:v>5.6499793832511305</c:v>
                </c:pt>
                <c:pt idx="9">
                  <c:v>5.1174333769440778</c:v>
                </c:pt>
                <c:pt idx="10">
                  <c:v>4.2329481675688445</c:v>
                </c:pt>
                <c:pt idx="11">
                  <c:v>6.3841216320923833</c:v>
                </c:pt>
                <c:pt idx="12">
                  <c:v>5.1408634487156073</c:v>
                </c:pt>
                <c:pt idx="13">
                  <c:v>4.8518925635334114</c:v>
                </c:pt>
                <c:pt idx="14">
                  <c:v>6.0673275366814972</c:v>
                </c:pt>
                <c:pt idx="15">
                  <c:v>6.0639106512148153</c:v>
                </c:pt>
                <c:pt idx="16">
                  <c:v>4.7625654149044561</c:v>
                </c:pt>
                <c:pt idx="17">
                  <c:v>4.9021695925431512</c:v>
                </c:pt>
                <c:pt idx="18">
                  <c:v>5.9628684667000957</c:v>
                </c:pt>
                <c:pt idx="19">
                  <c:v>5.5992142277461499</c:v>
                </c:pt>
                <c:pt idx="20">
                  <c:v>6.3172483022444759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16-4A0D-8A9D-39E742E81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552712"/>
        <c:axId val="585546480"/>
      </c:scatterChart>
      <c:valAx>
        <c:axId val="585552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546480"/>
        <c:crosses val="autoZero"/>
        <c:crossBetween val="midCat"/>
      </c:valAx>
      <c:valAx>
        <c:axId val="58554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552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750699912510937"/>
                  <c:y val="7.12128171478565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'compare reruns'!$Y$19:$Y$39</c:f>
              <c:numCache>
                <c:formatCode>0.00</c:formatCode>
                <c:ptCount val="21"/>
                <c:pt idx="0">
                  <c:v>2.4054339478487106</c:v>
                </c:pt>
                <c:pt idx="1">
                  <c:v>2.181525150011149</c:v>
                </c:pt>
                <c:pt idx="2">
                  <c:v>1.6170287769347997</c:v>
                </c:pt>
                <c:pt idx="3">
                  <c:v>0.98825716003167829</c:v>
                </c:pt>
                <c:pt idx="4">
                  <c:v>1.4271505183379809</c:v>
                </c:pt>
                <c:pt idx="5">
                  <c:v>1.6069038958906479</c:v>
                </c:pt>
                <c:pt idx="6">
                  <c:v>0.66848737556621862</c:v>
                </c:pt>
                <c:pt idx="7">
                  <c:v>3.1607100422424059</c:v>
                </c:pt>
                <c:pt idx="8">
                  <c:v>1.9281145236526729</c:v>
                </c:pt>
                <c:pt idx="9">
                  <c:v>1.2930324739391248</c:v>
                </c:pt>
                <c:pt idx="10">
                  <c:v>0.63590714138280724</c:v>
                </c:pt>
                <c:pt idx="11">
                  <c:v>2.0965014671266911</c:v>
                </c:pt>
                <c:pt idx="12">
                  <c:v>1.2115389193135586</c:v>
                </c:pt>
                <c:pt idx="13">
                  <c:v>0.57970370065373178</c:v>
                </c:pt>
                <c:pt idx="14">
                  <c:v>2.1754408728591388</c:v>
                </c:pt>
                <c:pt idx="15">
                  <c:v>2.0619400148381017</c:v>
                </c:pt>
                <c:pt idx="16">
                  <c:v>0.77281740314542269</c:v>
                </c:pt>
                <c:pt idx="17">
                  <c:v>1.0215909891002322</c:v>
                </c:pt>
                <c:pt idx="18">
                  <c:v>1.7216993063329924</c:v>
                </c:pt>
                <c:pt idx="19">
                  <c:v>1.1163019945365087</c:v>
                </c:pt>
                <c:pt idx="20" formatCode="General">
                  <c:v>3.1607100422424059</c:v>
                </c:pt>
              </c:numCache>
            </c:numRef>
          </c:xVal>
          <c:yVal>
            <c:numRef>
              <c:f>'compare reruns'!$BC$19:$BC$39</c:f>
              <c:numCache>
                <c:formatCode>General</c:formatCode>
                <c:ptCount val="21"/>
                <c:pt idx="0">
                  <c:v>2.8557887968573556</c:v>
                </c:pt>
                <c:pt idx="1">
                  <c:v>2.0909487456818772</c:v>
                </c:pt>
                <c:pt idx="2">
                  <c:v>1.4771420297657425</c:v>
                </c:pt>
                <c:pt idx="3">
                  <c:v>1.3207380186798345</c:v>
                </c:pt>
                <c:pt idx="4">
                  <c:v>1.4758104589962138</c:v>
                </c:pt>
                <c:pt idx="5">
                  <c:v>1.4867498097530614</c:v>
                </c:pt>
                <c:pt idx="6">
                  <c:v>0.68696940647300986</c:v>
                </c:pt>
                <c:pt idx="7">
                  <c:v>3.1106612346574156</c:v>
                </c:pt>
                <c:pt idx="8">
                  <c:v>2.4818034913887876</c:v>
                </c:pt>
                <c:pt idx="9">
                  <c:v>1.879728394845853</c:v>
                </c:pt>
                <c:pt idx="10">
                  <c:v>0.84840552637106503</c:v>
                </c:pt>
                <c:pt idx="11">
                  <c:v>2.5041234457871662</c:v>
                </c:pt>
                <c:pt idx="12">
                  <c:v>1.2666998713812332</c:v>
                </c:pt>
                <c:pt idx="13">
                  <c:v>0.55083009649900694</c:v>
                </c:pt>
                <c:pt idx="14">
                  <c:v>2.2140713081593111</c:v>
                </c:pt>
                <c:pt idx="15">
                  <c:v>2.0740273292920501</c:v>
                </c:pt>
                <c:pt idx="16">
                  <c:v>0.71384978585902203</c:v>
                </c:pt>
                <c:pt idx="17">
                  <c:v>0.96674262101492348</c:v>
                </c:pt>
                <c:pt idx="18">
                  <c:v>1.7809292661537404</c:v>
                </c:pt>
                <c:pt idx="19">
                  <c:v>1.1328378398711871</c:v>
                </c:pt>
                <c:pt idx="20">
                  <c:v>3.1106612346574156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A8-4CC7-86E8-38BF7F0DF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552712"/>
        <c:axId val="585546480"/>
      </c:scatterChart>
      <c:valAx>
        <c:axId val="585552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546480"/>
        <c:crosses val="autoZero"/>
        <c:crossBetween val="midCat"/>
      </c:valAx>
      <c:valAx>
        <c:axId val="58554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552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TNb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750699912510937"/>
                  <c:y val="7.12128171478565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'compare reruns'!$Z$19:$Z$39</c:f>
              <c:numCache>
                <c:formatCode>0.00</c:formatCode>
                <c:ptCount val="21"/>
                <c:pt idx="0">
                  <c:v>9.5322101792466557E-2</c:v>
                </c:pt>
                <c:pt idx="1">
                  <c:v>9.0572157196033315E-2</c:v>
                </c:pt>
                <c:pt idx="2">
                  <c:v>6.732196713268021E-2</c:v>
                </c:pt>
                <c:pt idx="3">
                  <c:v>4.9316872716864552E-2</c:v>
                </c:pt>
                <c:pt idx="4">
                  <c:v>5.5171047975937249E-2</c:v>
                </c:pt>
                <c:pt idx="5">
                  <c:v>9.1010343966922008E-2</c:v>
                </c:pt>
                <c:pt idx="6">
                  <c:v>0.10200006818080998</c:v>
                </c:pt>
                <c:pt idx="7">
                  <c:v>0.11862487426832632</c:v>
                </c:pt>
                <c:pt idx="8">
                  <c:v>0.18053628312718722</c:v>
                </c:pt>
                <c:pt idx="9">
                  <c:v>7.9989946679071819E-2</c:v>
                </c:pt>
                <c:pt idx="10">
                  <c:v>0.12338796446788622</c:v>
                </c:pt>
                <c:pt idx="11">
                  <c:v>7.9547378040474251E-2</c:v>
                </c:pt>
                <c:pt idx="12">
                  <c:v>0.21658152690048968</c:v>
                </c:pt>
                <c:pt idx="13">
                  <c:v>0.12230126127608229</c:v>
                </c:pt>
                <c:pt idx="14">
                  <c:v>9.207513782018148E-2</c:v>
                </c:pt>
                <c:pt idx="15">
                  <c:v>7.239616993957107E-2</c:v>
                </c:pt>
                <c:pt idx="16">
                  <c:v>0.18685055449569304</c:v>
                </c:pt>
                <c:pt idx="17">
                  <c:v>0.16229456785509172</c:v>
                </c:pt>
                <c:pt idx="18">
                  <c:v>5.8514413037817847E-2</c:v>
                </c:pt>
                <c:pt idx="19">
                  <c:v>4.7318741041612183E-2</c:v>
                </c:pt>
                <c:pt idx="20" formatCode="General">
                  <c:v>0.11862487426832632</c:v>
                </c:pt>
              </c:numCache>
            </c:numRef>
          </c:xVal>
          <c:yVal>
            <c:numRef>
              <c:f>'compare reruns'!$BD$19:$BD$39</c:f>
              <c:numCache>
                <c:formatCode>General</c:formatCode>
                <c:ptCount val="21"/>
                <c:pt idx="0">
                  <c:v>0.18984667380693115</c:v>
                </c:pt>
                <c:pt idx="1">
                  <c:v>0.15772782094861082</c:v>
                </c:pt>
                <c:pt idx="2">
                  <c:v>0.12220466571360214</c:v>
                </c:pt>
                <c:pt idx="3">
                  <c:v>0.28245356599597465</c:v>
                </c:pt>
                <c:pt idx="4">
                  <c:v>9.7881171920742027E-2</c:v>
                </c:pt>
                <c:pt idx="5">
                  <c:v>0.16902615782196773</c:v>
                </c:pt>
                <c:pt idx="6">
                  <c:v>0.1849129022465133</c:v>
                </c:pt>
                <c:pt idx="7">
                  <c:v>0.22911949542785745</c:v>
                </c:pt>
                <c:pt idx="8">
                  <c:v>0.39079918946275116</c:v>
                </c:pt>
                <c:pt idx="9">
                  <c:v>0.15935596556354872</c:v>
                </c:pt>
                <c:pt idx="10">
                  <c:v>0.13804207242254352</c:v>
                </c:pt>
                <c:pt idx="11">
                  <c:v>0.15521159745279772</c:v>
                </c:pt>
                <c:pt idx="12">
                  <c:v>0.41709619187977837</c:v>
                </c:pt>
                <c:pt idx="13">
                  <c:v>0.22946485943708667</c:v>
                </c:pt>
                <c:pt idx="14">
                  <c:v>0.17247979791426027</c:v>
                </c:pt>
                <c:pt idx="15">
                  <c:v>0.1274344635676451</c:v>
                </c:pt>
                <c:pt idx="16">
                  <c:v>0.35438795534686718</c:v>
                </c:pt>
                <c:pt idx="17">
                  <c:v>0.25334431378950917</c:v>
                </c:pt>
                <c:pt idx="18">
                  <c:v>0.10385103550884767</c:v>
                </c:pt>
                <c:pt idx="19">
                  <c:v>9.0135150570885975E-2</c:v>
                </c:pt>
                <c:pt idx="20">
                  <c:v>0.22911949542785745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2D-415B-A265-70918B89D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552712"/>
        <c:axId val="585546480"/>
      </c:scatterChart>
      <c:valAx>
        <c:axId val="585552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546480"/>
        <c:crosses val="autoZero"/>
        <c:crossBetween val="midCat"/>
      </c:valAx>
      <c:valAx>
        <c:axId val="58554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552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899511449848094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'04aug21'!$E$13:$E$19</c:f>
              <c:numCache>
                <c:formatCode>General</c:formatCode>
                <c:ptCount val="7"/>
                <c:pt idx="1">
                  <c:v>230.5</c:v>
                </c:pt>
                <c:pt idx="2">
                  <c:v>1262.5</c:v>
                </c:pt>
                <c:pt idx="3">
                  <c:v>3951</c:v>
                </c:pt>
                <c:pt idx="4">
                  <c:v>6345.5</c:v>
                </c:pt>
                <c:pt idx="5">
                  <c:v>9086.5</c:v>
                </c:pt>
                <c:pt idx="6">
                  <c:v>11640.5</c:v>
                </c:pt>
              </c:numCache>
            </c:numRef>
          </c:xVal>
          <c:yVal>
            <c:numRef>
              <c:f>'04aug21'!$D$13:$D$19</c:f>
              <c:numCache>
                <c:formatCode>General</c:formatCode>
                <c:ptCount val="7"/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2.9970000000000005E-3</c:v>
                </c:pt>
                <c:pt idx="5">
                  <c:v>4.2030000000000001E-3</c:v>
                </c:pt>
                <c:pt idx="6">
                  <c:v>5.3999999999999994E-3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5D-4563-A89E-F54E4CD5B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587463458595562"/>
                  <c:y val="5.859293802239074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'04aug21'!$G$13:$G$19</c:f>
              <c:numCache>
                <c:formatCode>General</c:formatCode>
                <c:ptCount val="7"/>
                <c:pt idx="1">
                  <c:v>347</c:v>
                </c:pt>
                <c:pt idx="2">
                  <c:v>2671.5</c:v>
                </c:pt>
                <c:pt idx="3">
                  <c:v>7701.5</c:v>
                </c:pt>
                <c:pt idx="4">
                  <c:v>11656</c:v>
                </c:pt>
                <c:pt idx="5">
                  <c:v>16911</c:v>
                </c:pt>
                <c:pt idx="6">
                  <c:v>21997</c:v>
                </c:pt>
              </c:numCache>
            </c:numRef>
          </c:xVal>
          <c:yVal>
            <c:numRef>
              <c:f>'04aug21'!$F$13:$F$19</c:f>
              <c:numCache>
                <c:formatCode>General</c:formatCode>
                <c:ptCount val="7"/>
                <c:pt idx="1">
                  <c:v>0</c:v>
                </c:pt>
                <c:pt idx="2">
                  <c:v>1.2000000000000001E-3</c:v>
                </c:pt>
                <c:pt idx="3">
                  <c:v>3.5999999999999995E-3</c:v>
                </c:pt>
                <c:pt idx="4">
                  <c:v>5.9940000000000011E-3</c:v>
                </c:pt>
                <c:pt idx="5">
                  <c:v>8.4060000000000003E-3</c:v>
                </c:pt>
                <c:pt idx="6">
                  <c:v>1.0799999999999999E-2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BD-4EED-813B-BC1CC499E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TNb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687023339066787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'04aug21'!$I$13:$I$19</c:f>
              <c:numCache>
                <c:formatCode>General</c:formatCode>
                <c:ptCount val="7"/>
                <c:pt idx="1">
                  <c:v>148</c:v>
                </c:pt>
                <c:pt idx="2">
                  <c:v>1257.5</c:v>
                </c:pt>
                <c:pt idx="3">
                  <c:v>3771.5</c:v>
                </c:pt>
                <c:pt idx="4">
                  <c:v>5805</c:v>
                </c:pt>
                <c:pt idx="5">
                  <c:v>8288</c:v>
                </c:pt>
                <c:pt idx="6">
                  <c:v>10751.5</c:v>
                </c:pt>
              </c:numCache>
            </c:numRef>
          </c:xVal>
          <c:yVal>
            <c:numRef>
              <c:f>'04aug21'!$H$13:$H$19</c:f>
              <c:numCache>
                <c:formatCode>General</c:formatCode>
                <c:ptCount val="7"/>
                <c:pt idx="1">
                  <c:v>0</c:v>
                </c:pt>
                <c:pt idx="2">
                  <c:v>5.9999999999999995E-5</c:v>
                </c:pt>
                <c:pt idx="3">
                  <c:v>1.7999999999999998E-4</c:v>
                </c:pt>
                <c:pt idx="4">
                  <c:v>2.9970000000000002E-4</c:v>
                </c:pt>
                <c:pt idx="5">
                  <c:v>4.2030000000000002E-4</c:v>
                </c:pt>
                <c:pt idx="6">
                  <c:v>5.4000000000000001E-4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46-4733-88C4-2FB26B8F5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587463458595562"/>
                  <c:y val="5.859293802239074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DWH21jul21!$G$13:$G$19</c:f>
              <c:numCache>
                <c:formatCode>General</c:formatCode>
                <c:ptCount val="7"/>
                <c:pt idx="1">
                  <c:v>193</c:v>
                </c:pt>
                <c:pt idx="2">
                  <c:v>3114.5</c:v>
                </c:pt>
                <c:pt idx="3">
                  <c:v>9641.5</c:v>
                </c:pt>
                <c:pt idx="4">
                  <c:v>14572</c:v>
                </c:pt>
                <c:pt idx="5">
                  <c:v>20715.5</c:v>
                </c:pt>
                <c:pt idx="6">
                  <c:v>26902</c:v>
                </c:pt>
              </c:numCache>
            </c:numRef>
          </c:xVal>
          <c:yVal>
            <c:numRef>
              <c:f>DWH21jul21!$F$13:$F$19</c:f>
              <c:numCache>
                <c:formatCode>General</c:formatCode>
                <c:ptCount val="7"/>
                <c:pt idx="1">
                  <c:v>0</c:v>
                </c:pt>
                <c:pt idx="2">
                  <c:v>1.2000000000000001E-3</c:v>
                </c:pt>
                <c:pt idx="3">
                  <c:v>3.5999999999999995E-3</c:v>
                </c:pt>
                <c:pt idx="4">
                  <c:v>5.9940000000000011E-3</c:v>
                </c:pt>
                <c:pt idx="5">
                  <c:v>8.4060000000000003E-3</c:v>
                </c:pt>
                <c:pt idx="6">
                  <c:v>1.0799999999999999E-2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1A-4AB2-84A7-3284EB400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899511449848094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'05aug21'!$E$13:$E$19</c:f>
              <c:numCache>
                <c:formatCode>General</c:formatCode>
                <c:ptCount val="7"/>
                <c:pt idx="1">
                  <c:v>251</c:v>
                </c:pt>
                <c:pt idx="2">
                  <c:v>1214</c:v>
                </c:pt>
                <c:pt idx="3">
                  <c:v>3958</c:v>
                </c:pt>
                <c:pt idx="4">
                  <c:v>6384.5</c:v>
                </c:pt>
                <c:pt idx="5">
                  <c:v>9136</c:v>
                </c:pt>
                <c:pt idx="6">
                  <c:v>11635</c:v>
                </c:pt>
              </c:numCache>
            </c:numRef>
          </c:xVal>
          <c:yVal>
            <c:numRef>
              <c:f>'05aug21'!$D$13:$D$19</c:f>
              <c:numCache>
                <c:formatCode>General</c:formatCode>
                <c:ptCount val="7"/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2.9970000000000005E-3</c:v>
                </c:pt>
                <c:pt idx="5">
                  <c:v>4.2030000000000001E-3</c:v>
                </c:pt>
                <c:pt idx="6">
                  <c:v>5.3999999999999994E-3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43-4D54-B000-4BC91F2FF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587463458595562"/>
                  <c:y val="5.859293802239074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'05aug21'!$G$13:$G$19</c:f>
              <c:numCache>
                <c:formatCode>General</c:formatCode>
                <c:ptCount val="7"/>
                <c:pt idx="1">
                  <c:v>337</c:v>
                </c:pt>
                <c:pt idx="2">
                  <c:v>2427.5</c:v>
                </c:pt>
                <c:pt idx="3">
                  <c:v>7808</c:v>
                </c:pt>
                <c:pt idx="4">
                  <c:v>12000</c:v>
                </c:pt>
                <c:pt idx="5">
                  <c:v>17462.5</c:v>
                </c:pt>
                <c:pt idx="6">
                  <c:v>22412</c:v>
                </c:pt>
              </c:numCache>
            </c:numRef>
          </c:xVal>
          <c:yVal>
            <c:numRef>
              <c:f>'05aug21'!$F$13:$F$19</c:f>
              <c:numCache>
                <c:formatCode>General</c:formatCode>
                <c:ptCount val="7"/>
                <c:pt idx="1">
                  <c:v>0</c:v>
                </c:pt>
                <c:pt idx="2">
                  <c:v>1.2000000000000001E-3</c:v>
                </c:pt>
                <c:pt idx="3">
                  <c:v>3.5999999999999995E-3</c:v>
                </c:pt>
                <c:pt idx="4">
                  <c:v>5.9940000000000011E-3</c:v>
                </c:pt>
                <c:pt idx="5">
                  <c:v>8.4060000000000003E-3</c:v>
                </c:pt>
                <c:pt idx="6">
                  <c:v>1.0799999999999999E-2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2A-4078-8730-E3570F331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TNb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687023339066787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'05aug21'!$I$13:$I$19</c:f>
              <c:numCache>
                <c:formatCode>General</c:formatCode>
                <c:ptCount val="7"/>
                <c:pt idx="1">
                  <c:v>72</c:v>
                </c:pt>
                <c:pt idx="2">
                  <c:v>1223</c:v>
                </c:pt>
                <c:pt idx="3">
                  <c:v>3985.5</c:v>
                </c:pt>
                <c:pt idx="4">
                  <c:v>5824</c:v>
                </c:pt>
                <c:pt idx="5">
                  <c:v>8362.5</c:v>
                </c:pt>
                <c:pt idx="6">
                  <c:v>11069.5</c:v>
                </c:pt>
              </c:numCache>
            </c:numRef>
          </c:xVal>
          <c:yVal>
            <c:numRef>
              <c:f>'05aug21'!$H$13:$H$19</c:f>
              <c:numCache>
                <c:formatCode>General</c:formatCode>
                <c:ptCount val="7"/>
                <c:pt idx="1">
                  <c:v>0</c:v>
                </c:pt>
                <c:pt idx="2">
                  <c:v>5.9999999999999995E-5</c:v>
                </c:pt>
                <c:pt idx="3">
                  <c:v>1.7999999999999998E-4</c:v>
                </c:pt>
                <c:pt idx="4">
                  <c:v>2.9970000000000002E-4</c:v>
                </c:pt>
                <c:pt idx="5">
                  <c:v>4.2030000000000002E-4</c:v>
                </c:pt>
                <c:pt idx="6">
                  <c:v>5.4000000000000001E-4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94-4C97-82BF-32911DEC2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TNb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687023339066787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DWH21jul21!$I$13:$I$19</c:f>
              <c:numCache>
                <c:formatCode>General</c:formatCode>
                <c:ptCount val="7"/>
                <c:pt idx="1">
                  <c:v>496.5</c:v>
                </c:pt>
                <c:pt idx="2">
                  <c:v>13319</c:v>
                </c:pt>
                <c:pt idx="3">
                  <c:v>44098.5</c:v>
                </c:pt>
                <c:pt idx="4">
                  <c:v>66932</c:v>
                </c:pt>
                <c:pt idx="5">
                  <c:v>95825</c:v>
                </c:pt>
                <c:pt idx="6">
                  <c:v>124277.5</c:v>
                </c:pt>
              </c:numCache>
            </c:numRef>
          </c:xVal>
          <c:yVal>
            <c:numRef>
              <c:f>DWH21jul21!$H$13:$H$19</c:f>
              <c:numCache>
                <c:formatCode>General</c:formatCode>
                <c:ptCount val="7"/>
                <c:pt idx="1">
                  <c:v>0</c:v>
                </c:pt>
                <c:pt idx="2">
                  <c:v>5.9999999999999995E-5</c:v>
                </c:pt>
                <c:pt idx="3">
                  <c:v>1.7999999999999998E-4</c:v>
                </c:pt>
                <c:pt idx="4">
                  <c:v>2.9970000000000002E-4</c:v>
                </c:pt>
                <c:pt idx="5">
                  <c:v>4.2030000000000002E-4</c:v>
                </c:pt>
                <c:pt idx="6">
                  <c:v>5.4000000000000001E-4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EE-4840-8EBA-8DBF8CF52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899511449848094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DWH22jul21!$E$13:$E$19</c:f>
              <c:numCache>
                <c:formatCode>General</c:formatCode>
                <c:ptCount val="7"/>
                <c:pt idx="1">
                  <c:v>122.5</c:v>
                </c:pt>
                <c:pt idx="2">
                  <c:v>1417.5</c:v>
                </c:pt>
                <c:pt idx="3">
                  <c:v>4567</c:v>
                </c:pt>
                <c:pt idx="4">
                  <c:v>7065</c:v>
                </c:pt>
                <c:pt idx="5">
                  <c:v>10036.5</c:v>
                </c:pt>
                <c:pt idx="6">
                  <c:v>12984</c:v>
                </c:pt>
              </c:numCache>
            </c:numRef>
          </c:xVal>
          <c:yVal>
            <c:numRef>
              <c:f>DWH22jul21!$D$13:$D$19</c:f>
              <c:numCache>
                <c:formatCode>General</c:formatCode>
                <c:ptCount val="7"/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2.9970000000000005E-3</c:v>
                </c:pt>
                <c:pt idx="5">
                  <c:v>4.2030000000000001E-3</c:v>
                </c:pt>
                <c:pt idx="6">
                  <c:v>5.3999999999999994E-3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1-4EA9-B583-EB241411F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587463458595562"/>
                  <c:y val="5.859293802239074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DWH22jul21!$G$13:$G$19</c:f>
              <c:numCache>
                <c:formatCode>General</c:formatCode>
                <c:ptCount val="7"/>
                <c:pt idx="1">
                  <c:v>193</c:v>
                </c:pt>
                <c:pt idx="2">
                  <c:v>3114.5</c:v>
                </c:pt>
                <c:pt idx="3">
                  <c:v>9641.5</c:v>
                </c:pt>
                <c:pt idx="4">
                  <c:v>14572</c:v>
                </c:pt>
                <c:pt idx="5">
                  <c:v>20715.5</c:v>
                </c:pt>
                <c:pt idx="6">
                  <c:v>26902</c:v>
                </c:pt>
              </c:numCache>
            </c:numRef>
          </c:xVal>
          <c:yVal>
            <c:numRef>
              <c:f>DWH22jul21!$F$13:$F$19</c:f>
              <c:numCache>
                <c:formatCode>General</c:formatCode>
                <c:ptCount val="7"/>
                <c:pt idx="1">
                  <c:v>0</c:v>
                </c:pt>
                <c:pt idx="2">
                  <c:v>1.2000000000000001E-3</c:v>
                </c:pt>
                <c:pt idx="3">
                  <c:v>3.5999999999999995E-3</c:v>
                </c:pt>
                <c:pt idx="4">
                  <c:v>5.9940000000000011E-3</c:v>
                </c:pt>
                <c:pt idx="5">
                  <c:v>8.4060000000000003E-3</c:v>
                </c:pt>
                <c:pt idx="6">
                  <c:v>1.0799999999999999E-2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93-498B-9B51-C6B72F7CA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TNb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687023339066787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DWH22jul21!$I$13:$I$19</c:f>
              <c:numCache>
                <c:formatCode>General</c:formatCode>
                <c:ptCount val="7"/>
                <c:pt idx="1">
                  <c:v>496.5</c:v>
                </c:pt>
                <c:pt idx="2">
                  <c:v>13319</c:v>
                </c:pt>
                <c:pt idx="3">
                  <c:v>44098.5</c:v>
                </c:pt>
                <c:pt idx="4">
                  <c:v>66932</c:v>
                </c:pt>
                <c:pt idx="5">
                  <c:v>95825</c:v>
                </c:pt>
                <c:pt idx="6">
                  <c:v>124277.5</c:v>
                </c:pt>
              </c:numCache>
            </c:numRef>
          </c:xVal>
          <c:yVal>
            <c:numRef>
              <c:f>DWH22jul21!$H$13:$H$19</c:f>
              <c:numCache>
                <c:formatCode>General</c:formatCode>
                <c:ptCount val="7"/>
                <c:pt idx="1">
                  <c:v>0</c:v>
                </c:pt>
                <c:pt idx="2">
                  <c:v>5.9999999999999995E-5</c:v>
                </c:pt>
                <c:pt idx="3">
                  <c:v>1.7999999999999998E-4</c:v>
                </c:pt>
                <c:pt idx="4">
                  <c:v>2.9970000000000002E-4</c:v>
                </c:pt>
                <c:pt idx="5">
                  <c:v>4.2030000000000002E-4</c:v>
                </c:pt>
                <c:pt idx="6">
                  <c:v>5.4000000000000001E-4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92-4981-9CB4-B3E22FA18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899511449848094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'BRN26jul21 troubleshooting'!$E$13:$E$19</c:f>
              <c:numCache>
                <c:formatCode>General</c:formatCode>
                <c:ptCount val="7"/>
                <c:pt idx="1">
                  <c:v>46</c:v>
                </c:pt>
                <c:pt idx="2">
                  <c:v>1068</c:v>
                </c:pt>
                <c:pt idx="3">
                  <c:v>3693.5</c:v>
                </c:pt>
                <c:pt idx="4">
                  <c:v>5771.5</c:v>
                </c:pt>
                <c:pt idx="5">
                  <c:v>8427</c:v>
                </c:pt>
                <c:pt idx="6">
                  <c:v>10936.5</c:v>
                </c:pt>
              </c:numCache>
            </c:numRef>
          </c:xVal>
          <c:yVal>
            <c:numRef>
              <c:f>'BRN26jul21 troubleshooting'!$D$13:$D$19</c:f>
              <c:numCache>
                <c:formatCode>General</c:formatCode>
                <c:ptCount val="7"/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2.9970000000000005E-3</c:v>
                </c:pt>
                <c:pt idx="5">
                  <c:v>4.2030000000000001E-3</c:v>
                </c:pt>
                <c:pt idx="6">
                  <c:v>5.3999999999999994E-3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09-432B-911E-947A65B8B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587463458595562"/>
                  <c:y val="5.859293802239074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'BRN26jul21 troubleshooting'!$G$13:$G$19</c:f>
              <c:numCache>
                <c:formatCode>General</c:formatCode>
                <c:ptCount val="7"/>
                <c:pt idx="1">
                  <c:v>437</c:v>
                </c:pt>
                <c:pt idx="2">
                  <c:v>2406</c:v>
                </c:pt>
                <c:pt idx="3">
                  <c:v>7909.5</c:v>
                </c:pt>
                <c:pt idx="4">
                  <c:v>11909</c:v>
                </c:pt>
                <c:pt idx="5">
                  <c:v>17325</c:v>
                </c:pt>
                <c:pt idx="6">
                  <c:v>22396.5</c:v>
                </c:pt>
              </c:numCache>
            </c:numRef>
          </c:xVal>
          <c:yVal>
            <c:numRef>
              <c:f>'BRN26jul21 troubleshooting'!$F$13:$F$19</c:f>
              <c:numCache>
                <c:formatCode>General</c:formatCode>
                <c:ptCount val="7"/>
                <c:pt idx="1">
                  <c:v>0</c:v>
                </c:pt>
                <c:pt idx="2">
                  <c:v>1.2000000000000001E-3</c:v>
                </c:pt>
                <c:pt idx="3">
                  <c:v>3.5999999999999995E-3</c:v>
                </c:pt>
                <c:pt idx="4">
                  <c:v>5.9940000000000011E-3</c:v>
                </c:pt>
                <c:pt idx="5">
                  <c:v>8.4060000000000003E-3</c:v>
                </c:pt>
                <c:pt idx="6">
                  <c:v>1.0799999999999999E-2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92-4FD3-A7CB-93489B3BD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TNb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687023339066787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'BRN26jul21 troubleshooting'!$I$13:$I$19</c:f>
              <c:numCache>
                <c:formatCode>General</c:formatCode>
                <c:ptCount val="7"/>
                <c:pt idx="1">
                  <c:v>77</c:v>
                </c:pt>
                <c:pt idx="2">
                  <c:v>1118.5</c:v>
                </c:pt>
                <c:pt idx="3">
                  <c:v>3910.5</c:v>
                </c:pt>
                <c:pt idx="4">
                  <c:v>5891.5</c:v>
                </c:pt>
                <c:pt idx="5">
                  <c:v>8574.5</c:v>
                </c:pt>
                <c:pt idx="6">
                  <c:v>11148.5</c:v>
                </c:pt>
              </c:numCache>
            </c:numRef>
          </c:xVal>
          <c:yVal>
            <c:numRef>
              <c:f>'BRN26jul21 troubleshooting'!$H$13:$H$19</c:f>
              <c:numCache>
                <c:formatCode>General</c:formatCode>
                <c:ptCount val="7"/>
                <c:pt idx="1">
                  <c:v>0</c:v>
                </c:pt>
                <c:pt idx="2">
                  <c:v>5.9999999999999995E-5</c:v>
                </c:pt>
                <c:pt idx="3">
                  <c:v>1.7999999999999998E-4</c:v>
                </c:pt>
                <c:pt idx="4">
                  <c:v>2.9970000000000002E-4</c:v>
                </c:pt>
                <c:pt idx="5">
                  <c:v>4.2030000000000002E-4</c:v>
                </c:pt>
                <c:pt idx="6">
                  <c:v>5.4000000000000001E-4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67-41AC-B3B2-C3941F473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222250</xdr:colOff>
      <xdr:row>11</xdr:row>
      <xdr:rowOff>66675</xdr:rowOff>
    </xdr:from>
    <xdr:to>
      <xdr:col>15</xdr:col>
      <xdr:colOff>552450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52294</xdr:colOff>
      <xdr:row>11</xdr:row>
      <xdr:rowOff>104589</xdr:rowOff>
    </xdr:from>
    <xdr:to>
      <xdr:col>22</xdr:col>
      <xdr:colOff>382495</xdr:colOff>
      <xdr:row>22</xdr:row>
      <xdr:rowOff>22599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485588</xdr:colOff>
      <xdr:row>11</xdr:row>
      <xdr:rowOff>104588</xdr:rowOff>
    </xdr:from>
    <xdr:to>
      <xdr:col>28</xdr:col>
      <xdr:colOff>434788</xdr:colOff>
      <xdr:row>22</xdr:row>
      <xdr:rowOff>22598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222250</xdr:colOff>
      <xdr:row>11</xdr:row>
      <xdr:rowOff>66675</xdr:rowOff>
    </xdr:from>
    <xdr:to>
      <xdr:col>15</xdr:col>
      <xdr:colOff>552450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52294</xdr:colOff>
      <xdr:row>11</xdr:row>
      <xdr:rowOff>104589</xdr:rowOff>
    </xdr:from>
    <xdr:to>
      <xdr:col>22</xdr:col>
      <xdr:colOff>382495</xdr:colOff>
      <xdr:row>22</xdr:row>
      <xdr:rowOff>22599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485588</xdr:colOff>
      <xdr:row>11</xdr:row>
      <xdr:rowOff>104588</xdr:rowOff>
    </xdr:from>
    <xdr:to>
      <xdr:col>28</xdr:col>
      <xdr:colOff>434788</xdr:colOff>
      <xdr:row>22</xdr:row>
      <xdr:rowOff>22598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222250</xdr:colOff>
      <xdr:row>11</xdr:row>
      <xdr:rowOff>66675</xdr:rowOff>
    </xdr:from>
    <xdr:to>
      <xdr:col>15</xdr:col>
      <xdr:colOff>552450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52294</xdr:colOff>
      <xdr:row>11</xdr:row>
      <xdr:rowOff>104589</xdr:rowOff>
    </xdr:from>
    <xdr:to>
      <xdr:col>22</xdr:col>
      <xdr:colOff>382495</xdr:colOff>
      <xdr:row>22</xdr:row>
      <xdr:rowOff>22599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485588</xdr:colOff>
      <xdr:row>11</xdr:row>
      <xdr:rowOff>104588</xdr:rowOff>
    </xdr:from>
    <xdr:to>
      <xdr:col>28</xdr:col>
      <xdr:colOff>434788</xdr:colOff>
      <xdr:row>22</xdr:row>
      <xdr:rowOff>22598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222250</xdr:colOff>
      <xdr:row>11</xdr:row>
      <xdr:rowOff>66675</xdr:rowOff>
    </xdr:from>
    <xdr:to>
      <xdr:col>15</xdr:col>
      <xdr:colOff>552450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52294</xdr:colOff>
      <xdr:row>11</xdr:row>
      <xdr:rowOff>104589</xdr:rowOff>
    </xdr:from>
    <xdr:to>
      <xdr:col>22</xdr:col>
      <xdr:colOff>382495</xdr:colOff>
      <xdr:row>22</xdr:row>
      <xdr:rowOff>22599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485588</xdr:colOff>
      <xdr:row>11</xdr:row>
      <xdr:rowOff>104588</xdr:rowOff>
    </xdr:from>
    <xdr:to>
      <xdr:col>28</xdr:col>
      <xdr:colOff>434788</xdr:colOff>
      <xdr:row>22</xdr:row>
      <xdr:rowOff>22598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1669677</xdr:colOff>
      <xdr:row>1</xdr:row>
      <xdr:rowOff>81429</xdr:rowOff>
    </xdr:from>
    <xdr:to>
      <xdr:col>9</xdr:col>
      <xdr:colOff>526677</xdr:colOff>
      <xdr:row>16</xdr:row>
      <xdr:rowOff>23159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545353</xdr:colOff>
      <xdr:row>1</xdr:row>
      <xdr:rowOff>112058</xdr:rowOff>
    </xdr:from>
    <xdr:to>
      <xdr:col>17</xdr:col>
      <xdr:colOff>448236</xdr:colOff>
      <xdr:row>16</xdr:row>
      <xdr:rowOff>53788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2</xdr:row>
      <xdr:rowOff>0</xdr:rowOff>
    </xdr:from>
    <xdr:to>
      <xdr:col>26</xdr:col>
      <xdr:colOff>283883</xdr:colOff>
      <xdr:row>16</xdr:row>
      <xdr:rowOff>128494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31</xdr:col>
      <xdr:colOff>381000</xdr:colOff>
      <xdr:row>16</xdr:row>
      <xdr:rowOff>128494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222250</xdr:colOff>
      <xdr:row>11</xdr:row>
      <xdr:rowOff>66675</xdr:rowOff>
    </xdr:from>
    <xdr:to>
      <xdr:col>15</xdr:col>
      <xdr:colOff>552450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52294</xdr:colOff>
      <xdr:row>11</xdr:row>
      <xdr:rowOff>104589</xdr:rowOff>
    </xdr:from>
    <xdr:to>
      <xdr:col>22</xdr:col>
      <xdr:colOff>382495</xdr:colOff>
      <xdr:row>22</xdr:row>
      <xdr:rowOff>22599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485588</xdr:colOff>
      <xdr:row>11</xdr:row>
      <xdr:rowOff>104588</xdr:rowOff>
    </xdr:from>
    <xdr:to>
      <xdr:col>28</xdr:col>
      <xdr:colOff>434788</xdr:colOff>
      <xdr:row>22</xdr:row>
      <xdr:rowOff>22598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222250</xdr:colOff>
      <xdr:row>11</xdr:row>
      <xdr:rowOff>66675</xdr:rowOff>
    </xdr:from>
    <xdr:to>
      <xdr:col>15</xdr:col>
      <xdr:colOff>552450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52294</xdr:colOff>
      <xdr:row>11</xdr:row>
      <xdr:rowOff>104589</xdr:rowOff>
    </xdr:from>
    <xdr:to>
      <xdr:col>22</xdr:col>
      <xdr:colOff>382495</xdr:colOff>
      <xdr:row>22</xdr:row>
      <xdr:rowOff>22599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485588</xdr:colOff>
      <xdr:row>11</xdr:row>
      <xdr:rowOff>104588</xdr:rowOff>
    </xdr:from>
    <xdr:to>
      <xdr:col>28</xdr:col>
      <xdr:colOff>434788</xdr:colOff>
      <xdr:row>22</xdr:row>
      <xdr:rowOff>22598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5"/>
  <sheetViews>
    <sheetView tabSelected="1" workbookViewId="0">
      <pane ySplit="1" topLeftCell="A2" activePane="bottomLeft" state="frozen"/>
      <selection pane="bottomLeft" activeCell="F52" sqref="F52"/>
    </sheetView>
  </sheetViews>
  <sheetFormatPr defaultRowHeight="14.4" x14ac:dyDescent="0.3"/>
  <cols>
    <col min="1" max="1" width="25.109375" customWidth="1"/>
  </cols>
  <sheetData>
    <row r="1" spans="1:5" s="3" customFormat="1" ht="43.2" x14ac:dyDescent="0.3">
      <c r="A1" s="3" t="s">
        <v>2</v>
      </c>
      <c r="B1" s="3" t="s">
        <v>61</v>
      </c>
      <c r="C1" s="3" t="s">
        <v>62</v>
      </c>
      <c r="D1" s="3" t="s">
        <v>63</v>
      </c>
      <c r="E1" s="3" t="s">
        <v>64</v>
      </c>
    </row>
    <row r="2" spans="1:5" x14ac:dyDescent="0.3">
      <c r="A2" t="s">
        <v>151</v>
      </c>
      <c r="B2" s="4">
        <v>2.2740103333504544</v>
      </c>
      <c r="C2" s="4">
        <v>4.6813551795811943</v>
      </c>
      <c r="D2" s="4">
        <v>2.407344846230739</v>
      </c>
      <c r="E2" s="4">
        <v>0.16201055201160236</v>
      </c>
    </row>
    <row r="3" spans="1:5" x14ac:dyDescent="0.3">
      <c r="A3" t="s">
        <v>174</v>
      </c>
      <c r="B3" s="4">
        <v>3.2552660000526483</v>
      </c>
      <c r="C3" s="4">
        <v>5.4963187739991399</v>
      </c>
      <c r="D3" s="4">
        <v>2.2410527739464916</v>
      </c>
      <c r="E3" s="4">
        <v>0.60152103780066168</v>
      </c>
    </row>
    <row r="4" spans="1:5" x14ac:dyDescent="0.3">
      <c r="A4" t="s">
        <v>129</v>
      </c>
      <c r="B4" s="4">
        <v>2.2078964987443941</v>
      </c>
      <c r="C4" s="4">
        <v>4.2988452444262713</v>
      </c>
      <c r="D4" s="4">
        <v>2.0909487456818772</v>
      </c>
      <c r="E4" s="4">
        <v>0.15772782094861082</v>
      </c>
    </row>
    <row r="5" spans="1:5" x14ac:dyDescent="0.3">
      <c r="A5" t="s">
        <v>168</v>
      </c>
      <c r="B5" s="4">
        <v>2.3901358008948606</v>
      </c>
      <c r="C5" s="4">
        <v>4.0520642631943096</v>
      </c>
      <c r="D5" s="4">
        <v>1.6619284622994488</v>
      </c>
      <c r="E5" s="4">
        <v>0.14458681288823261</v>
      </c>
    </row>
    <row r="6" spans="1:5" x14ac:dyDescent="0.3">
      <c r="A6" t="s">
        <v>123</v>
      </c>
      <c r="B6" s="4">
        <v>3.1681758918623428</v>
      </c>
      <c r="C6" s="4">
        <v>5.6499793832511305</v>
      </c>
      <c r="D6" s="4">
        <v>2.4818034913887876</v>
      </c>
      <c r="E6" s="4">
        <v>0.39079918946275116</v>
      </c>
    </row>
    <row r="7" spans="1:5" x14ac:dyDescent="0.3">
      <c r="A7" t="s">
        <v>155</v>
      </c>
      <c r="B7" s="4">
        <v>2.346566081325157</v>
      </c>
      <c r="C7" s="4">
        <v>5.0484889157336745</v>
      </c>
      <c r="D7" s="4">
        <v>2.701922834408518</v>
      </c>
      <c r="E7" s="4">
        <v>0.18016375596242007</v>
      </c>
    </row>
    <row r="8" spans="1:5" x14ac:dyDescent="0.3">
      <c r="A8" t="s">
        <v>130</v>
      </c>
      <c r="B8" s="4">
        <v>2.442739509820834</v>
      </c>
      <c r="C8" s="4">
        <v>5.2985283066781896</v>
      </c>
      <c r="D8" s="4">
        <v>2.8557887968573556</v>
      </c>
      <c r="E8" s="4">
        <v>0.18984667380693115</v>
      </c>
    </row>
    <row r="9" spans="1:5" x14ac:dyDescent="0.3">
      <c r="A9" t="s">
        <v>143</v>
      </c>
      <c r="B9" s="4">
        <v>3.6315049728771451</v>
      </c>
      <c r="C9" s="4">
        <v>5.823711545856443</v>
      </c>
      <c r="D9" s="4">
        <v>2.1922065729792979</v>
      </c>
      <c r="E9" s="4">
        <v>0.62643416432046672</v>
      </c>
    </row>
    <row r="10" spans="1:5" x14ac:dyDescent="0.3">
      <c r="A10" t="s">
        <v>128</v>
      </c>
      <c r="B10" s="4">
        <v>2.3975212902967993</v>
      </c>
      <c r="C10" s="4">
        <v>3.8746633200625418</v>
      </c>
      <c r="D10" s="4">
        <v>1.4771420297657425</v>
      </c>
      <c r="E10" s="4">
        <v>0.12220466571360214</v>
      </c>
    </row>
    <row r="11" spans="1:5" x14ac:dyDescent="0.3">
      <c r="A11" t="s">
        <v>127</v>
      </c>
      <c r="B11" s="4">
        <v>3.0529423646881888</v>
      </c>
      <c r="C11" s="4">
        <v>4.5287528236844032</v>
      </c>
      <c r="D11" s="4">
        <v>1.4758104589962138</v>
      </c>
      <c r="E11" s="4">
        <v>9.7881171920742027E-2</v>
      </c>
    </row>
    <row r="12" spans="1:5" x14ac:dyDescent="0.3">
      <c r="A12" t="s">
        <v>158</v>
      </c>
      <c r="B12" s="4">
        <v>2.3072455469388666</v>
      </c>
      <c r="C12" s="4">
        <v>4.3415248819739176</v>
      </c>
      <c r="D12" s="4">
        <v>2.034279335035051</v>
      </c>
      <c r="E12" s="4">
        <v>0.14380761325544</v>
      </c>
    </row>
    <row r="13" spans="1:5" x14ac:dyDescent="0.3">
      <c r="A13" t="s">
        <v>166</v>
      </c>
      <c r="B13" s="4">
        <v>3.0177424619225119</v>
      </c>
      <c r="C13" s="4">
        <v>5.8225704891095935</v>
      </c>
      <c r="D13" s="4">
        <v>2.8048280271870816</v>
      </c>
      <c r="E13" s="4">
        <v>0.46422072136656517</v>
      </c>
    </row>
    <row r="14" spans="1:5" x14ac:dyDescent="0.3">
      <c r="A14" t="s">
        <v>144</v>
      </c>
      <c r="B14" s="4">
        <v>2.3915038349094888</v>
      </c>
      <c r="C14" s="4">
        <v>4.5316738289851628</v>
      </c>
      <c r="D14" s="4">
        <v>2.140169994075674</v>
      </c>
      <c r="E14" s="4">
        <v>0.14206689506837528</v>
      </c>
    </row>
    <row r="15" spans="1:5" x14ac:dyDescent="0.3">
      <c r="A15" t="s">
        <v>164</v>
      </c>
      <c r="B15" s="4">
        <v>2.3093965744948939</v>
      </c>
      <c r="C15" s="4">
        <v>4.4155157116147388</v>
      </c>
      <c r="D15" s="4">
        <v>2.1061191371198449</v>
      </c>
      <c r="E15" s="4">
        <v>0.13179326868080654</v>
      </c>
    </row>
    <row r="16" spans="1:5" x14ac:dyDescent="0.3">
      <c r="A16" t="s">
        <v>139</v>
      </c>
      <c r="B16" s="4">
        <v>2.7310664364633377</v>
      </c>
      <c r="C16" s="4">
        <v>4.2178162462163993</v>
      </c>
      <c r="D16" s="4">
        <v>1.4867498097530614</v>
      </c>
      <c r="E16" s="4">
        <v>0.16902615782196773</v>
      </c>
    </row>
    <row r="17" spans="1:5" x14ac:dyDescent="0.3">
      <c r="A17" t="s">
        <v>196</v>
      </c>
      <c r="B17" s="4">
        <v>4.3094068022341308</v>
      </c>
      <c r="C17" s="4">
        <v>6.5157480948810544</v>
      </c>
      <c r="D17" s="4">
        <v>2.2063412926469241</v>
      </c>
      <c r="E17" s="4">
        <v>7.3272543481348429E-2</v>
      </c>
    </row>
    <row r="18" spans="1:5" x14ac:dyDescent="0.3">
      <c r="A18" t="s">
        <v>148</v>
      </c>
      <c r="B18" s="4">
        <v>4.7975460580705889</v>
      </c>
      <c r="C18" s="4">
        <v>6.879769543872742</v>
      </c>
      <c r="D18" s="4">
        <v>2.0822234858021531</v>
      </c>
      <c r="E18" s="4">
        <v>0.188966816508433</v>
      </c>
    </row>
    <row r="19" spans="1:5" x14ac:dyDescent="0.3">
      <c r="A19" t="s">
        <v>197</v>
      </c>
      <c r="B19" s="4">
        <v>4.2644092549931187</v>
      </c>
      <c r="C19" s="4">
        <v>6.2455078079079582</v>
      </c>
      <c r="D19" s="4">
        <v>1.9810985529148395</v>
      </c>
      <c r="E19" s="4">
        <v>6.9907269080923401E-2</v>
      </c>
    </row>
    <row r="20" spans="1:5" x14ac:dyDescent="0.3">
      <c r="A20" t="s">
        <v>137</v>
      </c>
      <c r="B20" s="4">
        <v>4.1819392005463545</v>
      </c>
      <c r="C20" s="4">
        <v>5.9628684667000957</v>
      </c>
      <c r="D20" s="4">
        <v>1.7809292661537404</v>
      </c>
      <c r="E20" s="4">
        <v>0.10385103550884767</v>
      </c>
    </row>
    <row r="21" spans="1:5" x14ac:dyDescent="0.3">
      <c r="A21" t="s">
        <v>204</v>
      </c>
      <c r="B21" s="4">
        <v>3.9880214210430474</v>
      </c>
      <c r="C21" s="4">
        <v>7.0391023081655248</v>
      </c>
      <c r="D21" s="4">
        <v>3.0510808871224775</v>
      </c>
      <c r="E21" s="4">
        <v>0.23403927398655555</v>
      </c>
    </row>
    <row r="22" spans="1:5" x14ac:dyDescent="0.3">
      <c r="A22" t="s">
        <v>205</v>
      </c>
      <c r="B22" s="4">
        <v>3.9607954028384076</v>
      </c>
      <c r="C22" s="4">
        <v>6.9707352307309769</v>
      </c>
      <c r="D22" s="4">
        <v>3.0099398278925689</v>
      </c>
      <c r="E22" s="4">
        <v>0.23229935197434565</v>
      </c>
    </row>
    <row r="23" spans="1:5" x14ac:dyDescent="0.3">
      <c r="A23" t="s">
        <v>206</v>
      </c>
      <c r="B23" s="4">
        <v>3.9654895439081725</v>
      </c>
      <c r="C23" s="4">
        <v>6.7048074074745347</v>
      </c>
      <c r="D23" s="4">
        <v>2.7393178635663622</v>
      </c>
      <c r="E23" s="4">
        <v>0.17483075139458781</v>
      </c>
    </row>
    <row r="24" spans="1:5" x14ac:dyDescent="0.3">
      <c r="A24" t="s">
        <v>207</v>
      </c>
      <c r="B24" s="4">
        <v>4.184927606128154</v>
      </c>
      <c r="C24" s="4">
        <v>6.9828602651241454</v>
      </c>
      <c r="D24" s="4">
        <v>2.797932658995991</v>
      </c>
      <c r="E24" s="4">
        <v>0.11646899535555402</v>
      </c>
    </row>
    <row r="25" spans="1:5" x14ac:dyDescent="0.3">
      <c r="A25" t="s">
        <v>208</v>
      </c>
      <c r="B25" s="4">
        <v>4.1836659926541069</v>
      </c>
      <c r="C25" s="4">
        <v>7.1613900474683625</v>
      </c>
      <c r="D25" s="4">
        <v>2.9777240548142561</v>
      </c>
      <c r="E25" s="4">
        <v>0.12047840430918541</v>
      </c>
    </row>
    <row r="26" spans="1:5" x14ac:dyDescent="0.3">
      <c r="A26" t="s">
        <v>202</v>
      </c>
      <c r="B26" s="4">
        <v>3.8799981863052171</v>
      </c>
      <c r="C26" s="4">
        <v>6.3841216320923833</v>
      </c>
      <c r="D26" s="4">
        <v>2.5041234457871662</v>
      </c>
      <c r="E26" s="4">
        <v>0.15521159745279772</v>
      </c>
    </row>
    <row r="27" spans="1:5" x14ac:dyDescent="0.3">
      <c r="A27" t="s">
        <v>209</v>
      </c>
      <c r="B27" s="4">
        <v>3.9561012617686417</v>
      </c>
      <c r="C27" s="4">
        <v>7.0451346973509255</v>
      </c>
      <c r="D27" s="4">
        <v>3.0890334355822837</v>
      </c>
      <c r="E27" s="4">
        <v>0.21924993688277106</v>
      </c>
    </row>
    <row r="28" spans="1:5" x14ac:dyDescent="0.3">
      <c r="A28" t="s">
        <v>210</v>
      </c>
      <c r="B28" s="4">
        <v>4.057964122982554</v>
      </c>
      <c r="C28" s="4">
        <v>6.6585590903864578</v>
      </c>
      <c r="D28" s="4">
        <v>2.6005949674039046</v>
      </c>
      <c r="E28" s="4">
        <v>0.14770843767484457</v>
      </c>
    </row>
    <row r="29" spans="1:5" x14ac:dyDescent="0.3">
      <c r="A29" t="s">
        <v>201</v>
      </c>
      <c r="B29" s="4">
        <v>3.8532562285221861</v>
      </c>
      <c r="C29" s="4">
        <v>6.0673275366814972</v>
      </c>
      <c r="D29" s="4">
        <v>2.2140713081593111</v>
      </c>
      <c r="E29" s="4">
        <v>0.17247979791426027</v>
      </c>
    </row>
    <row r="30" spans="1:5" x14ac:dyDescent="0.3">
      <c r="A30" t="s">
        <v>211</v>
      </c>
      <c r="B30" s="4">
        <v>4.2484288176551885</v>
      </c>
      <c r="C30" s="4">
        <v>6.7925100177388718</v>
      </c>
      <c r="D30" s="4">
        <v>2.5440812000836828</v>
      </c>
      <c r="E30" s="4">
        <v>7.564751577956505E-2</v>
      </c>
    </row>
    <row r="31" spans="1:5" x14ac:dyDescent="0.3">
      <c r="A31" t="s">
        <v>212</v>
      </c>
      <c r="B31" s="4">
        <v>4.1374068319390478</v>
      </c>
      <c r="C31" s="4">
        <v>6.439118873235592</v>
      </c>
      <c r="D31" s="4">
        <v>2.3017120412965437</v>
      </c>
      <c r="E31" s="4">
        <v>7.1090373362322823E-2</v>
      </c>
    </row>
    <row r="32" spans="1:5" x14ac:dyDescent="0.3">
      <c r="A32" t="s">
        <v>213</v>
      </c>
      <c r="B32" s="4">
        <v>3.9170469487775867</v>
      </c>
      <c r="C32" s="4">
        <v>6.5292128954084205</v>
      </c>
      <c r="D32" s="4">
        <v>2.6121659466308342</v>
      </c>
      <c r="E32" s="4">
        <v>0.14370814364475057</v>
      </c>
    </row>
    <row r="33" spans="1:6" x14ac:dyDescent="0.3">
      <c r="A33" t="s">
        <v>200</v>
      </c>
      <c r="B33" s="4">
        <v>4.0194721662104769</v>
      </c>
      <c r="C33" s="4">
        <v>6.9425840811991026</v>
      </c>
      <c r="D33" s="4">
        <v>2.9231119149886267</v>
      </c>
      <c r="E33" s="4">
        <v>0.17053212054089262</v>
      </c>
    </row>
    <row r="34" spans="1:6" x14ac:dyDescent="0.3">
      <c r="A34" t="s">
        <v>214</v>
      </c>
      <c r="B34" s="4">
        <v>4.322864012623965</v>
      </c>
      <c r="C34" s="4">
        <v>6.4285212149229212</v>
      </c>
      <c r="D34" s="4">
        <v>2.1056572022989557</v>
      </c>
      <c r="E34" s="4">
        <v>6.61344809835719E-2</v>
      </c>
    </row>
    <row r="35" spans="1:6" x14ac:dyDescent="0.3">
      <c r="A35" t="s">
        <v>198</v>
      </c>
      <c r="B35" s="4">
        <v>3.9420188385593451</v>
      </c>
      <c r="C35" s="4">
        <v>6.5932082075446115</v>
      </c>
      <c r="D35" s="4">
        <v>2.6511893689852659</v>
      </c>
      <c r="E35" s="4">
        <v>0.18562850270565537</v>
      </c>
    </row>
    <row r="36" spans="1:6" x14ac:dyDescent="0.3">
      <c r="A36" t="s">
        <v>199</v>
      </c>
      <c r="B36" s="4">
        <v>3.9898833219227652</v>
      </c>
      <c r="C36" s="4">
        <v>6.0639106512148153</v>
      </c>
      <c r="D36" s="4">
        <v>2.0740273292920501</v>
      </c>
      <c r="E36" s="4">
        <v>0.1274344635676451</v>
      </c>
    </row>
    <row r="37" spans="1:6" x14ac:dyDescent="0.3">
      <c r="A37" t="s">
        <v>215</v>
      </c>
      <c r="B37" s="4">
        <v>4.2118420269078243</v>
      </c>
      <c r="C37" s="4">
        <v>6.6522948462173854</v>
      </c>
      <c r="D37" s="4">
        <v>2.4404528193095611</v>
      </c>
      <c r="E37" s="4">
        <v>9.9668914559682228E-2</v>
      </c>
    </row>
    <row r="38" spans="1:6" x14ac:dyDescent="0.3">
      <c r="A38" t="s">
        <v>203</v>
      </c>
      <c r="B38" s="4">
        <v>4.0139439799438019</v>
      </c>
      <c r="C38" s="4">
        <v>6.5355511936421298</v>
      </c>
      <c r="D38" s="4">
        <v>2.521607213698327</v>
      </c>
      <c r="E38" s="4">
        <v>0.16728244137814122</v>
      </c>
    </row>
    <row r="39" spans="1:6" x14ac:dyDescent="0.3">
      <c r="A39" t="s">
        <v>142</v>
      </c>
      <c r="B39" s="4">
        <v>4.0457748887327041</v>
      </c>
      <c r="C39" s="4">
        <v>11.056708079886423</v>
      </c>
      <c r="D39" s="4">
        <v>7.01093319115372</v>
      </c>
      <c r="E39" s="4">
        <v>0.82114592724499058</v>
      </c>
    </row>
    <row r="40" spans="1:6" x14ac:dyDescent="0.3">
      <c r="A40" t="s">
        <v>185</v>
      </c>
      <c r="B40" s="4">
        <v>3.7517736467053311</v>
      </c>
      <c r="C40" s="4">
        <v>7.0982116998351348</v>
      </c>
      <c r="D40" s="4">
        <v>3.3464380531298041</v>
      </c>
      <c r="E40" s="4">
        <v>0.18722301325094845</v>
      </c>
    </row>
    <row r="41" spans="1:6" x14ac:dyDescent="0.3">
      <c r="A41" t="s">
        <v>135</v>
      </c>
      <c r="B41" s="4">
        <v>3.9354269715282282</v>
      </c>
      <c r="C41" s="4">
        <v>4.9021695925431512</v>
      </c>
      <c r="D41" s="4">
        <v>0.96674262101492348</v>
      </c>
      <c r="E41" s="4">
        <v>0.25334431378950917</v>
      </c>
    </row>
    <row r="42" spans="1:6" x14ac:dyDescent="0.3">
      <c r="A42" t="s">
        <v>156</v>
      </c>
      <c r="B42" s="4">
        <v>4.1159901287082228</v>
      </c>
      <c r="C42" s="4">
        <v>5.6418511426892781</v>
      </c>
      <c r="D42" s="4">
        <v>1.5258610139810549</v>
      </c>
      <c r="E42" s="4">
        <v>0.34453728762667324</v>
      </c>
    </row>
    <row r="43" spans="1:6" x14ac:dyDescent="0.3">
      <c r="A43" t="s">
        <v>134</v>
      </c>
      <c r="B43" s="4">
        <v>4.048715629045434</v>
      </c>
      <c r="C43" s="4">
        <v>4.7625654149044561</v>
      </c>
      <c r="D43" s="4">
        <v>0.71384978585902203</v>
      </c>
      <c r="E43" s="4">
        <v>0.35438795534686718</v>
      </c>
    </row>
    <row r="44" spans="1:6" x14ac:dyDescent="0.3">
      <c r="A44" t="s">
        <v>186</v>
      </c>
      <c r="B44" s="4">
        <v>4.9376903123095648</v>
      </c>
      <c r="C44" s="4">
        <v>5.8827418118203934</v>
      </c>
      <c r="D44" s="4">
        <v>0.94505149951082768</v>
      </c>
      <c r="E44" s="4">
        <v>0.25260924320295658</v>
      </c>
    </row>
    <row r="45" spans="1:6" x14ac:dyDescent="0.3">
      <c r="A45" t="s">
        <v>184</v>
      </c>
      <c r="B45" s="4">
        <v>3.2239986767289786</v>
      </c>
      <c r="C45" s="4">
        <v>8.2920786689817412</v>
      </c>
      <c r="D45" s="4">
        <v>5.0680799922527626</v>
      </c>
      <c r="E45" s="4">
        <v>0.23682575571554648</v>
      </c>
    </row>
    <row r="46" spans="1:6" x14ac:dyDescent="0.3">
      <c r="A46" t="s">
        <v>157</v>
      </c>
      <c r="B46" s="4">
        <v>3.1282957530525959</v>
      </c>
      <c r="C46" s="4">
        <v>7.7134995423066623</v>
      </c>
      <c r="D46" s="4">
        <v>4.5852037892540665</v>
      </c>
      <c r="E46" s="4">
        <v>0.36850946380282157</v>
      </c>
    </row>
    <row r="47" spans="1:6" x14ac:dyDescent="0.3">
      <c r="A47" t="s">
        <v>126</v>
      </c>
      <c r="B47" s="4">
        <v>3.2377049820982249</v>
      </c>
      <c r="C47" s="4">
        <v>5.1174333769440778</v>
      </c>
      <c r="D47" s="4">
        <v>1.879728394845853</v>
      </c>
      <c r="E47" s="4">
        <v>0.15935596556354872</v>
      </c>
    </row>
    <row r="48" spans="1:6" x14ac:dyDescent="0.3">
      <c r="A48" s="9" t="s">
        <v>138</v>
      </c>
      <c r="B48" s="4">
        <v>3.3845426411977795</v>
      </c>
      <c r="C48" s="4">
        <v>4.2329481675688445</v>
      </c>
      <c r="D48" s="4">
        <v>0.84840552637106503</v>
      </c>
      <c r="E48" s="4">
        <v>0.13804207242254352</v>
      </c>
      <c r="F48" t="s">
        <v>216</v>
      </c>
    </row>
    <row r="49" spans="1:6" x14ac:dyDescent="0.3">
      <c r="A49" s="9" t="s">
        <v>138</v>
      </c>
      <c r="B49" s="4">
        <v>4.0537393960197647</v>
      </c>
      <c r="C49" s="4">
        <v>5.2092775885937943</v>
      </c>
      <c r="D49" s="4">
        <v>1.1555381925740287</v>
      </c>
      <c r="E49" s="4">
        <v>0.38674301764639296</v>
      </c>
      <c r="F49" t="s">
        <v>217</v>
      </c>
    </row>
    <row r="50" spans="1:6" x14ac:dyDescent="0.3">
      <c r="A50" t="s">
        <v>153</v>
      </c>
      <c r="B50" s="4">
        <v>3.6366540904753499</v>
      </c>
      <c r="C50" s="4">
        <v>5.2537522662253018</v>
      </c>
      <c r="D50" s="4">
        <v>1.6170981757499514</v>
      </c>
      <c r="E50" s="4">
        <v>0.32349946496586268</v>
      </c>
    </row>
    <row r="51" spans="1:6" x14ac:dyDescent="0.3">
      <c r="A51" t="s">
        <v>187</v>
      </c>
      <c r="B51" s="4">
        <v>4.5777099343814704</v>
      </c>
      <c r="C51" s="4">
        <v>6.7358533059903651</v>
      </c>
      <c r="D51" s="4">
        <v>2.1581433716088942</v>
      </c>
      <c r="E51" s="4">
        <v>0.38763649665230182</v>
      </c>
    </row>
    <row r="52" spans="1:6" x14ac:dyDescent="0.3">
      <c r="A52" t="s">
        <v>173</v>
      </c>
      <c r="B52" s="4">
        <v>3.4557058237316358</v>
      </c>
      <c r="C52" s="4">
        <v>4.3401108467972218</v>
      </c>
      <c r="D52" s="4">
        <v>0.88440502306558622</v>
      </c>
      <c r="E52" s="4">
        <v>0.16689875398598364</v>
      </c>
    </row>
    <row r="53" spans="1:6" x14ac:dyDescent="0.3">
      <c r="A53" t="s">
        <v>131</v>
      </c>
      <c r="B53" s="4">
        <v>4.4663763878749627</v>
      </c>
      <c r="C53" s="4">
        <v>5.5992142277461499</v>
      </c>
      <c r="D53" s="4">
        <v>1.1328378398711871</v>
      </c>
      <c r="E53" s="4">
        <v>9.0135150570885975E-2</v>
      </c>
    </row>
    <row r="54" spans="1:6" x14ac:dyDescent="0.3">
      <c r="A54" t="s">
        <v>176</v>
      </c>
      <c r="B54" s="4">
        <v>3.2787367054014753</v>
      </c>
      <c r="C54" s="4">
        <v>4.5869361042998928</v>
      </c>
      <c r="D54" s="4">
        <v>1.3081993988984173</v>
      </c>
      <c r="E54" s="4">
        <v>0.15287702953464469</v>
      </c>
    </row>
    <row r="55" spans="1:6" x14ac:dyDescent="0.3">
      <c r="A55" t="s">
        <v>188</v>
      </c>
      <c r="B55" s="4">
        <v>3.6508445687815665</v>
      </c>
      <c r="C55" s="4">
        <v>6.0009464622309476</v>
      </c>
      <c r="D55" s="4">
        <v>2.3501018934493816</v>
      </c>
      <c r="E55" s="4">
        <v>0.16235591400301613</v>
      </c>
    </row>
    <row r="56" spans="1:6" x14ac:dyDescent="0.3">
      <c r="A56" t="s">
        <v>146</v>
      </c>
      <c r="B56" s="4">
        <v>2.765517013179084</v>
      </c>
      <c r="C56" s="4">
        <v>9.262482118344419</v>
      </c>
      <c r="D56" s="4">
        <v>6.4969651051653354</v>
      </c>
      <c r="E56" s="4">
        <v>0.46991873190067701</v>
      </c>
    </row>
    <row r="57" spans="1:6" x14ac:dyDescent="0.3">
      <c r="A57" t="s">
        <v>154</v>
      </c>
      <c r="B57" s="4">
        <v>3.0384202458839327</v>
      </c>
      <c r="C57" s="4">
        <v>10.038192309869782</v>
      </c>
      <c r="D57" s="4">
        <v>6.9997720639858478</v>
      </c>
      <c r="E57" s="4">
        <v>0.54178552562377713</v>
      </c>
    </row>
    <row r="58" spans="1:6" x14ac:dyDescent="0.3">
      <c r="A58" t="s">
        <v>189</v>
      </c>
      <c r="B58" s="4">
        <v>3.7135047046592371</v>
      </c>
      <c r="C58" s="4">
        <v>5.7286681640438761</v>
      </c>
      <c r="D58" s="4">
        <v>2.015163459384639</v>
      </c>
      <c r="E58" s="4">
        <v>0.13506564191206943</v>
      </c>
    </row>
    <row r="59" spans="1:6" x14ac:dyDescent="0.3">
      <c r="A59" t="s">
        <v>122</v>
      </c>
      <c r="B59" s="4">
        <v>4.0861543699416778</v>
      </c>
      <c r="C59" s="4">
        <v>5.4068923886215128</v>
      </c>
      <c r="D59" s="4">
        <v>1.3207380186798345</v>
      </c>
      <c r="E59" s="4">
        <v>0.28245356599597465</v>
      </c>
    </row>
    <row r="60" spans="1:6" x14ac:dyDescent="0.3">
      <c r="A60" t="s">
        <v>179</v>
      </c>
      <c r="B60" s="4">
        <v>4.0743936167267334</v>
      </c>
      <c r="C60" s="4">
        <v>5.1434240066531629</v>
      </c>
      <c r="D60" s="4">
        <v>1.06903038992643</v>
      </c>
      <c r="E60" s="4">
        <v>0.2417154005110112</v>
      </c>
    </row>
    <row r="61" spans="1:6" x14ac:dyDescent="0.3">
      <c r="A61" t="s">
        <v>190</v>
      </c>
      <c r="B61" s="4">
        <v>4.1916562113230711</v>
      </c>
      <c r="C61" s="4">
        <v>4.9391426197499264</v>
      </c>
      <c r="D61" s="4">
        <v>0.74748640842685488</v>
      </c>
      <c r="E61" s="4">
        <v>0.11370841869895537</v>
      </c>
    </row>
    <row r="62" spans="1:6" x14ac:dyDescent="0.3">
      <c r="A62" t="s">
        <v>149</v>
      </c>
      <c r="B62" s="4">
        <v>3.0608891226760986</v>
      </c>
      <c r="C62" s="4">
        <v>9.2892979954870309</v>
      </c>
      <c r="D62" s="4">
        <v>6.2284088728109319</v>
      </c>
      <c r="E62" s="4">
        <v>0.44112227960609224</v>
      </c>
    </row>
    <row r="63" spans="1:6" x14ac:dyDescent="0.3">
      <c r="A63" t="s">
        <v>191</v>
      </c>
      <c r="B63" s="4">
        <v>3.6428543501126018</v>
      </c>
      <c r="C63" s="4">
        <v>7.2710350507802231</v>
      </c>
      <c r="D63" s="4">
        <v>3.6281807006676212</v>
      </c>
      <c r="E63" s="4">
        <v>0.16148392232894765</v>
      </c>
    </row>
    <row r="64" spans="1:6" x14ac:dyDescent="0.3">
      <c r="A64" t="s">
        <v>159</v>
      </c>
      <c r="B64" s="4">
        <v>3.618398128081715</v>
      </c>
      <c r="C64" s="4">
        <v>4.991444231630302</v>
      </c>
      <c r="D64" s="4">
        <v>1.3730461035485866</v>
      </c>
      <c r="E64" s="4">
        <v>0.1914038219703236</v>
      </c>
    </row>
    <row r="65" spans="1:5" x14ac:dyDescent="0.3">
      <c r="A65" t="s">
        <v>172</v>
      </c>
      <c r="B65" s="4">
        <v>3.8049499193221914</v>
      </c>
      <c r="C65" s="4">
        <v>4.96044153469599</v>
      </c>
      <c r="D65" s="4">
        <v>1.1554916153737986</v>
      </c>
      <c r="E65" s="4">
        <v>0.24007782685246068</v>
      </c>
    </row>
    <row r="66" spans="1:5" x14ac:dyDescent="0.3">
      <c r="A66" t="s">
        <v>145</v>
      </c>
      <c r="B66" s="4">
        <v>3.8739816015926021</v>
      </c>
      <c r="C66" s="4">
        <v>4.991444231630302</v>
      </c>
      <c r="D66" s="4">
        <v>1.1174626300376995</v>
      </c>
      <c r="E66" s="4">
        <v>0.19652650692082832</v>
      </c>
    </row>
    <row r="67" spans="1:5" x14ac:dyDescent="0.3">
      <c r="A67" t="s">
        <v>192</v>
      </c>
      <c r="B67" s="4">
        <v>4.0444679726842478</v>
      </c>
      <c r="C67" s="4">
        <v>4.8853391237009838</v>
      </c>
      <c r="D67" s="4">
        <v>0.84087115101673637</v>
      </c>
      <c r="E67" s="4">
        <v>0.14769856651678992</v>
      </c>
    </row>
    <row r="68" spans="1:5" x14ac:dyDescent="0.3">
      <c r="A68" t="s">
        <v>125</v>
      </c>
      <c r="B68" s="4">
        <v>4.301062467034404</v>
      </c>
      <c r="C68" s="4">
        <v>4.8518925635334114</v>
      </c>
      <c r="D68" s="4">
        <v>0.55083009649900694</v>
      </c>
      <c r="E68" s="4">
        <v>0.22946485943708667</v>
      </c>
    </row>
    <row r="69" spans="1:5" x14ac:dyDescent="0.3">
      <c r="A69" t="s">
        <v>162</v>
      </c>
      <c r="B69" s="4">
        <v>4.9831793278333398</v>
      </c>
      <c r="C69" s="4">
        <v>7.7102056050414198</v>
      </c>
      <c r="D69" s="4">
        <v>2.72702627720808</v>
      </c>
      <c r="E69" s="4">
        <v>0.19120648798009315</v>
      </c>
    </row>
    <row r="70" spans="1:5" x14ac:dyDescent="0.3">
      <c r="A70" t="s">
        <v>141</v>
      </c>
      <c r="B70" s="4">
        <v>3.0456491034746351</v>
      </c>
      <c r="C70" s="4">
        <v>3.732618509947645</v>
      </c>
      <c r="D70" s="4">
        <v>0.68696940647300986</v>
      </c>
      <c r="E70" s="4">
        <v>0.1849129022465133</v>
      </c>
    </row>
    <row r="71" spans="1:5" x14ac:dyDescent="0.3">
      <c r="A71" t="s">
        <v>147</v>
      </c>
      <c r="B71" s="4">
        <v>4.6154545357340773</v>
      </c>
      <c r="C71" s="4">
        <v>6.3429644396179192</v>
      </c>
      <c r="D71" s="4">
        <v>1.727509903883842</v>
      </c>
      <c r="E71" s="4">
        <v>0.14047538129734469</v>
      </c>
    </row>
    <row r="72" spans="1:5" x14ac:dyDescent="0.3">
      <c r="A72" t="s">
        <v>161</v>
      </c>
      <c r="B72" s="4">
        <v>2.8421815859132815</v>
      </c>
      <c r="C72" s="4">
        <v>11.56691309090799</v>
      </c>
      <c r="D72" s="4">
        <v>8.7247315049947094</v>
      </c>
      <c r="E72" s="4">
        <v>0.52552738520855091</v>
      </c>
    </row>
    <row r="73" spans="1:5" x14ac:dyDescent="0.3">
      <c r="A73" t="s">
        <v>163</v>
      </c>
      <c r="B73" s="4">
        <v>3.2111410739968522</v>
      </c>
      <c r="C73" s="4">
        <v>10.013572875667153</v>
      </c>
      <c r="D73" s="4">
        <v>6.8024318016703003</v>
      </c>
      <c r="E73" s="4">
        <v>0.49661397529976792</v>
      </c>
    </row>
    <row r="74" spans="1:5" x14ac:dyDescent="0.3">
      <c r="A74" t="s">
        <v>178</v>
      </c>
      <c r="B74" s="4">
        <v>3.9096292651779629</v>
      </c>
      <c r="C74" s="4">
        <v>5.4470542623183622</v>
      </c>
      <c r="D74" s="4">
        <v>1.537424997140399</v>
      </c>
      <c r="E74" s="4">
        <v>0.25548125407820166</v>
      </c>
    </row>
    <row r="75" spans="1:5" x14ac:dyDescent="0.3">
      <c r="A75" t="s">
        <v>167</v>
      </c>
      <c r="B75" s="4">
        <v>3.9800413812244462</v>
      </c>
      <c r="C75" s="4">
        <v>5.2711095777441574</v>
      </c>
      <c r="D75" s="4">
        <v>1.2910681965197113</v>
      </c>
      <c r="E75" s="4">
        <v>0.33413596386545708</v>
      </c>
    </row>
    <row r="76" spans="1:5" x14ac:dyDescent="0.3">
      <c r="A76" t="s">
        <v>152</v>
      </c>
      <c r="B76" s="4">
        <v>3.9484097559666518</v>
      </c>
      <c r="C76" s="4">
        <v>5.247901529394186</v>
      </c>
      <c r="D76" s="4">
        <v>1.299491773427534</v>
      </c>
      <c r="E76" s="4">
        <v>0.33379456967221677</v>
      </c>
    </row>
    <row r="77" spans="1:5" x14ac:dyDescent="0.3">
      <c r="A77" t="s">
        <v>193</v>
      </c>
      <c r="B77" s="4">
        <v>4.2572601119735189</v>
      </c>
      <c r="C77" s="4">
        <v>5.2065296910234586</v>
      </c>
      <c r="D77" s="4">
        <v>0.94926957904993969</v>
      </c>
      <c r="E77" s="4">
        <v>0.16488863353875266</v>
      </c>
    </row>
    <row r="78" spans="1:5" x14ac:dyDescent="0.3">
      <c r="A78" t="s">
        <v>194</v>
      </c>
      <c r="B78" s="4">
        <v>4.2904826001234246</v>
      </c>
      <c r="C78" s="4">
        <v>5.5501383816996581</v>
      </c>
      <c r="D78" s="4">
        <v>1.2596557815762335</v>
      </c>
      <c r="E78" s="4">
        <v>0.18130310997624244</v>
      </c>
    </row>
    <row r="79" spans="1:5" x14ac:dyDescent="0.3">
      <c r="A79" t="s">
        <v>181</v>
      </c>
      <c r="B79" s="4">
        <v>2.4272195153460085</v>
      </c>
      <c r="C79" s="4">
        <v>6.2186973789509468</v>
      </c>
      <c r="D79" s="4">
        <v>3.7914778636049382</v>
      </c>
      <c r="E79" s="4">
        <v>0.2498520946269342</v>
      </c>
    </row>
    <row r="80" spans="1:5" x14ac:dyDescent="0.3">
      <c r="A80" t="s">
        <v>133</v>
      </c>
      <c r="B80" s="4">
        <v>3.2065870675870611</v>
      </c>
      <c r="C80" s="4">
        <v>6.3172483022444759</v>
      </c>
      <c r="D80" s="4">
        <v>3.1106612346574156</v>
      </c>
      <c r="E80" s="4">
        <v>0.22911949542785745</v>
      </c>
    </row>
    <row r="81" spans="1:5" x14ac:dyDescent="0.3">
      <c r="A81" t="s">
        <v>195</v>
      </c>
      <c r="B81" s="4">
        <v>3.583979054657072</v>
      </c>
      <c r="C81" s="4">
        <v>5.7494558784264225</v>
      </c>
      <c r="D81" s="4">
        <v>2.1654768237693496</v>
      </c>
      <c r="E81" s="4">
        <v>9.3823503036027295E-2</v>
      </c>
    </row>
    <row r="82" spans="1:5" x14ac:dyDescent="0.3">
      <c r="A82" t="s">
        <v>150</v>
      </c>
      <c r="B82" s="4">
        <v>3.1231466354543915</v>
      </c>
      <c r="C82" s="4">
        <v>5.0270362140195859</v>
      </c>
      <c r="D82" s="4">
        <v>1.9038895785651941</v>
      </c>
      <c r="E82" s="4">
        <v>0.14878109378991061</v>
      </c>
    </row>
    <row r="83" spans="1:5" x14ac:dyDescent="0.3">
      <c r="A83" t="s">
        <v>183</v>
      </c>
      <c r="B83" s="4">
        <v>3.2580824846945071</v>
      </c>
      <c r="C83" s="4">
        <v>4.3808294737986806</v>
      </c>
      <c r="D83" s="4">
        <v>1.1227469891041739</v>
      </c>
      <c r="E83" s="4">
        <v>0.11935794371118841</v>
      </c>
    </row>
    <row r="84" spans="1:5" x14ac:dyDescent="0.3">
      <c r="A84" t="s">
        <v>165</v>
      </c>
      <c r="B84" s="4">
        <v>3.5477109886990408</v>
      </c>
      <c r="C84" s="4">
        <v>5.0710353364283476</v>
      </c>
      <c r="D84" s="4">
        <v>1.5233243477293068</v>
      </c>
      <c r="E84" s="4">
        <v>0.22626079910844055</v>
      </c>
    </row>
    <row r="85" spans="1:5" x14ac:dyDescent="0.3">
      <c r="A85" t="s">
        <v>132</v>
      </c>
      <c r="B85" s="4">
        <v>3.8741635773343743</v>
      </c>
      <c r="C85" s="4">
        <v>5.1408634487156073</v>
      </c>
      <c r="D85" s="4">
        <v>1.2666998713812332</v>
      </c>
      <c r="E85" s="4">
        <v>0.41709619187977837</v>
      </c>
    </row>
  </sheetData>
  <sortState xmlns:xlrd2="http://schemas.microsoft.com/office/spreadsheetml/2017/richdata2" ref="A2:E85">
    <sortCondition ref="A2:A8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477"/>
  <sheetViews>
    <sheetView topLeftCell="A376" workbookViewId="0">
      <selection activeCell="C396" sqref="C396"/>
    </sheetView>
  </sheetViews>
  <sheetFormatPr defaultRowHeight="14.4" x14ac:dyDescent="0.3"/>
  <cols>
    <col min="3" max="3" width="25.109375" customWidth="1"/>
    <col min="25" max="25" width="8.77734375" style="8"/>
  </cols>
  <sheetData>
    <row r="1" spans="1:5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8" t="s">
        <v>24</v>
      </c>
      <c r="Z1" t="s">
        <v>25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  <c r="AF1" t="s">
        <v>43</v>
      </c>
      <c r="AG1" t="s">
        <v>44</v>
      </c>
      <c r="AI1" t="s">
        <v>45</v>
      </c>
      <c r="AJ1" t="s">
        <v>46</v>
      </c>
      <c r="AK1" t="s">
        <v>47</v>
      </c>
      <c r="AL1" t="s">
        <v>48</v>
      </c>
      <c r="AN1" t="s">
        <v>49</v>
      </c>
      <c r="AO1" t="s">
        <v>50</v>
      </c>
      <c r="AP1" t="s">
        <v>51</v>
      </c>
      <c r="AQ1" t="s">
        <v>52</v>
      </c>
      <c r="AS1" t="s">
        <v>53</v>
      </c>
      <c r="AT1" t="s">
        <v>54</v>
      </c>
      <c r="AU1" t="s">
        <v>55</v>
      </c>
      <c r="AV1" t="s">
        <v>56</v>
      </c>
      <c r="AX1" t="s">
        <v>57</v>
      </c>
      <c r="AY1" t="s">
        <v>58</v>
      </c>
      <c r="AZ1" t="s">
        <v>59</v>
      </c>
      <c r="BA1" t="s">
        <v>60</v>
      </c>
      <c r="BC1" t="s">
        <v>61</v>
      </c>
      <c r="BD1" t="s">
        <v>62</v>
      </c>
      <c r="BE1" t="s">
        <v>63</v>
      </c>
      <c r="BF1" t="s">
        <v>64</v>
      </c>
    </row>
    <row r="2" spans="1:58" x14ac:dyDescent="0.3">
      <c r="A2">
        <v>1</v>
      </c>
      <c r="B2">
        <v>1</v>
      </c>
      <c r="C2" t="s">
        <v>26</v>
      </c>
      <c r="D2" t="s">
        <v>27</v>
      </c>
      <c r="G2">
        <v>0.5</v>
      </c>
      <c r="H2">
        <v>0.5</v>
      </c>
      <c r="I2">
        <v>9234</v>
      </c>
      <c r="J2">
        <v>14244</v>
      </c>
      <c r="L2">
        <v>81814</v>
      </c>
      <c r="M2">
        <v>7.4989999999999997</v>
      </c>
      <c r="N2">
        <v>12.346</v>
      </c>
      <c r="O2">
        <v>4.8470000000000004</v>
      </c>
      <c r="Q2">
        <v>8.4410000000000007</v>
      </c>
      <c r="R2">
        <v>1</v>
      </c>
      <c r="S2">
        <v>0</v>
      </c>
      <c r="T2">
        <v>0</v>
      </c>
      <c r="V2">
        <v>0</v>
      </c>
      <c r="Y2" s="8">
        <v>44398</v>
      </c>
      <c r="Z2">
        <v>0.45759259259259261</v>
      </c>
      <c r="AB2">
        <v>1</v>
      </c>
      <c r="AD2">
        <v>7.6930541396283383</v>
      </c>
      <c r="AE2">
        <v>11.402898985993318</v>
      </c>
      <c r="AF2">
        <v>3.7098448463649794</v>
      </c>
      <c r="AG2">
        <v>0.71315668501008089</v>
      </c>
    </row>
    <row r="3" spans="1:58" x14ac:dyDescent="0.3">
      <c r="A3">
        <v>2</v>
      </c>
      <c r="B3">
        <v>1</v>
      </c>
      <c r="C3" t="s">
        <v>26</v>
      </c>
      <c r="D3" t="s">
        <v>27</v>
      </c>
      <c r="G3">
        <v>0.5</v>
      </c>
      <c r="H3">
        <v>0.5</v>
      </c>
      <c r="I3">
        <v>13153</v>
      </c>
      <c r="J3">
        <v>14394</v>
      </c>
      <c r="L3">
        <v>82122</v>
      </c>
      <c r="M3">
        <v>10.506</v>
      </c>
      <c r="N3">
        <v>12.473000000000001</v>
      </c>
      <c r="O3">
        <v>1.9670000000000001</v>
      </c>
      <c r="Q3">
        <v>8.4730000000000008</v>
      </c>
      <c r="R3">
        <v>1</v>
      </c>
      <c r="S3">
        <v>0</v>
      </c>
      <c r="T3">
        <v>0</v>
      </c>
      <c r="V3">
        <v>0</v>
      </c>
      <c r="Y3" s="8">
        <v>44398</v>
      </c>
      <c r="Z3">
        <v>0.46410879629629626</v>
      </c>
      <c r="AB3">
        <v>1</v>
      </c>
      <c r="AD3">
        <v>10.989229609488618</v>
      </c>
      <c r="AE3">
        <v>11.525179658831822</v>
      </c>
      <c r="AF3">
        <v>0.53595004934320478</v>
      </c>
      <c r="AG3">
        <v>0.71585591551875516</v>
      </c>
    </row>
    <row r="4" spans="1:58" x14ac:dyDescent="0.3">
      <c r="A4">
        <v>3</v>
      </c>
      <c r="B4">
        <v>1</v>
      </c>
      <c r="C4" t="s">
        <v>26</v>
      </c>
      <c r="D4" t="s">
        <v>27</v>
      </c>
      <c r="G4">
        <v>0.5</v>
      </c>
      <c r="H4">
        <v>0.5</v>
      </c>
      <c r="I4">
        <v>13681</v>
      </c>
      <c r="J4">
        <v>14520</v>
      </c>
      <c r="L4">
        <v>81776</v>
      </c>
      <c r="M4">
        <v>10.911</v>
      </c>
      <c r="N4">
        <v>12.58</v>
      </c>
      <c r="O4">
        <v>1.669</v>
      </c>
      <c r="Q4">
        <v>8.4369999999999994</v>
      </c>
      <c r="R4">
        <v>1</v>
      </c>
      <c r="S4">
        <v>0</v>
      </c>
      <c r="T4">
        <v>0</v>
      </c>
      <c r="V4">
        <v>0</v>
      </c>
      <c r="Y4" s="8">
        <v>44398</v>
      </c>
      <c r="Z4">
        <v>0.47099537037037037</v>
      </c>
      <c r="AB4">
        <v>1</v>
      </c>
      <c r="AD4">
        <v>11.433317552353181</v>
      </c>
      <c r="AE4">
        <v>11.627895424016167</v>
      </c>
      <c r="AF4">
        <v>0.19457787166298601</v>
      </c>
      <c r="AG4">
        <v>0.71282366306420553</v>
      </c>
    </row>
    <row r="5" spans="1:58" x14ac:dyDescent="0.3">
      <c r="A5">
        <v>4</v>
      </c>
      <c r="B5">
        <v>2</v>
      </c>
      <c r="D5" t="s">
        <v>28</v>
      </c>
      <c r="Y5" s="8">
        <v>44398</v>
      </c>
      <c r="Z5">
        <v>0.47532407407407407</v>
      </c>
      <c r="AB5">
        <v>1</v>
      </c>
      <c r="AD5" t="e">
        <v>#DIV/0!</v>
      </c>
      <c r="AE5" t="e">
        <v>#DIV/0!</v>
      </c>
      <c r="AF5" t="e">
        <v>#DIV/0!</v>
      </c>
      <c r="AG5" t="e">
        <v>#DIV/0!</v>
      </c>
    </row>
    <row r="6" spans="1:58" x14ac:dyDescent="0.3">
      <c r="A6">
        <v>5</v>
      </c>
      <c r="B6">
        <v>3</v>
      </c>
      <c r="C6" t="s">
        <v>29</v>
      </c>
      <c r="D6" t="s">
        <v>27</v>
      </c>
      <c r="G6">
        <v>0.5</v>
      </c>
      <c r="H6">
        <v>0.5</v>
      </c>
      <c r="I6">
        <v>938</v>
      </c>
      <c r="J6">
        <v>186</v>
      </c>
      <c r="L6">
        <v>543</v>
      </c>
      <c r="M6">
        <v>1.1339999999999999</v>
      </c>
      <c r="N6">
        <v>0.436</v>
      </c>
      <c r="O6">
        <v>0</v>
      </c>
      <c r="Q6">
        <v>0</v>
      </c>
      <c r="R6">
        <v>1</v>
      </c>
      <c r="S6">
        <v>0</v>
      </c>
      <c r="T6">
        <v>0</v>
      </c>
      <c r="V6">
        <v>0</v>
      </c>
      <c r="Y6" s="8">
        <v>44398</v>
      </c>
      <c r="Z6">
        <v>0.48581018518518521</v>
      </c>
      <c r="AB6">
        <v>1</v>
      </c>
      <c r="AD6">
        <v>0.71549055249874627</v>
      </c>
      <c r="AE6">
        <v>-5.7245672431400642E-2</v>
      </c>
      <c r="AF6">
        <v>-0.77273622493014693</v>
      </c>
      <c r="AG6">
        <v>9.1914387221036251E-4</v>
      </c>
    </row>
    <row r="7" spans="1:58" x14ac:dyDescent="0.3">
      <c r="A7">
        <v>6</v>
      </c>
      <c r="B7">
        <v>3</v>
      </c>
      <c r="C7" t="s">
        <v>29</v>
      </c>
      <c r="D7" t="s">
        <v>27</v>
      </c>
      <c r="G7">
        <v>0.5</v>
      </c>
      <c r="H7">
        <v>0.5</v>
      </c>
      <c r="I7">
        <v>142</v>
      </c>
      <c r="J7">
        <v>186</v>
      </c>
      <c r="L7">
        <v>509</v>
      </c>
      <c r="M7">
        <v>0.52400000000000002</v>
      </c>
      <c r="N7">
        <v>0.436</v>
      </c>
      <c r="O7">
        <v>0</v>
      </c>
      <c r="Q7">
        <v>0</v>
      </c>
      <c r="R7">
        <v>1</v>
      </c>
      <c r="S7">
        <v>0</v>
      </c>
      <c r="T7">
        <v>0</v>
      </c>
      <c r="V7">
        <v>0</v>
      </c>
      <c r="Y7" s="8">
        <v>44398</v>
      </c>
      <c r="Z7">
        <v>0.4909722222222222</v>
      </c>
      <c r="AB7">
        <v>1</v>
      </c>
      <c r="AD7">
        <v>4.5994335604441161E-2</v>
      </c>
      <c r="AE7">
        <v>-5.7245672431400642E-2</v>
      </c>
      <c r="AF7">
        <v>-0.1032400080358418</v>
      </c>
      <c r="AG7">
        <v>6.2117686800606349E-4</v>
      </c>
    </row>
    <row r="8" spans="1:58" x14ac:dyDescent="0.3">
      <c r="A8">
        <v>7</v>
      </c>
      <c r="B8">
        <v>3</v>
      </c>
      <c r="C8" t="s">
        <v>29</v>
      </c>
      <c r="D8" t="s">
        <v>27</v>
      </c>
      <c r="G8">
        <v>0.5</v>
      </c>
      <c r="H8">
        <v>0.5</v>
      </c>
      <c r="I8">
        <v>103</v>
      </c>
      <c r="J8">
        <v>200</v>
      </c>
      <c r="L8">
        <v>484</v>
      </c>
      <c r="M8">
        <v>0.49399999999999999</v>
      </c>
      <c r="N8">
        <v>0.44800000000000001</v>
      </c>
      <c r="O8">
        <v>0</v>
      </c>
      <c r="Q8">
        <v>0</v>
      </c>
      <c r="R8">
        <v>1</v>
      </c>
      <c r="S8">
        <v>0</v>
      </c>
      <c r="T8">
        <v>0</v>
      </c>
      <c r="V8">
        <v>0</v>
      </c>
      <c r="Y8" s="8">
        <v>44398</v>
      </c>
      <c r="Z8">
        <v>0.49653935185185188</v>
      </c>
      <c r="AB8">
        <v>1</v>
      </c>
      <c r="AD8">
        <v>1.3192385279217674E-2</v>
      </c>
      <c r="AE8">
        <v>-4.5832809633140147E-2</v>
      </c>
      <c r="AF8">
        <v>-5.9025194912357817E-2</v>
      </c>
      <c r="AG8">
        <v>4.0208348256172595E-4</v>
      </c>
    </row>
    <row r="9" spans="1:58" x14ac:dyDescent="0.3">
      <c r="A9">
        <v>8</v>
      </c>
      <c r="B9">
        <v>4</v>
      </c>
      <c r="C9" t="s">
        <v>65</v>
      </c>
      <c r="D9" t="s">
        <v>27</v>
      </c>
      <c r="G9">
        <v>0.2</v>
      </c>
      <c r="H9">
        <v>0.2</v>
      </c>
      <c r="I9">
        <v>575</v>
      </c>
      <c r="J9">
        <v>3064</v>
      </c>
      <c r="L9">
        <v>13217</v>
      </c>
      <c r="M9">
        <v>2.141</v>
      </c>
      <c r="N9">
        <v>7.1849999999999996</v>
      </c>
      <c r="O9">
        <v>5.0439999999999996</v>
      </c>
      <c r="Q9">
        <v>3.1659999999999999</v>
      </c>
      <c r="R9">
        <v>1</v>
      </c>
      <c r="S9">
        <v>0</v>
      </c>
      <c r="T9">
        <v>0</v>
      </c>
      <c r="V9">
        <v>0</v>
      </c>
      <c r="Y9" s="8">
        <v>44398</v>
      </c>
      <c r="Z9">
        <v>0.50715277777777779</v>
      </c>
      <c r="AB9">
        <v>1</v>
      </c>
      <c r="AD9">
        <v>1.0254502294483958</v>
      </c>
      <c r="AE9">
        <v>5.7222820927418034</v>
      </c>
      <c r="AF9">
        <v>4.6968318632934078</v>
      </c>
      <c r="AG9">
        <v>0.27997681639267941</v>
      </c>
      <c r="AI9">
        <v>65.818325685053466</v>
      </c>
      <c r="AN9">
        <v>4.6286317876366097</v>
      </c>
      <c r="AS9">
        <v>56.561062109780266</v>
      </c>
      <c r="AX9">
        <v>6.6743945357735281</v>
      </c>
    </row>
    <row r="10" spans="1:58" x14ac:dyDescent="0.3">
      <c r="A10">
        <v>9</v>
      </c>
      <c r="B10">
        <v>4</v>
      </c>
      <c r="C10" t="s">
        <v>65</v>
      </c>
      <c r="D10" t="s">
        <v>27</v>
      </c>
      <c r="G10">
        <v>0.2</v>
      </c>
      <c r="H10">
        <v>0.2</v>
      </c>
      <c r="I10">
        <v>1400</v>
      </c>
      <c r="J10">
        <v>3114</v>
      </c>
      <c r="L10">
        <v>13345</v>
      </c>
      <c r="M10">
        <v>3.722</v>
      </c>
      <c r="N10">
        <v>7.2910000000000004</v>
      </c>
      <c r="O10">
        <v>3.5680000000000001</v>
      </c>
      <c r="Q10">
        <v>3.1989999999999998</v>
      </c>
      <c r="R10">
        <v>1</v>
      </c>
      <c r="S10">
        <v>0</v>
      </c>
      <c r="T10">
        <v>0</v>
      </c>
      <c r="V10">
        <v>0</v>
      </c>
      <c r="Y10" s="8">
        <v>44398</v>
      </c>
      <c r="Z10">
        <v>0.51292824074074073</v>
      </c>
      <c r="AB10">
        <v>1</v>
      </c>
      <c r="AD10">
        <v>2.7601687562630999</v>
      </c>
      <c r="AE10">
        <v>5.8241826534405581</v>
      </c>
      <c r="AF10">
        <v>3.0640138971774582</v>
      </c>
      <c r="AG10">
        <v>0.28278121172636694</v>
      </c>
      <c r="AI10">
        <v>7.9943747912300038</v>
      </c>
      <c r="AN10">
        <v>2.9302891093240322</v>
      </c>
      <c r="AS10">
        <v>2.1337965725819399</v>
      </c>
      <c r="AX10">
        <v>5.7395960912110153</v>
      </c>
    </row>
    <row r="11" spans="1:58" x14ac:dyDescent="0.3">
      <c r="A11">
        <v>10</v>
      </c>
      <c r="B11">
        <v>4</v>
      </c>
      <c r="C11" t="s">
        <v>65</v>
      </c>
      <c r="D11" t="s">
        <v>27</v>
      </c>
      <c r="G11">
        <v>0.2</v>
      </c>
      <c r="H11">
        <v>0.2</v>
      </c>
      <c r="I11">
        <v>1435</v>
      </c>
      <c r="J11">
        <v>3115</v>
      </c>
      <c r="L11">
        <v>13293</v>
      </c>
      <c r="M11">
        <v>3.79</v>
      </c>
      <c r="N11">
        <v>7.2939999999999996</v>
      </c>
      <c r="O11">
        <v>3.5030000000000001</v>
      </c>
      <c r="Q11">
        <v>3.1859999999999999</v>
      </c>
      <c r="R11">
        <v>1</v>
      </c>
      <c r="S11">
        <v>0</v>
      </c>
      <c r="T11">
        <v>0</v>
      </c>
      <c r="V11">
        <v>0</v>
      </c>
      <c r="Y11" s="8">
        <v>44398</v>
      </c>
      <c r="Z11">
        <v>0.51915509259259263</v>
      </c>
      <c r="AB11">
        <v>1</v>
      </c>
      <c r="AD11">
        <v>2.8337628755825111</v>
      </c>
      <c r="AE11">
        <v>5.8262206646545316</v>
      </c>
      <c r="AF11">
        <v>2.9924577890720205</v>
      </c>
      <c r="AG11">
        <v>0.28164192612205641</v>
      </c>
      <c r="AI11">
        <v>5.5412374805829643</v>
      </c>
      <c r="AN11">
        <v>2.896322255757807</v>
      </c>
      <c r="AS11">
        <v>0.25140703093264882</v>
      </c>
      <c r="AX11">
        <v>6.1193579593145273</v>
      </c>
    </row>
    <row r="12" spans="1:58" x14ac:dyDescent="0.3">
      <c r="A12">
        <v>11</v>
      </c>
      <c r="B12">
        <v>5</v>
      </c>
      <c r="C12" t="s">
        <v>65</v>
      </c>
      <c r="D12" t="s">
        <v>27</v>
      </c>
      <c r="G12">
        <v>0.6</v>
      </c>
      <c r="H12">
        <v>0.6</v>
      </c>
      <c r="I12">
        <v>4521</v>
      </c>
      <c r="J12">
        <v>9500</v>
      </c>
      <c r="L12">
        <v>43983</v>
      </c>
      <c r="M12">
        <v>3.2360000000000002</v>
      </c>
      <c r="N12">
        <v>6.9390000000000001</v>
      </c>
      <c r="O12">
        <v>3.7029999999999998</v>
      </c>
      <c r="Q12">
        <v>3.7370000000000001</v>
      </c>
      <c r="R12">
        <v>1</v>
      </c>
      <c r="S12">
        <v>0</v>
      </c>
      <c r="T12">
        <v>0</v>
      </c>
      <c r="V12">
        <v>0</v>
      </c>
      <c r="Y12" s="8">
        <v>44398</v>
      </c>
      <c r="Z12">
        <v>0.53084490740740742</v>
      </c>
      <c r="AB12">
        <v>1</v>
      </c>
      <c r="AD12">
        <v>3.1075538368104034</v>
      </c>
      <c r="AE12">
        <v>6.2796407552951576</v>
      </c>
      <c r="AF12">
        <v>3.1720869184847542</v>
      </c>
      <c r="AG12">
        <v>0.31801317535024293</v>
      </c>
      <c r="AI12">
        <v>3.5851278936801143</v>
      </c>
      <c r="AN12">
        <v>4.6606792549192937</v>
      </c>
      <c r="AS12">
        <v>5.7362306161584735</v>
      </c>
      <c r="AX12">
        <v>6.004391783414313</v>
      </c>
    </row>
    <row r="13" spans="1:58" x14ac:dyDescent="0.3">
      <c r="A13">
        <v>12</v>
      </c>
      <c r="B13">
        <v>5</v>
      </c>
      <c r="C13" t="s">
        <v>65</v>
      </c>
      <c r="D13" t="s">
        <v>27</v>
      </c>
      <c r="G13">
        <v>0.6</v>
      </c>
      <c r="H13">
        <v>0.6</v>
      </c>
      <c r="I13">
        <v>4540</v>
      </c>
      <c r="J13">
        <v>9612</v>
      </c>
      <c r="L13">
        <v>44070</v>
      </c>
      <c r="M13">
        <v>3.2480000000000002</v>
      </c>
      <c r="N13">
        <v>7.0179999999999998</v>
      </c>
      <c r="O13">
        <v>3.77</v>
      </c>
      <c r="Q13">
        <v>3.7440000000000002</v>
      </c>
      <c r="R13">
        <v>1</v>
      </c>
      <c r="S13">
        <v>0</v>
      </c>
      <c r="T13">
        <v>0</v>
      </c>
      <c r="V13">
        <v>0</v>
      </c>
      <c r="Y13" s="8">
        <v>44398</v>
      </c>
      <c r="Z13">
        <v>0.53733796296296299</v>
      </c>
      <c r="AB13">
        <v>1</v>
      </c>
      <c r="AD13">
        <v>3.1208708679253445</v>
      </c>
      <c r="AE13">
        <v>6.3557265072835616</v>
      </c>
      <c r="AF13">
        <v>3.2348556393582171</v>
      </c>
      <c r="AG13">
        <v>0.31864854616803145</v>
      </c>
      <c r="AI13">
        <v>4.0290289308448175</v>
      </c>
      <c r="AN13">
        <v>5.9287751213926931</v>
      </c>
      <c r="AS13">
        <v>7.8285213119405697</v>
      </c>
      <c r="AX13">
        <v>6.2161820560104886</v>
      </c>
    </row>
    <row r="14" spans="1:58" x14ac:dyDescent="0.3">
      <c r="A14">
        <v>13</v>
      </c>
      <c r="B14">
        <v>5</v>
      </c>
      <c r="C14" t="s">
        <v>65</v>
      </c>
      <c r="D14" t="s">
        <v>27</v>
      </c>
      <c r="G14">
        <v>0.6</v>
      </c>
      <c r="H14">
        <v>0.6</v>
      </c>
      <c r="I14">
        <v>4594</v>
      </c>
      <c r="J14">
        <v>9671</v>
      </c>
      <c r="L14">
        <v>44127</v>
      </c>
      <c r="M14">
        <v>3.2829999999999999</v>
      </c>
      <c r="N14">
        <v>7.06</v>
      </c>
      <c r="O14">
        <v>3.7770000000000001</v>
      </c>
      <c r="Q14">
        <v>3.7490000000000001</v>
      </c>
      <c r="R14">
        <v>1</v>
      </c>
      <c r="S14">
        <v>0</v>
      </c>
      <c r="T14">
        <v>0</v>
      </c>
      <c r="V14">
        <v>0</v>
      </c>
      <c r="Y14" s="8">
        <v>44398</v>
      </c>
      <c r="Z14">
        <v>0.54430555555555549</v>
      </c>
      <c r="AB14">
        <v>1</v>
      </c>
      <c r="AD14">
        <v>3.1587192721467567</v>
      </c>
      <c r="AE14">
        <v>6.3958073944917384</v>
      </c>
      <c r="AF14">
        <v>3.2370881223449817</v>
      </c>
      <c r="AG14">
        <v>0.31906482360037569</v>
      </c>
      <c r="AI14">
        <v>5.2906424048918916</v>
      </c>
      <c r="AN14">
        <v>6.5967899081956398</v>
      </c>
      <c r="AS14">
        <v>7.9029374114993898</v>
      </c>
      <c r="AX14">
        <v>6.3549412001252339</v>
      </c>
    </row>
    <row r="15" spans="1:58" x14ac:dyDescent="0.3">
      <c r="A15">
        <v>14</v>
      </c>
      <c r="B15">
        <v>6</v>
      </c>
      <c r="C15" t="s">
        <v>69</v>
      </c>
      <c r="D15" t="s">
        <v>27</v>
      </c>
      <c r="G15">
        <v>0.33300000000000002</v>
      </c>
      <c r="H15">
        <v>0.33300000000000002</v>
      </c>
      <c r="I15">
        <v>5274</v>
      </c>
      <c r="J15">
        <v>14506</v>
      </c>
      <c r="L15">
        <v>66292</v>
      </c>
      <c r="M15">
        <v>6.6980000000000004</v>
      </c>
      <c r="N15">
        <v>18.87</v>
      </c>
      <c r="O15">
        <v>12.172000000000001</v>
      </c>
      <c r="Q15">
        <v>10.236000000000001</v>
      </c>
      <c r="R15">
        <v>1</v>
      </c>
      <c r="S15">
        <v>0</v>
      </c>
      <c r="T15">
        <v>0</v>
      </c>
      <c r="V15">
        <v>0</v>
      </c>
      <c r="Y15" s="8">
        <v>44398</v>
      </c>
      <c r="Z15">
        <v>0.55642361111111105</v>
      </c>
      <c r="AB15">
        <v>1</v>
      </c>
      <c r="AD15">
        <v>6.5501419942103709</v>
      </c>
      <c r="AE15">
        <v>17.442166007834693</v>
      </c>
      <c r="AF15">
        <v>10.892024013624322</v>
      </c>
      <c r="AG15">
        <v>0.86655553131441521</v>
      </c>
      <c r="AI15">
        <v>27.220644508773656</v>
      </c>
      <c r="AN15">
        <v>3.0990777342517046</v>
      </c>
      <c r="AS15">
        <v>21.022489040270248</v>
      </c>
      <c r="AX15">
        <v>3.7160520761760907</v>
      </c>
    </row>
    <row r="16" spans="1:58" x14ac:dyDescent="0.3">
      <c r="A16">
        <v>15</v>
      </c>
      <c r="B16">
        <v>6</v>
      </c>
      <c r="C16" t="s">
        <v>69</v>
      </c>
      <c r="D16" t="s">
        <v>27</v>
      </c>
      <c r="G16">
        <v>0.33300000000000002</v>
      </c>
      <c r="H16">
        <v>0.33300000000000002</v>
      </c>
      <c r="I16">
        <v>7012</v>
      </c>
      <c r="J16">
        <v>14600</v>
      </c>
      <c r="L16">
        <v>67347</v>
      </c>
      <c r="M16">
        <v>8.6999999999999993</v>
      </c>
      <c r="N16">
        <v>18.989999999999998</v>
      </c>
      <c r="O16">
        <v>10.29</v>
      </c>
      <c r="Q16">
        <v>10.401999999999999</v>
      </c>
      <c r="R16">
        <v>1</v>
      </c>
      <c r="S16">
        <v>0</v>
      </c>
      <c r="T16">
        <v>0</v>
      </c>
      <c r="V16">
        <v>0</v>
      </c>
      <c r="Y16" s="8">
        <v>44398</v>
      </c>
      <c r="Z16">
        <v>0.5628819444444445</v>
      </c>
      <c r="AB16">
        <v>1</v>
      </c>
      <c r="AD16">
        <v>8.7450210912011457</v>
      </c>
      <c r="AE16">
        <v>17.557224899194249</v>
      </c>
      <c r="AF16">
        <v>8.8122038079931038</v>
      </c>
      <c r="AG16">
        <v>0.88043802510683422</v>
      </c>
      <c r="AI16">
        <v>2.8330989866539369</v>
      </c>
      <c r="AN16">
        <v>2.4598616711430585</v>
      </c>
      <c r="AS16">
        <v>2.0866243556321802</v>
      </c>
      <c r="AX16">
        <v>2.1735527659073113</v>
      </c>
    </row>
    <row r="17" spans="1:58" x14ac:dyDescent="0.3">
      <c r="A17">
        <v>16</v>
      </c>
      <c r="B17">
        <v>6</v>
      </c>
      <c r="C17" t="s">
        <v>69</v>
      </c>
      <c r="D17" t="s">
        <v>27</v>
      </c>
      <c r="G17">
        <v>0.33300000000000002</v>
      </c>
      <c r="H17">
        <v>0.33300000000000002</v>
      </c>
      <c r="I17">
        <v>7118</v>
      </c>
      <c r="J17">
        <v>14544</v>
      </c>
      <c r="L17">
        <v>66517</v>
      </c>
      <c r="M17">
        <v>8.8219999999999992</v>
      </c>
      <c r="N17">
        <v>18.917999999999999</v>
      </c>
      <c r="O17">
        <v>10.096</v>
      </c>
      <c r="Q17">
        <v>10.272</v>
      </c>
      <c r="R17">
        <v>1</v>
      </c>
      <c r="S17">
        <v>0</v>
      </c>
      <c r="T17">
        <v>0</v>
      </c>
      <c r="V17">
        <v>0</v>
      </c>
      <c r="Y17" s="8">
        <v>44398</v>
      </c>
      <c r="Z17">
        <v>0.56983796296296296</v>
      </c>
      <c r="AB17">
        <v>1</v>
      </c>
      <c r="AD17">
        <v>8.8788859843432757</v>
      </c>
      <c r="AE17">
        <v>17.488679176682176</v>
      </c>
      <c r="AF17">
        <v>8.6097931923389002</v>
      </c>
      <c r="AG17">
        <v>0.86951625273933875</v>
      </c>
      <c r="AI17">
        <v>1.3457112850747146</v>
      </c>
      <c r="AN17">
        <v>2.8406712406545784</v>
      </c>
      <c r="AS17">
        <v>4.3356311962344423</v>
      </c>
      <c r="AX17">
        <v>3.3870830289623637</v>
      </c>
    </row>
    <row r="18" spans="1:58" x14ac:dyDescent="0.3">
      <c r="A18">
        <v>17</v>
      </c>
      <c r="B18">
        <v>7</v>
      </c>
      <c r="C18" t="s">
        <v>69</v>
      </c>
      <c r="D18" t="s">
        <v>27</v>
      </c>
      <c r="G18">
        <v>0.46700000000000003</v>
      </c>
      <c r="H18">
        <v>0.46700000000000003</v>
      </c>
      <c r="I18">
        <v>9942</v>
      </c>
      <c r="J18">
        <v>20722</v>
      </c>
      <c r="L18">
        <v>96346</v>
      </c>
      <c r="M18">
        <v>8.61</v>
      </c>
      <c r="N18">
        <v>19.094000000000001</v>
      </c>
      <c r="O18">
        <v>10.484</v>
      </c>
      <c r="Q18">
        <v>10.664</v>
      </c>
      <c r="R18">
        <v>1</v>
      </c>
      <c r="S18">
        <v>0</v>
      </c>
      <c r="T18">
        <v>0</v>
      </c>
      <c r="V18">
        <v>0</v>
      </c>
      <c r="Y18" s="8">
        <v>44398</v>
      </c>
      <c r="Z18">
        <v>0.58226851851851846</v>
      </c>
      <c r="AB18">
        <v>1</v>
      </c>
      <c r="AD18">
        <v>8.8742352241740345</v>
      </c>
      <c r="AE18">
        <v>17.862734093838938</v>
      </c>
      <c r="AF18">
        <v>8.9884988696649035</v>
      </c>
      <c r="AG18">
        <v>0.89990501938026279</v>
      </c>
      <c r="AI18">
        <v>1.3973863980662828</v>
      </c>
      <c r="AN18">
        <v>0.7625883675614552</v>
      </c>
      <c r="AS18">
        <v>0.12779033705662751</v>
      </c>
      <c r="AX18">
        <v>1.0553402193025363E-2</v>
      </c>
    </row>
    <row r="19" spans="1:58" x14ac:dyDescent="0.3">
      <c r="A19">
        <v>18</v>
      </c>
      <c r="B19">
        <v>7</v>
      </c>
      <c r="C19" t="s">
        <v>69</v>
      </c>
      <c r="D19" t="s">
        <v>27</v>
      </c>
      <c r="G19">
        <v>0.46700000000000003</v>
      </c>
      <c r="H19">
        <v>0.46700000000000003</v>
      </c>
      <c r="I19">
        <v>10041</v>
      </c>
      <c r="J19">
        <v>20715</v>
      </c>
      <c r="L19">
        <v>96643</v>
      </c>
      <c r="M19">
        <v>8.6920000000000002</v>
      </c>
      <c r="N19">
        <v>19.088000000000001</v>
      </c>
      <c r="O19">
        <v>10.396000000000001</v>
      </c>
      <c r="Q19">
        <v>10.698</v>
      </c>
      <c r="R19">
        <v>1</v>
      </c>
      <c r="S19">
        <v>0</v>
      </c>
      <c r="T19">
        <v>0</v>
      </c>
      <c r="V19">
        <v>0</v>
      </c>
      <c r="Y19" s="8">
        <v>44398</v>
      </c>
      <c r="Z19">
        <v>0.58910879629629631</v>
      </c>
      <c r="AB19">
        <v>1</v>
      </c>
      <c r="AD19">
        <v>8.9633856409696531</v>
      </c>
      <c r="AE19">
        <v>17.856624424246718</v>
      </c>
      <c r="AF19">
        <v>8.8932387832770647</v>
      </c>
      <c r="AG19">
        <v>0.90269177464694239</v>
      </c>
      <c r="AI19">
        <v>0.40682621144829922</v>
      </c>
      <c r="AN19">
        <v>0.79653097640712334</v>
      </c>
      <c r="AS19">
        <v>1.1862357413659472</v>
      </c>
      <c r="AX19">
        <v>0.29908607188248543</v>
      </c>
    </row>
    <row r="20" spans="1:58" x14ac:dyDescent="0.3">
      <c r="A20">
        <v>19</v>
      </c>
      <c r="B20">
        <v>7</v>
      </c>
      <c r="C20" t="s">
        <v>69</v>
      </c>
      <c r="D20" t="s">
        <v>27</v>
      </c>
      <c r="G20">
        <v>0.46700000000000003</v>
      </c>
      <c r="H20">
        <v>0.46700000000000003</v>
      </c>
      <c r="I20">
        <v>10032</v>
      </c>
      <c r="J20">
        <v>20716</v>
      </c>
      <c r="L20">
        <v>95007</v>
      </c>
      <c r="M20">
        <v>8.6839999999999993</v>
      </c>
      <c r="N20">
        <v>19.088000000000001</v>
      </c>
      <c r="O20">
        <v>10.404</v>
      </c>
      <c r="Q20">
        <v>10.515000000000001</v>
      </c>
      <c r="R20">
        <v>1</v>
      </c>
      <c r="S20">
        <v>0</v>
      </c>
      <c r="T20">
        <v>0</v>
      </c>
      <c r="V20">
        <v>0</v>
      </c>
      <c r="Y20" s="8">
        <v>44398</v>
      </c>
      <c r="Z20">
        <v>0.59657407407407403</v>
      </c>
      <c r="AB20">
        <v>1</v>
      </c>
      <c r="AD20">
        <v>8.9552810576245943</v>
      </c>
      <c r="AE20">
        <v>17.857497234188465</v>
      </c>
      <c r="AF20">
        <v>8.9022161765638703</v>
      </c>
      <c r="AG20">
        <v>0.8873411631442899</v>
      </c>
      <c r="AI20">
        <v>0.49687713750450829</v>
      </c>
      <c r="AN20">
        <v>0.79168203228630796</v>
      </c>
      <c r="AS20">
        <v>1.0864869270681075</v>
      </c>
      <c r="AX20">
        <v>1.4065374284122356</v>
      </c>
    </row>
    <row r="21" spans="1:58" x14ac:dyDescent="0.3">
      <c r="A21">
        <v>20</v>
      </c>
      <c r="B21">
        <v>8</v>
      </c>
      <c r="C21" t="s">
        <v>69</v>
      </c>
      <c r="D21" t="s">
        <v>27</v>
      </c>
      <c r="G21">
        <v>0.6</v>
      </c>
      <c r="H21">
        <v>0.6</v>
      </c>
      <c r="I21">
        <v>12927</v>
      </c>
      <c r="J21">
        <v>26773</v>
      </c>
      <c r="L21">
        <v>124077</v>
      </c>
      <c r="M21">
        <v>8.61</v>
      </c>
      <c r="N21">
        <v>19.132999999999999</v>
      </c>
      <c r="O21">
        <v>10.523</v>
      </c>
      <c r="Q21">
        <v>10.718</v>
      </c>
      <c r="R21">
        <v>1</v>
      </c>
      <c r="S21">
        <v>0</v>
      </c>
      <c r="T21">
        <v>0</v>
      </c>
      <c r="V21">
        <v>0</v>
      </c>
      <c r="Y21" s="8">
        <v>44398</v>
      </c>
      <c r="Z21">
        <v>0.60968750000000005</v>
      </c>
      <c r="AB21">
        <v>1</v>
      </c>
      <c r="AD21">
        <v>8.9992887606101633</v>
      </c>
      <c r="AE21">
        <v>18.013829988292397</v>
      </c>
      <c r="AF21">
        <v>9.0145412276822334</v>
      </c>
      <c r="AG21">
        <v>0.90294869580953563</v>
      </c>
      <c r="AI21">
        <v>7.902659887074984E-3</v>
      </c>
      <c r="AN21">
        <v>7.683326829109266E-2</v>
      </c>
      <c r="AS21">
        <v>0.1615691964692603</v>
      </c>
      <c r="AX21">
        <v>0.3276328677261785</v>
      </c>
    </row>
    <row r="22" spans="1:58" x14ac:dyDescent="0.3">
      <c r="A22">
        <v>21</v>
      </c>
      <c r="B22">
        <v>8</v>
      </c>
      <c r="C22" t="s">
        <v>69</v>
      </c>
      <c r="D22" t="s">
        <v>27</v>
      </c>
      <c r="G22">
        <v>0.6</v>
      </c>
      <c r="H22">
        <v>0.6</v>
      </c>
      <c r="I22">
        <v>12990</v>
      </c>
      <c r="J22">
        <v>26861</v>
      </c>
      <c r="L22">
        <v>123833</v>
      </c>
      <c r="M22">
        <v>8.6509999999999998</v>
      </c>
      <c r="N22">
        <v>19.196000000000002</v>
      </c>
      <c r="O22">
        <v>10.545</v>
      </c>
      <c r="Q22">
        <v>10.696</v>
      </c>
      <c r="R22">
        <v>1</v>
      </c>
      <c r="S22">
        <v>0</v>
      </c>
      <c r="T22">
        <v>0</v>
      </c>
      <c r="V22">
        <v>0</v>
      </c>
      <c r="Y22" s="8">
        <v>44398</v>
      </c>
      <c r="Z22">
        <v>0.61681712962962965</v>
      </c>
      <c r="AB22">
        <v>1</v>
      </c>
      <c r="AD22">
        <v>9.0434452322018082</v>
      </c>
      <c r="AE22">
        <v>18.073611650568996</v>
      </c>
      <c r="AF22">
        <v>9.0301664183671875</v>
      </c>
      <c r="AG22">
        <v>0.90116673627458832</v>
      </c>
      <c r="AI22">
        <v>0.48272480224231312</v>
      </c>
      <c r="AN22">
        <v>0.40895361427219812</v>
      </c>
      <c r="AS22">
        <v>0.33518242630208306</v>
      </c>
      <c r="AX22">
        <v>0.12963736384314423</v>
      </c>
    </row>
    <row r="23" spans="1:58" x14ac:dyDescent="0.3">
      <c r="A23">
        <v>22</v>
      </c>
      <c r="B23">
        <v>8</v>
      </c>
      <c r="C23" t="s">
        <v>69</v>
      </c>
      <c r="D23" t="s">
        <v>27</v>
      </c>
      <c r="G23">
        <v>0.6</v>
      </c>
      <c r="H23">
        <v>0.6</v>
      </c>
      <c r="I23">
        <v>12978</v>
      </c>
      <c r="J23">
        <v>26943</v>
      </c>
      <c r="L23">
        <v>124722</v>
      </c>
      <c r="M23">
        <v>8.6430000000000007</v>
      </c>
      <c r="N23">
        <v>19.254000000000001</v>
      </c>
      <c r="O23">
        <v>10.611000000000001</v>
      </c>
      <c r="Q23">
        <v>10.773999999999999</v>
      </c>
      <c r="R23">
        <v>1</v>
      </c>
      <c r="S23">
        <v>0</v>
      </c>
      <c r="T23">
        <v>0</v>
      </c>
      <c r="V23">
        <v>0</v>
      </c>
      <c r="Y23" s="8">
        <v>44398</v>
      </c>
      <c r="Z23">
        <v>0.62454861111111104</v>
      </c>
      <c r="AB23">
        <v>1</v>
      </c>
      <c r="AD23">
        <v>9.0350344757081622</v>
      </c>
      <c r="AE23">
        <v>18.129317290417646</v>
      </c>
      <c r="AF23">
        <v>9.0942828147094836</v>
      </c>
      <c r="AG23">
        <v>0.9076592035965888</v>
      </c>
      <c r="AI23">
        <v>0.38927195231291339</v>
      </c>
      <c r="AN23">
        <v>0.71842939120914351</v>
      </c>
      <c r="AS23">
        <v>1.0475868301053737</v>
      </c>
      <c r="AX23">
        <v>0.85102262184319799</v>
      </c>
    </row>
    <row r="24" spans="1:58" x14ac:dyDescent="0.3">
      <c r="A24">
        <v>23</v>
      </c>
      <c r="B24">
        <v>1</v>
      </c>
      <c r="C24" t="s">
        <v>30</v>
      </c>
      <c r="D24" t="s">
        <v>27</v>
      </c>
      <c r="G24">
        <v>0.5</v>
      </c>
      <c r="H24">
        <v>0.5</v>
      </c>
      <c r="I24">
        <v>12522</v>
      </c>
      <c r="J24">
        <v>14538</v>
      </c>
      <c r="L24">
        <v>81175</v>
      </c>
      <c r="M24">
        <v>10.021000000000001</v>
      </c>
      <c r="N24">
        <v>12.595000000000001</v>
      </c>
      <c r="O24">
        <v>2.573</v>
      </c>
      <c r="Q24">
        <v>8.3740000000000006</v>
      </c>
      <c r="R24">
        <v>1</v>
      </c>
      <c r="S24">
        <v>0</v>
      </c>
      <c r="T24">
        <v>0</v>
      </c>
      <c r="V24">
        <v>0</v>
      </c>
      <c r="Y24" s="8">
        <v>44398</v>
      </c>
      <c r="Z24">
        <v>0.63684027777777785</v>
      </c>
      <c r="AB24">
        <v>1</v>
      </c>
      <c r="AD24">
        <v>10.458510874739488</v>
      </c>
      <c r="AE24">
        <v>11.642569104756788</v>
      </c>
      <c r="AF24">
        <v>1.1840582300172997</v>
      </c>
      <c r="AG24">
        <v>0.70755665807812373</v>
      </c>
    </row>
    <row r="25" spans="1:58" x14ac:dyDescent="0.3">
      <c r="A25">
        <v>24</v>
      </c>
      <c r="B25">
        <v>1</v>
      </c>
      <c r="C25" t="s">
        <v>30</v>
      </c>
      <c r="D25" t="s">
        <v>27</v>
      </c>
      <c r="G25">
        <v>0.5</v>
      </c>
      <c r="H25">
        <v>0.5</v>
      </c>
      <c r="I25">
        <v>13316</v>
      </c>
      <c r="J25">
        <v>14497</v>
      </c>
      <c r="L25">
        <v>80916</v>
      </c>
      <c r="M25">
        <v>10.63</v>
      </c>
      <c r="N25">
        <v>12.56</v>
      </c>
      <c r="O25">
        <v>1.93</v>
      </c>
      <c r="Q25">
        <v>8.3469999999999995</v>
      </c>
      <c r="R25">
        <v>1</v>
      </c>
      <c r="S25">
        <v>0</v>
      </c>
      <c r="T25">
        <v>0</v>
      </c>
      <c r="V25">
        <v>0</v>
      </c>
      <c r="Y25" s="8">
        <v>44398</v>
      </c>
      <c r="Z25">
        <v>0.64371527777777782</v>
      </c>
      <c r="AB25">
        <v>1</v>
      </c>
      <c r="AD25">
        <v>11.126324940335063</v>
      </c>
      <c r="AE25">
        <v>11.609145720847597</v>
      </c>
      <c r="AF25">
        <v>0.48282078051253308</v>
      </c>
      <c r="AG25">
        <v>0.70528685060492036</v>
      </c>
      <c r="AJ25">
        <v>1.4111269469485004</v>
      </c>
      <c r="AO25">
        <v>0.23199772311887984</v>
      </c>
      <c r="AT25">
        <v>47.404509520972944</v>
      </c>
      <c r="AY25">
        <v>9.0667033216206408E-2</v>
      </c>
      <c r="BC25">
        <v>11.205386051375346</v>
      </c>
      <c r="BD25">
        <v>11.595694846835361</v>
      </c>
      <c r="BE25">
        <v>0.3903087954600144</v>
      </c>
      <c r="BF25">
        <v>0.70560672694766913</v>
      </c>
    </row>
    <row r="26" spans="1:58" x14ac:dyDescent="0.3">
      <c r="A26">
        <v>25</v>
      </c>
      <c r="B26">
        <v>1</v>
      </c>
      <c r="C26" t="s">
        <v>30</v>
      </c>
      <c r="D26" t="s">
        <v>27</v>
      </c>
      <c r="G26">
        <v>0.5</v>
      </c>
      <c r="H26">
        <v>0.5</v>
      </c>
      <c r="I26">
        <v>13504</v>
      </c>
      <c r="J26">
        <v>14464</v>
      </c>
      <c r="L26">
        <v>80989</v>
      </c>
      <c r="M26">
        <v>10.775</v>
      </c>
      <c r="N26">
        <v>12.532</v>
      </c>
      <c r="O26">
        <v>1.758</v>
      </c>
      <c r="Q26">
        <v>8.3550000000000004</v>
      </c>
      <c r="R26">
        <v>1</v>
      </c>
      <c r="S26">
        <v>0</v>
      </c>
      <c r="T26">
        <v>0</v>
      </c>
      <c r="V26">
        <v>0</v>
      </c>
      <c r="Y26" s="8">
        <v>44398</v>
      </c>
      <c r="Z26">
        <v>0.65109953703703705</v>
      </c>
      <c r="AB26">
        <v>1</v>
      </c>
      <c r="AD26">
        <v>11.28444716241563</v>
      </c>
      <c r="AE26">
        <v>11.582243972823125</v>
      </c>
      <c r="AF26">
        <v>0.29779681040749573</v>
      </c>
      <c r="AG26">
        <v>0.70592660329041779</v>
      </c>
    </row>
    <row r="27" spans="1:58" x14ac:dyDescent="0.3">
      <c r="A27">
        <v>26</v>
      </c>
      <c r="B27">
        <v>2</v>
      </c>
      <c r="D27" t="s">
        <v>28</v>
      </c>
      <c r="Y27" s="8">
        <v>44398</v>
      </c>
      <c r="Z27">
        <v>0.65543981481481484</v>
      </c>
      <c r="AB27">
        <v>1</v>
      </c>
      <c r="AD27" t="e">
        <v>#DIV/0!</v>
      </c>
      <c r="AE27" t="e">
        <v>#DIV/0!</v>
      </c>
      <c r="AF27" t="e">
        <v>#DIV/0!</v>
      </c>
      <c r="AG27" t="e">
        <v>#DIV/0!</v>
      </c>
    </row>
    <row r="28" spans="1:58" x14ac:dyDescent="0.3">
      <c r="A28">
        <v>27</v>
      </c>
      <c r="B28">
        <v>9</v>
      </c>
      <c r="C28" t="s">
        <v>96</v>
      </c>
      <c r="D28" t="s">
        <v>27</v>
      </c>
      <c r="G28">
        <v>0.5</v>
      </c>
      <c r="H28">
        <v>0.5</v>
      </c>
      <c r="I28">
        <v>3837</v>
      </c>
      <c r="J28">
        <v>7323</v>
      </c>
      <c r="L28">
        <v>11356</v>
      </c>
      <c r="M28">
        <v>3.359</v>
      </c>
      <c r="N28">
        <v>6.4820000000000002</v>
      </c>
      <c r="O28">
        <v>3.1240000000000001</v>
      </c>
      <c r="Q28">
        <v>1.0720000000000001</v>
      </c>
      <c r="R28">
        <v>1</v>
      </c>
      <c r="S28">
        <v>0</v>
      </c>
      <c r="T28">
        <v>0</v>
      </c>
      <c r="V28">
        <v>0</v>
      </c>
      <c r="Y28" s="8">
        <v>44398</v>
      </c>
      <c r="Z28">
        <v>0.66699074074074083</v>
      </c>
      <c r="AB28">
        <v>1</v>
      </c>
      <c r="AD28">
        <v>3.1537688600070259</v>
      </c>
      <c r="AE28">
        <v>5.760868741224682</v>
      </c>
      <c r="AF28">
        <v>2.607099881217656</v>
      </c>
      <c r="AG28">
        <v>9.5681414944595283E-2</v>
      </c>
    </row>
    <row r="29" spans="1:58" x14ac:dyDescent="0.3">
      <c r="A29">
        <v>28</v>
      </c>
      <c r="B29">
        <v>9</v>
      </c>
      <c r="C29" t="s">
        <v>96</v>
      </c>
      <c r="D29" t="s">
        <v>27</v>
      </c>
      <c r="G29">
        <v>0.5</v>
      </c>
      <c r="H29">
        <v>0.5</v>
      </c>
      <c r="I29">
        <v>4342</v>
      </c>
      <c r="J29">
        <v>7318</v>
      </c>
      <c r="L29">
        <v>11181</v>
      </c>
      <c r="M29">
        <v>3.746</v>
      </c>
      <c r="N29">
        <v>6.4779999999999998</v>
      </c>
      <c r="O29">
        <v>2.7320000000000002</v>
      </c>
      <c r="Q29">
        <v>1.0529999999999999</v>
      </c>
      <c r="R29">
        <v>1</v>
      </c>
      <c r="S29">
        <v>0</v>
      </c>
      <c r="T29">
        <v>0</v>
      </c>
      <c r="V29">
        <v>0</v>
      </c>
      <c r="Y29" s="8">
        <v>44398</v>
      </c>
      <c r="Z29">
        <v>0.67328703703703707</v>
      </c>
      <c r="AB29">
        <v>1</v>
      </c>
      <c r="AD29">
        <v>3.5785120629362015</v>
      </c>
      <c r="AE29">
        <v>5.7567927187967323</v>
      </c>
      <c r="AF29">
        <v>2.1782806558605308</v>
      </c>
      <c r="AG29">
        <v>9.4147761246484926E-2</v>
      </c>
      <c r="AJ29">
        <v>0.30507944591734398</v>
      </c>
      <c r="AO29">
        <v>0.25521859895786414</v>
      </c>
      <c r="AT29">
        <v>1.1825415955174161</v>
      </c>
      <c r="AY29">
        <v>0.69120891879961566</v>
      </c>
      <c r="BC29">
        <v>3.583979054657072</v>
      </c>
      <c r="BD29">
        <v>5.7494558784264225</v>
      </c>
      <c r="BE29">
        <v>2.1654768237693496</v>
      </c>
      <c r="BF29">
        <v>9.3823503036027295E-2</v>
      </c>
    </row>
    <row r="30" spans="1:58" x14ac:dyDescent="0.3">
      <c r="A30">
        <v>29</v>
      </c>
      <c r="B30">
        <v>9</v>
      </c>
      <c r="C30" t="s">
        <v>96</v>
      </c>
      <c r="D30" t="s">
        <v>27</v>
      </c>
      <c r="G30">
        <v>0.5</v>
      </c>
      <c r="H30">
        <v>0.5</v>
      </c>
      <c r="I30">
        <v>4355</v>
      </c>
      <c r="J30">
        <v>7300</v>
      </c>
      <c r="L30">
        <v>11107</v>
      </c>
      <c r="M30">
        <v>3.7559999999999998</v>
      </c>
      <c r="N30">
        <v>6.4630000000000001</v>
      </c>
      <c r="O30">
        <v>2.7080000000000002</v>
      </c>
      <c r="Q30">
        <v>1.046</v>
      </c>
      <c r="R30">
        <v>1</v>
      </c>
      <c r="S30">
        <v>0</v>
      </c>
      <c r="T30">
        <v>0</v>
      </c>
      <c r="V30">
        <v>0</v>
      </c>
      <c r="Y30" s="8">
        <v>44398</v>
      </c>
      <c r="Z30">
        <v>0.68005787037037047</v>
      </c>
      <c r="AB30">
        <v>1</v>
      </c>
      <c r="AD30">
        <v>3.589446046377943</v>
      </c>
      <c r="AE30">
        <v>5.7421190380561118</v>
      </c>
      <c r="AF30">
        <v>2.1526729916781688</v>
      </c>
      <c r="AG30">
        <v>9.3499244825569677E-2</v>
      </c>
    </row>
    <row r="31" spans="1:58" x14ac:dyDescent="0.3">
      <c r="A31">
        <v>30</v>
      </c>
      <c r="B31">
        <v>10</v>
      </c>
      <c r="C31" t="s">
        <v>97</v>
      </c>
      <c r="D31" t="s">
        <v>27</v>
      </c>
      <c r="G31">
        <v>0.5</v>
      </c>
      <c r="H31">
        <v>0.5</v>
      </c>
      <c r="I31">
        <v>5245</v>
      </c>
      <c r="J31">
        <v>8518</v>
      </c>
      <c r="L31">
        <v>44186</v>
      </c>
      <c r="M31">
        <v>4.4390000000000001</v>
      </c>
      <c r="N31">
        <v>7.4950000000000001</v>
      </c>
      <c r="O31">
        <v>3.056</v>
      </c>
      <c r="Q31">
        <v>4.5049999999999999</v>
      </c>
      <c r="R31">
        <v>1</v>
      </c>
      <c r="S31">
        <v>0</v>
      </c>
      <c r="T31">
        <v>0</v>
      </c>
      <c r="V31">
        <v>0</v>
      </c>
      <c r="Y31" s="8">
        <v>44398</v>
      </c>
      <c r="Z31">
        <v>0.69163194444444442</v>
      </c>
      <c r="AB31">
        <v>1</v>
      </c>
      <c r="AD31">
        <v>4.3380033743125308</v>
      </c>
      <c r="AE31">
        <v>6.7350381015047747</v>
      </c>
      <c r="AF31">
        <v>2.3970347271922439</v>
      </c>
      <c r="AG31">
        <v>0.38339484871009949</v>
      </c>
    </row>
    <row r="32" spans="1:58" x14ac:dyDescent="0.3">
      <c r="A32">
        <v>31</v>
      </c>
      <c r="B32">
        <v>10</v>
      </c>
      <c r="C32" t="s">
        <v>97</v>
      </c>
      <c r="D32" t="s">
        <v>27</v>
      </c>
      <c r="G32">
        <v>0.5</v>
      </c>
      <c r="H32">
        <v>0.5</v>
      </c>
      <c r="I32">
        <v>5499</v>
      </c>
      <c r="J32">
        <v>8505</v>
      </c>
      <c r="L32">
        <v>44652</v>
      </c>
      <c r="M32">
        <v>4.633</v>
      </c>
      <c r="N32">
        <v>7.484</v>
      </c>
      <c r="O32">
        <v>2.85</v>
      </c>
      <c r="Q32">
        <v>4.5540000000000003</v>
      </c>
      <c r="R32">
        <v>1</v>
      </c>
      <c r="S32">
        <v>0</v>
      </c>
      <c r="T32">
        <v>0</v>
      </c>
      <c r="V32">
        <v>0</v>
      </c>
      <c r="Y32" s="8">
        <v>44398</v>
      </c>
      <c r="Z32">
        <v>0.69796296296296301</v>
      </c>
      <c r="AB32">
        <v>1</v>
      </c>
      <c r="AD32">
        <v>4.5516365892511654</v>
      </c>
      <c r="AE32">
        <v>6.7244404431921048</v>
      </c>
      <c r="AF32">
        <v>2.1728038539409393</v>
      </c>
      <c r="AG32">
        <v>0.38747874941478194</v>
      </c>
      <c r="AJ32">
        <v>1.1391436112838123</v>
      </c>
      <c r="AO32">
        <v>0.33886910179919216</v>
      </c>
      <c r="AT32">
        <v>1.3586198697369869</v>
      </c>
      <c r="AY32">
        <v>8.1389259722569801E-2</v>
      </c>
      <c r="BC32">
        <v>4.5777099343814704</v>
      </c>
      <c r="BD32">
        <v>6.7358533059903651</v>
      </c>
      <c r="BE32">
        <v>2.1581433716088942</v>
      </c>
      <c r="BF32">
        <v>0.38763649665230182</v>
      </c>
    </row>
    <row r="33" spans="1:58" x14ac:dyDescent="0.3">
      <c r="A33">
        <v>32</v>
      </c>
      <c r="B33">
        <v>10</v>
      </c>
      <c r="C33" t="s">
        <v>97</v>
      </c>
      <c r="D33" t="s">
        <v>27</v>
      </c>
      <c r="G33">
        <v>0.5</v>
      </c>
      <c r="H33">
        <v>0.5</v>
      </c>
      <c r="I33">
        <v>5561</v>
      </c>
      <c r="J33">
        <v>8533</v>
      </c>
      <c r="L33">
        <v>44688</v>
      </c>
      <c r="M33">
        <v>4.681</v>
      </c>
      <c r="N33">
        <v>7.5069999999999997</v>
      </c>
      <c r="O33">
        <v>2.8260000000000001</v>
      </c>
      <c r="Q33">
        <v>4.5579999999999998</v>
      </c>
      <c r="R33">
        <v>1</v>
      </c>
      <c r="S33">
        <v>0</v>
      </c>
      <c r="T33">
        <v>0</v>
      </c>
      <c r="V33">
        <v>0</v>
      </c>
      <c r="Y33" s="8">
        <v>44398</v>
      </c>
      <c r="Z33">
        <v>0.70478009259259267</v>
      </c>
      <c r="AB33">
        <v>1</v>
      </c>
      <c r="AD33">
        <v>4.6037832795117763</v>
      </c>
      <c r="AE33">
        <v>6.7472661687886255</v>
      </c>
      <c r="AF33">
        <v>2.1434828892768492</v>
      </c>
      <c r="AG33">
        <v>0.38779424388982175</v>
      </c>
    </row>
    <row r="34" spans="1:58" x14ac:dyDescent="0.3">
      <c r="A34">
        <v>33</v>
      </c>
      <c r="B34">
        <v>11</v>
      </c>
      <c r="C34" t="s">
        <v>98</v>
      </c>
      <c r="D34" t="s">
        <v>27</v>
      </c>
      <c r="G34">
        <v>0.5</v>
      </c>
      <c r="H34">
        <v>0.5</v>
      </c>
      <c r="I34">
        <v>5176</v>
      </c>
      <c r="J34">
        <v>9007</v>
      </c>
      <c r="L34">
        <v>14456</v>
      </c>
      <c r="M34">
        <v>4.3860000000000001</v>
      </c>
      <c r="N34">
        <v>7.9089999999999998</v>
      </c>
      <c r="O34">
        <v>3.524</v>
      </c>
      <c r="Q34">
        <v>1.3959999999999999</v>
      </c>
      <c r="R34">
        <v>1</v>
      </c>
      <c r="S34">
        <v>0</v>
      </c>
      <c r="T34">
        <v>0</v>
      </c>
      <c r="V34">
        <v>0</v>
      </c>
      <c r="Y34" s="8">
        <v>44398</v>
      </c>
      <c r="Z34">
        <v>0.71636574074074078</v>
      </c>
      <c r="AB34">
        <v>1</v>
      </c>
      <c r="AD34">
        <v>4.2799691545063654</v>
      </c>
      <c r="AE34">
        <v>7.1336730949583016</v>
      </c>
      <c r="AF34">
        <v>2.8537039404519362</v>
      </c>
      <c r="AG34">
        <v>0.12284899473969316</v>
      </c>
    </row>
    <row r="35" spans="1:58" x14ac:dyDescent="0.3">
      <c r="A35">
        <v>34</v>
      </c>
      <c r="B35">
        <v>11</v>
      </c>
      <c r="C35" t="s">
        <v>98</v>
      </c>
      <c r="D35" t="s">
        <v>27</v>
      </c>
      <c r="G35">
        <v>0.5</v>
      </c>
      <c r="H35">
        <v>0.5</v>
      </c>
      <c r="I35">
        <v>5115</v>
      </c>
      <c r="J35">
        <v>9016</v>
      </c>
      <c r="L35">
        <v>14138</v>
      </c>
      <c r="M35">
        <v>4.3390000000000004</v>
      </c>
      <c r="N35">
        <v>7.9169999999999998</v>
      </c>
      <c r="O35">
        <v>3.5779999999999998</v>
      </c>
      <c r="Q35">
        <v>1.363</v>
      </c>
      <c r="R35">
        <v>1</v>
      </c>
      <c r="S35">
        <v>0</v>
      </c>
      <c r="T35">
        <v>0</v>
      </c>
      <c r="V35">
        <v>0</v>
      </c>
      <c r="Y35" s="8">
        <v>44398</v>
      </c>
      <c r="Z35">
        <v>0.72275462962962955</v>
      </c>
      <c r="AB35">
        <v>1</v>
      </c>
      <c r="AD35">
        <v>4.2286635398951189</v>
      </c>
      <c r="AE35">
        <v>7.1410099353286123</v>
      </c>
      <c r="AF35">
        <v>2.9123463954334934</v>
      </c>
      <c r="AG35">
        <v>0.12006212687684116</v>
      </c>
      <c r="AJ35">
        <v>2.1511061026392162</v>
      </c>
      <c r="AO35">
        <v>0.56916637704869255</v>
      </c>
      <c r="AT35">
        <v>4.3911160454954103</v>
      </c>
      <c r="AY35">
        <v>0.69104074664858894</v>
      </c>
      <c r="BC35">
        <v>4.1836659926541069</v>
      </c>
      <c r="BD35">
        <v>7.1613900474683625</v>
      </c>
      <c r="BE35">
        <v>2.9777240548142561</v>
      </c>
      <c r="BF35">
        <v>0.12047840430918541</v>
      </c>
    </row>
    <row r="36" spans="1:58" x14ac:dyDescent="0.3">
      <c r="A36">
        <v>35</v>
      </c>
      <c r="B36">
        <v>11</v>
      </c>
      <c r="C36" t="s">
        <v>98</v>
      </c>
      <c r="D36" t="s">
        <v>27</v>
      </c>
      <c r="G36">
        <v>0.5</v>
      </c>
      <c r="H36">
        <v>0.5</v>
      </c>
      <c r="I36">
        <v>5008</v>
      </c>
      <c r="J36">
        <v>9066</v>
      </c>
      <c r="L36">
        <v>14233</v>
      </c>
      <c r="M36">
        <v>4.2569999999999997</v>
      </c>
      <c r="N36">
        <v>7.9589999999999996</v>
      </c>
      <c r="O36">
        <v>3.702</v>
      </c>
      <c r="Q36">
        <v>1.373</v>
      </c>
      <c r="R36">
        <v>1</v>
      </c>
      <c r="S36">
        <v>0</v>
      </c>
      <c r="T36">
        <v>0</v>
      </c>
      <c r="V36">
        <v>0</v>
      </c>
      <c r="Y36" s="8">
        <v>44398</v>
      </c>
      <c r="Z36">
        <v>0.7295949074074074</v>
      </c>
      <c r="AB36">
        <v>1</v>
      </c>
      <c r="AD36">
        <v>4.1386684454130949</v>
      </c>
      <c r="AE36">
        <v>7.1817701596081136</v>
      </c>
      <c r="AF36">
        <v>3.0431017141950187</v>
      </c>
      <c r="AG36">
        <v>0.12089468174152966</v>
      </c>
    </row>
    <row r="37" spans="1:58" x14ac:dyDescent="0.3">
      <c r="A37">
        <v>36</v>
      </c>
      <c r="B37">
        <v>12</v>
      </c>
      <c r="C37" t="s">
        <v>99</v>
      </c>
      <c r="D37" t="s">
        <v>27</v>
      </c>
      <c r="G37">
        <v>0.5</v>
      </c>
      <c r="H37">
        <v>0.5</v>
      </c>
      <c r="I37">
        <v>5175</v>
      </c>
      <c r="J37">
        <v>6404</v>
      </c>
      <c r="L37">
        <v>18352</v>
      </c>
      <c r="M37">
        <v>4.3849999999999998</v>
      </c>
      <c r="N37">
        <v>5.7039999999999997</v>
      </c>
      <c r="O37">
        <v>1.319</v>
      </c>
      <c r="Q37">
        <v>1.8029999999999999</v>
      </c>
      <c r="R37">
        <v>1</v>
      </c>
      <c r="S37">
        <v>0</v>
      </c>
      <c r="T37">
        <v>0</v>
      </c>
      <c r="V37">
        <v>0</v>
      </c>
      <c r="Y37" s="8">
        <v>44398</v>
      </c>
      <c r="Z37">
        <v>0.74101851851851863</v>
      </c>
      <c r="AB37">
        <v>1</v>
      </c>
      <c r="AD37">
        <v>4.279128078857001</v>
      </c>
      <c r="AE37">
        <v>5.0116958189674401</v>
      </c>
      <c r="AF37">
        <v>0.73256774011043913</v>
      </c>
      <c r="AG37">
        <v>0.15699250792733874</v>
      </c>
    </row>
    <row r="38" spans="1:58" x14ac:dyDescent="0.3">
      <c r="A38">
        <v>37</v>
      </c>
      <c r="B38">
        <v>12</v>
      </c>
      <c r="C38" t="s">
        <v>99</v>
      </c>
      <c r="D38" t="s">
        <v>27</v>
      </c>
      <c r="G38">
        <v>0.5</v>
      </c>
      <c r="H38">
        <v>0.5</v>
      </c>
      <c r="I38">
        <v>5218</v>
      </c>
      <c r="J38">
        <v>7070</v>
      </c>
      <c r="L38">
        <v>21179</v>
      </c>
      <c r="M38">
        <v>4.4180000000000001</v>
      </c>
      <c r="N38">
        <v>6.2679999999999998</v>
      </c>
      <c r="O38">
        <v>1.85</v>
      </c>
      <c r="Q38">
        <v>2.0990000000000002</v>
      </c>
      <c r="R38">
        <v>1</v>
      </c>
      <c r="S38">
        <v>0</v>
      </c>
      <c r="T38">
        <v>0</v>
      </c>
      <c r="V38">
        <v>0</v>
      </c>
      <c r="Y38" s="8">
        <v>44398</v>
      </c>
      <c r="Z38">
        <v>0.74765046296296289</v>
      </c>
      <c r="AB38">
        <v>1</v>
      </c>
      <c r="AD38">
        <v>4.3152943317796835</v>
      </c>
      <c r="AE38">
        <v>5.554622006370403</v>
      </c>
      <c r="AF38">
        <v>1.2393276745907196</v>
      </c>
      <c r="AG38">
        <v>0.18176758795338444</v>
      </c>
      <c r="AJ38">
        <v>1.156593976423308</v>
      </c>
      <c r="AO38">
        <v>0.16156803172795384</v>
      </c>
      <c r="AT38">
        <v>3.2275653845810037</v>
      </c>
      <c r="AY38">
        <v>0.51237728597469867</v>
      </c>
      <c r="BC38">
        <v>4.2904826001234246</v>
      </c>
      <c r="BD38">
        <v>5.5501383816996581</v>
      </c>
      <c r="BE38">
        <v>1.2596557815762335</v>
      </c>
      <c r="BF38">
        <v>0.18130310997624244</v>
      </c>
    </row>
    <row r="39" spans="1:58" x14ac:dyDescent="0.3">
      <c r="A39">
        <v>38</v>
      </c>
      <c r="B39">
        <v>12</v>
      </c>
      <c r="C39" t="s">
        <v>99</v>
      </c>
      <c r="D39" t="s">
        <v>27</v>
      </c>
      <c r="G39">
        <v>0.5</v>
      </c>
      <c r="H39">
        <v>0.5</v>
      </c>
      <c r="I39">
        <v>5159</v>
      </c>
      <c r="J39">
        <v>7059</v>
      </c>
      <c r="L39">
        <v>21073</v>
      </c>
      <c r="M39">
        <v>4.3730000000000002</v>
      </c>
      <c r="N39">
        <v>6.2590000000000003</v>
      </c>
      <c r="O39">
        <v>1.8859999999999999</v>
      </c>
      <c r="Q39">
        <v>2.0880000000000001</v>
      </c>
      <c r="R39">
        <v>1</v>
      </c>
      <c r="S39">
        <v>0</v>
      </c>
      <c r="T39">
        <v>0</v>
      </c>
      <c r="V39">
        <v>0</v>
      </c>
      <c r="Y39" s="8">
        <v>44398</v>
      </c>
      <c r="Z39">
        <v>0.75438657407407417</v>
      </c>
      <c r="AB39">
        <v>1</v>
      </c>
      <c r="AD39">
        <v>4.2656708684671658</v>
      </c>
      <c r="AE39">
        <v>5.5456547570289132</v>
      </c>
      <c r="AF39">
        <v>1.2799838885617474</v>
      </c>
      <c r="AG39">
        <v>0.18083863199910044</v>
      </c>
    </row>
    <row r="40" spans="1:58" x14ac:dyDescent="0.3">
      <c r="A40">
        <v>39</v>
      </c>
      <c r="B40">
        <v>13</v>
      </c>
      <c r="C40" t="s">
        <v>100</v>
      </c>
      <c r="D40" t="s">
        <v>27</v>
      </c>
      <c r="G40">
        <v>0.5</v>
      </c>
      <c r="H40">
        <v>0.5</v>
      </c>
      <c r="I40">
        <v>4756</v>
      </c>
      <c r="J40">
        <v>8507</v>
      </c>
      <c r="L40">
        <v>21215</v>
      </c>
      <c r="M40">
        <v>4.0629999999999997</v>
      </c>
      <c r="N40">
        <v>7.4850000000000003</v>
      </c>
      <c r="O40">
        <v>3.4220000000000002</v>
      </c>
      <c r="Q40">
        <v>2.1030000000000002</v>
      </c>
      <c r="R40">
        <v>1</v>
      </c>
      <c r="S40">
        <v>0</v>
      </c>
      <c r="T40">
        <v>0</v>
      </c>
      <c r="V40">
        <v>0</v>
      </c>
      <c r="Y40" s="8">
        <v>44398</v>
      </c>
      <c r="Z40">
        <v>0.76626157407407414</v>
      </c>
      <c r="AB40">
        <v>1</v>
      </c>
      <c r="AD40">
        <v>3.92671738177319</v>
      </c>
      <c r="AE40">
        <v>6.7260708521632839</v>
      </c>
      <c r="AF40">
        <v>2.799353470390094</v>
      </c>
      <c r="AG40">
        <v>0.18208308242842425</v>
      </c>
    </row>
    <row r="41" spans="1:58" x14ac:dyDescent="0.3">
      <c r="A41">
        <v>40</v>
      </c>
      <c r="B41">
        <v>13</v>
      </c>
      <c r="C41" t="s">
        <v>100</v>
      </c>
      <c r="D41" t="s">
        <v>27</v>
      </c>
      <c r="G41">
        <v>0.5</v>
      </c>
      <c r="H41">
        <v>0.5</v>
      </c>
      <c r="I41">
        <v>4552</v>
      </c>
      <c r="J41">
        <v>9371</v>
      </c>
      <c r="L41">
        <v>22499</v>
      </c>
      <c r="M41">
        <v>3.907</v>
      </c>
      <c r="N41">
        <v>8.2170000000000005</v>
      </c>
      <c r="O41">
        <v>4.3109999999999999</v>
      </c>
      <c r="Q41">
        <v>2.2370000000000001</v>
      </c>
      <c r="R41">
        <v>1</v>
      </c>
      <c r="S41">
        <v>0</v>
      </c>
      <c r="T41">
        <v>0</v>
      </c>
      <c r="V41">
        <v>0</v>
      </c>
      <c r="Y41" s="8">
        <v>44398</v>
      </c>
      <c r="Z41">
        <v>0.77288194444444447</v>
      </c>
      <c r="AB41">
        <v>1</v>
      </c>
      <c r="AD41">
        <v>3.7551379493027901</v>
      </c>
      <c r="AE41">
        <v>7.4304075277130748</v>
      </c>
      <c r="AF41">
        <v>3.6752695784102847</v>
      </c>
      <c r="AG41">
        <v>0.19333571870484548</v>
      </c>
      <c r="AJ41">
        <v>0.17934464678664283</v>
      </c>
      <c r="AO41">
        <v>9.3599864846424694</v>
      </c>
      <c r="AT41">
        <v>19.652628858492459</v>
      </c>
      <c r="AY41">
        <v>6.5298654772784035</v>
      </c>
      <c r="BC41">
        <v>3.7517736467053311</v>
      </c>
      <c r="BD41">
        <v>7.0982116998351348</v>
      </c>
      <c r="BE41">
        <v>3.3464380531298041</v>
      </c>
      <c r="BF41">
        <v>0.18722301325094845</v>
      </c>
    </row>
    <row r="42" spans="1:58" x14ac:dyDescent="0.3">
      <c r="A42">
        <v>41</v>
      </c>
      <c r="B42">
        <v>13</v>
      </c>
      <c r="C42" t="s">
        <v>100</v>
      </c>
      <c r="D42" t="s">
        <v>27</v>
      </c>
      <c r="G42">
        <v>0.5</v>
      </c>
      <c r="H42">
        <v>0.5</v>
      </c>
      <c r="I42">
        <v>4544</v>
      </c>
      <c r="J42">
        <v>8556</v>
      </c>
      <c r="L42">
        <v>21104</v>
      </c>
      <c r="M42">
        <v>3.9009999999999998</v>
      </c>
      <c r="N42">
        <v>7.5270000000000001</v>
      </c>
      <c r="O42">
        <v>3.6259999999999999</v>
      </c>
      <c r="Q42">
        <v>2.0910000000000002</v>
      </c>
      <c r="R42">
        <v>1</v>
      </c>
      <c r="S42">
        <v>0</v>
      </c>
      <c r="T42">
        <v>0</v>
      </c>
      <c r="V42">
        <v>0</v>
      </c>
      <c r="Y42" s="8">
        <v>44398</v>
      </c>
      <c r="Z42">
        <v>0.77967592592592594</v>
      </c>
      <c r="AB42">
        <v>1</v>
      </c>
      <c r="AD42">
        <v>3.7484093441078721</v>
      </c>
      <c r="AE42">
        <v>6.7660158719571957</v>
      </c>
      <c r="AF42">
        <v>3.0176065278493236</v>
      </c>
      <c r="AG42">
        <v>0.18111030779705142</v>
      </c>
    </row>
    <row r="43" spans="1:58" x14ac:dyDescent="0.3">
      <c r="A43">
        <v>42</v>
      </c>
      <c r="B43">
        <v>14</v>
      </c>
      <c r="C43" t="s">
        <v>101</v>
      </c>
      <c r="D43" t="s">
        <v>27</v>
      </c>
      <c r="G43">
        <v>0.5</v>
      </c>
      <c r="H43">
        <v>0.5</v>
      </c>
      <c r="I43">
        <v>4432</v>
      </c>
      <c r="J43">
        <v>7313</v>
      </c>
      <c r="L43">
        <v>17933</v>
      </c>
      <c r="M43">
        <v>3.8149999999999999</v>
      </c>
      <c r="N43">
        <v>6.4740000000000002</v>
      </c>
      <c r="O43">
        <v>2.6589999999999998</v>
      </c>
      <c r="Q43">
        <v>1.76</v>
      </c>
      <c r="R43">
        <v>1</v>
      </c>
      <c r="S43">
        <v>0</v>
      </c>
      <c r="T43">
        <v>0</v>
      </c>
      <c r="V43">
        <v>0</v>
      </c>
      <c r="Y43" s="8">
        <v>44398</v>
      </c>
      <c r="Z43">
        <v>0.79118055555555555</v>
      </c>
      <c r="AB43">
        <v>1</v>
      </c>
      <c r="AD43">
        <v>3.6542088713790255</v>
      </c>
      <c r="AE43">
        <v>5.7527166963687817</v>
      </c>
      <c r="AF43">
        <v>2.0985078249897562</v>
      </c>
      <c r="AG43">
        <v>0.15332050278729162</v>
      </c>
    </row>
    <row r="44" spans="1:58" x14ac:dyDescent="0.3">
      <c r="A44">
        <v>43</v>
      </c>
      <c r="B44">
        <v>14</v>
      </c>
      <c r="C44" t="s">
        <v>101</v>
      </c>
      <c r="D44" t="s">
        <v>27</v>
      </c>
      <c r="G44">
        <v>0.5</v>
      </c>
      <c r="H44">
        <v>0.5</v>
      </c>
      <c r="I44">
        <v>4424</v>
      </c>
      <c r="J44">
        <v>7910</v>
      </c>
      <c r="L44">
        <v>19852</v>
      </c>
      <c r="M44">
        <v>3.8090000000000002</v>
      </c>
      <c r="N44">
        <v>6.9790000000000001</v>
      </c>
      <c r="O44">
        <v>3.17</v>
      </c>
      <c r="Q44">
        <v>1.96</v>
      </c>
      <c r="R44">
        <v>1</v>
      </c>
      <c r="S44">
        <v>0</v>
      </c>
      <c r="T44">
        <v>0</v>
      </c>
      <c r="V44">
        <v>0</v>
      </c>
      <c r="Y44" s="8">
        <v>44398</v>
      </c>
      <c r="Z44">
        <v>0.79776620370370377</v>
      </c>
      <c r="AB44">
        <v>1</v>
      </c>
      <c r="AD44">
        <v>3.6474802661841075</v>
      </c>
      <c r="AE44">
        <v>6.2393937742660333</v>
      </c>
      <c r="AF44">
        <v>2.5919135080819258</v>
      </c>
      <c r="AG44">
        <v>0.17013811105399898</v>
      </c>
      <c r="AJ44">
        <v>0.18430270224195358</v>
      </c>
      <c r="AO44">
        <v>7.9469901468322242</v>
      </c>
      <c r="AT44">
        <v>20.57881960833819</v>
      </c>
      <c r="AY44">
        <v>9.5865889441370022</v>
      </c>
      <c r="BC44">
        <v>3.6508445687815665</v>
      </c>
      <c r="BD44">
        <v>6.0009464622309476</v>
      </c>
      <c r="BE44">
        <v>2.3501018934493816</v>
      </c>
      <c r="BF44">
        <v>0.16235591400301613</v>
      </c>
    </row>
    <row r="45" spans="1:58" x14ac:dyDescent="0.3">
      <c r="A45">
        <v>44</v>
      </c>
      <c r="B45">
        <v>14</v>
      </c>
      <c r="C45" t="s">
        <v>101</v>
      </c>
      <c r="D45" t="s">
        <v>27</v>
      </c>
      <c r="G45">
        <v>0.5</v>
      </c>
      <c r="H45">
        <v>0.5</v>
      </c>
      <c r="I45">
        <v>4432</v>
      </c>
      <c r="J45">
        <v>7325</v>
      </c>
      <c r="L45">
        <v>18076</v>
      </c>
      <c r="M45">
        <v>3.8149999999999999</v>
      </c>
      <c r="N45">
        <v>6.484</v>
      </c>
      <c r="O45">
        <v>2.67</v>
      </c>
      <c r="Q45">
        <v>1.7749999999999999</v>
      </c>
      <c r="R45">
        <v>1</v>
      </c>
      <c r="S45">
        <v>0</v>
      </c>
      <c r="T45">
        <v>0</v>
      </c>
      <c r="V45">
        <v>0</v>
      </c>
      <c r="Y45" s="8">
        <v>44398</v>
      </c>
      <c r="Z45">
        <v>0.80459490740740736</v>
      </c>
      <c r="AB45">
        <v>1</v>
      </c>
      <c r="AD45">
        <v>3.6542088713790255</v>
      </c>
      <c r="AE45">
        <v>5.7624991501958629</v>
      </c>
      <c r="AF45">
        <v>2.1082902788168374</v>
      </c>
      <c r="AG45">
        <v>0.15457371695203326</v>
      </c>
    </row>
    <row r="46" spans="1:58" x14ac:dyDescent="0.3">
      <c r="A46">
        <v>45</v>
      </c>
      <c r="B46">
        <v>15</v>
      </c>
      <c r="C46" t="s">
        <v>102</v>
      </c>
      <c r="D46" t="s">
        <v>27</v>
      </c>
      <c r="G46">
        <v>0.5</v>
      </c>
      <c r="H46">
        <v>0.5</v>
      </c>
      <c r="I46">
        <v>4876</v>
      </c>
      <c r="J46">
        <v>8053</v>
      </c>
      <c r="L46">
        <v>11325</v>
      </c>
      <c r="M46">
        <v>4.1559999999999997</v>
      </c>
      <c r="N46">
        <v>7.101</v>
      </c>
      <c r="O46">
        <v>2.9449999999999998</v>
      </c>
      <c r="Q46">
        <v>1.0680000000000001</v>
      </c>
      <c r="R46">
        <v>1</v>
      </c>
      <c r="S46">
        <v>0</v>
      </c>
      <c r="T46">
        <v>0</v>
      </c>
      <c r="V46">
        <v>0</v>
      </c>
      <c r="Y46" s="8">
        <v>44398</v>
      </c>
      <c r="Z46">
        <v>0.81640046296296298</v>
      </c>
      <c r="AB46">
        <v>1</v>
      </c>
      <c r="AD46">
        <v>4.0276464596969541</v>
      </c>
      <c r="AE46">
        <v>6.3559680157054084</v>
      </c>
      <c r="AF46">
        <v>2.3283215560084543</v>
      </c>
      <c r="AG46">
        <v>9.5409739146644301E-2</v>
      </c>
    </row>
    <row r="47" spans="1:58" x14ac:dyDescent="0.3">
      <c r="A47">
        <v>46</v>
      </c>
      <c r="B47">
        <v>15</v>
      </c>
      <c r="C47" t="s">
        <v>102</v>
      </c>
      <c r="D47" t="s">
        <v>27</v>
      </c>
      <c r="G47">
        <v>0.5</v>
      </c>
      <c r="H47">
        <v>0.5</v>
      </c>
      <c r="I47">
        <v>5094</v>
      </c>
      <c r="J47">
        <v>8727</v>
      </c>
      <c r="L47">
        <v>12266</v>
      </c>
      <c r="M47">
        <v>4.3230000000000004</v>
      </c>
      <c r="N47">
        <v>7.6719999999999997</v>
      </c>
      <c r="O47">
        <v>3.35</v>
      </c>
      <c r="Q47">
        <v>1.167</v>
      </c>
      <c r="R47">
        <v>1</v>
      </c>
      <c r="S47">
        <v>0</v>
      </c>
      <c r="T47">
        <v>0</v>
      </c>
      <c r="V47">
        <v>0</v>
      </c>
      <c r="Y47" s="8">
        <v>44398</v>
      </c>
      <c r="Z47">
        <v>0.82305555555555554</v>
      </c>
      <c r="AB47">
        <v>1</v>
      </c>
      <c r="AD47">
        <v>4.2110009512584599</v>
      </c>
      <c r="AE47">
        <v>6.9054158389930915</v>
      </c>
      <c r="AF47">
        <v>2.6944148877346317</v>
      </c>
      <c r="AG47">
        <v>0.10365641417476917</v>
      </c>
      <c r="AJ47">
        <v>3.9938613271417026E-2</v>
      </c>
      <c r="AO47">
        <v>7.6100352923964225</v>
      </c>
      <c r="AT47">
        <v>20.812700529643511</v>
      </c>
      <c r="AY47">
        <v>8.0014910018894838</v>
      </c>
      <c r="BC47">
        <v>4.2118420269078243</v>
      </c>
      <c r="BD47">
        <v>6.6522948462173854</v>
      </c>
      <c r="BE47">
        <v>2.4404528193095611</v>
      </c>
      <c r="BF47">
        <v>9.9668914559682228E-2</v>
      </c>
    </row>
    <row r="48" spans="1:58" x14ac:dyDescent="0.3">
      <c r="A48">
        <v>47</v>
      </c>
      <c r="B48">
        <v>15</v>
      </c>
      <c r="C48" t="s">
        <v>102</v>
      </c>
      <c r="D48" t="s">
        <v>27</v>
      </c>
      <c r="G48">
        <v>0.5</v>
      </c>
      <c r="H48">
        <v>0.5</v>
      </c>
      <c r="I48">
        <v>5096</v>
      </c>
      <c r="J48">
        <v>8106</v>
      </c>
      <c r="L48">
        <v>11356</v>
      </c>
      <c r="M48">
        <v>4.3250000000000002</v>
      </c>
      <c r="N48">
        <v>7.1459999999999999</v>
      </c>
      <c r="O48">
        <v>2.8210000000000002</v>
      </c>
      <c r="Q48">
        <v>1.0720000000000001</v>
      </c>
      <c r="R48">
        <v>1</v>
      </c>
      <c r="S48">
        <v>0</v>
      </c>
      <c r="T48">
        <v>0</v>
      </c>
      <c r="V48">
        <v>0</v>
      </c>
      <c r="Y48" s="8">
        <v>44398</v>
      </c>
      <c r="Z48">
        <v>0.82990740740740743</v>
      </c>
      <c r="AB48">
        <v>1</v>
      </c>
      <c r="AD48">
        <v>4.2126831025571896</v>
      </c>
      <c r="AE48">
        <v>6.3991738534416802</v>
      </c>
      <c r="AF48">
        <v>2.1864907508844906</v>
      </c>
      <c r="AG48">
        <v>9.5681414944595283E-2</v>
      </c>
    </row>
    <row r="49" spans="1:58" x14ac:dyDescent="0.3">
      <c r="A49">
        <v>48</v>
      </c>
      <c r="B49">
        <v>16</v>
      </c>
      <c r="C49" t="s">
        <v>103</v>
      </c>
      <c r="D49" t="s">
        <v>27</v>
      </c>
      <c r="G49">
        <v>0.5</v>
      </c>
      <c r="H49">
        <v>0.5</v>
      </c>
      <c r="I49">
        <v>5144</v>
      </c>
      <c r="J49">
        <v>7827</v>
      </c>
      <c r="L49">
        <v>8471</v>
      </c>
      <c r="M49">
        <v>4.3609999999999998</v>
      </c>
      <c r="N49">
        <v>6.91</v>
      </c>
      <c r="O49">
        <v>2.548</v>
      </c>
      <c r="Q49">
        <v>0.77</v>
      </c>
      <c r="R49">
        <v>1</v>
      </c>
      <c r="S49">
        <v>0</v>
      </c>
      <c r="T49">
        <v>0</v>
      </c>
      <c r="V49">
        <v>0</v>
      </c>
      <c r="Y49" s="8">
        <v>44398</v>
      </c>
      <c r="Z49">
        <v>0.84177083333333336</v>
      </c>
      <c r="AB49">
        <v>1</v>
      </c>
      <c r="AD49">
        <v>4.2530547337266951</v>
      </c>
      <c r="AE49">
        <v>6.1717318019620597</v>
      </c>
      <c r="AF49">
        <v>1.9186770682353647</v>
      </c>
      <c r="AG49">
        <v>7.0398038264318716E-2</v>
      </c>
    </row>
    <row r="50" spans="1:58" x14ac:dyDescent="0.3">
      <c r="A50">
        <v>49</v>
      </c>
      <c r="B50">
        <v>16</v>
      </c>
      <c r="C50" t="s">
        <v>103</v>
      </c>
      <c r="D50" t="s">
        <v>27</v>
      </c>
      <c r="G50">
        <v>0.5</v>
      </c>
      <c r="H50">
        <v>0.5</v>
      </c>
      <c r="I50">
        <v>5251</v>
      </c>
      <c r="J50">
        <v>7943</v>
      </c>
      <c r="L50">
        <v>8479</v>
      </c>
      <c r="M50">
        <v>4.4429999999999996</v>
      </c>
      <c r="N50">
        <v>7.008</v>
      </c>
      <c r="O50">
        <v>2.5640000000000001</v>
      </c>
      <c r="Q50">
        <v>0.77100000000000002</v>
      </c>
      <c r="R50">
        <v>1</v>
      </c>
      <c r="S50">
        <v>0</v>
      </c>
      <c r="T50">
        <v>0</v>
      </c>
      <c r="V50">
        <v>0</v>
      </c>
      <c r="Y50" s="8">
        <v>44398</v>
      </c>
      <c r="Z50">
        <v>0.84848379629629633</v>
      </c>
      <c r="AB50">
        <v>1</v>
      </c>
      <c r="AD50">
        <v>4.3430498282087182</v>
      </c>
      <c r="AE50">
        <v>6.2662955222905037</v>
      </c>
      <c r="AF50">
        <v>1.9232456940817855</v>
      </c>
      <c r="AG50">
        <v>7.0468148147660906E-2</v>
      </c>
      <c r="AJ50">
        <v>1.5613761948464142</v>
      </c>
      <c r="AO50">
        <v>7.6569127276890079</v>
      </c>
      <c r="AT50">
        <v>25.66199522336926</v>
      </c>
      <c r="AY50">
        <v>7.6546962898903157</v>
      </c>
      <c r="BC50">
        <v>4.3094068022341308</v>
      </c>
      <c r="BD50">
        <v>6.5157480948810544</v>
      </c>
      <c r="BE50">
        <v>2.2063412926469241</v>
      </c>
      <c r="BF50">
        <v>7.3272543481348429E-2</v>
      </c>
    </row>
    <row r="51" spans="1:58" x14ac:dyDescent="0.3">
      <c r="A51">
        <v>50</v>
      </c>
      <c r="B51">
        <v>16</v>
      </c>
      <c r="C51" t="s">
        <v>103</v>
      </c>
      <c r="D51" t="s">
        <v>27</v>
      </c>
      <c r="G51">
        <v>0.5</v>
      </c>
      <c r="H51">
        <v>0.5</v>
      </c>
      <c r="I51">
        <v>5171</v>
      </c>
      <c r="J51">
        <v>8555</v>
      </c>
      <c r="L51">
        <v>9119</v>
      </c>
      <c r="M51">
        <v>4.3819999999999997</v>
      </c>
      <c r="N51">
        <v>7.5259999999999998</v>
      </c>
      <c r="O51">
        <v>3.1440000000000001</v>
      </c>
      <c r="Q51">
        <v>0.83799999999999997</v>
      </c>
      <c r="R51">
        <v>1</v>
      </c>
      <c r="S51">
        <v>0</v>
      </c>
      <c r="T51">
        <v>0</v>
      </c>
      <c r="V51">
        <v>0</v>
      </c>
      <c r="Y51" s="8">
        <v>44398</v>
      </c>
      <c r="Z51">
        <v>0.85554398148148147</v>
      </c>
      <c r="AB51">
        <v>1</v>
      </c>
      <c r="AD51">
        <v>4.2757637762595424</v>
      </c>
      <c r="AE51">
        <v>6.7652006674716052</v>
      </c>
      <c r="AF51">
        <v>2.4894368912120628</v>
      </c>
      <c r="AG51">
        <v>7.6076938815035952E-2</v>
      </c>
    </row>
    <row r="52" spans="1:58" x14ac:dyDescent="0.3">
      <c r="A52">
        <v>51</v>
      </c>
      <c r="B52">
        <v>17</v>
      </c>
      <c r="C52" t="s">
        <v>104</v>
      </c>
      <c r="D52" t="s">
        <v>27</v>
      </c>
      <c r="G52">
        <v>0.5</v>
      </c>
      <c r="H52">
        <v>0.5</v>
      </c>
      <c r="I52">
        <v>4729</v>
      </c>
      <c r="J52">
        <v>7353</v>
      </c>
      <c r="L52">
        <v>15724</v>
      </c>
      <c r="M52">
        <v>4.0430000000000001</v>
      </c>
      <c r="N52">
        <v>6.5069999999999997</v>
      </c>
      <c r="O52">
        <v>2.4649999999999999</v>
      </c>
      <c r="Q52">
        <v>1.528</v>
      </c>
      <c r="R52">
        <v>1</v>
      </c>
      <c r="S52">
        <v>0</v>
      </c>
      <c r="T52">
        <v>0</v>
      </c>
      <c r="V52">
        <v>0</v>
      </c>
      <c r="Y52" s="8">
        <v>44398</v>
      </c>
      <c r="Z52">
        <v>0.86719907407407415</v>
      </c>
      <c r="AB52">
        <v>1</v>
      </c>
      <c r="AD52">
        <v>3.9040083392403431</v>
      </c>
      <c r="AE52">
        <v>5.7853248757923836</v>
      </c>
      <c r="AF52">
        <v>1.8813165365520406</v>
      </c>
      <c r="AG52">
        <v>0.13396141124942995</v>
      </c>
    </row>
    <row r="53" spans="1:58" x14ac:dyDescent="0.3">
      <c r="A53">
        <v>52</v>
      </c>
      <c r="B53">
        <v>17</v>
      </c>
      <c r="C53" t="s">
        <v>104</v>
      </c>
      <c r="D53" t="s">
        <v>27</v>
      </c>
      <c r="G53">
        <v>0.5</v>
      </c>
      <c r="H53">
        <v>0.5</v>
      </c>
      <c r="I53">
        <v>4507</v>
      </c>
      <c r="J53">
        <v>7299</v>
      </c>
      <c r="L53">
        <v>15929</v>
      </c>
      <c r="M53">
        <v>3.8730000000000002</v>
      </c>
      <c r="N53">
        <v>6.4619999999999997</v>
      </c>
      <c r="O53">
        <v>2.589</v>
      </c>
      <c r="Q53">
        <v>1.55</v>
      </c>
      <c r="R53">
        <v>1</v>
      </c>
      <c r="S53">
        <v>0</v>
      </c>
      <c r="T53">
        <v>0</v>
      </c>
      <c r="V53">
        <v>0</v>
      </c>
      <c r="Y53" s="8">
        <v>44398</v>
      </c>
      <c r="Z53">
        <v>0.87358796296296293</v>
      </c>
      <c r="AB53">
        <v>1</v>
      </c>
      <c r="AD53">
        <v>3.7172895450813779</v>
      </c>
      <c r="AE53">
        <v>5.7413038335705213</v>
      </c>
      <c r="AF53">
        <v>2.0240142884891434</v>
      </c>
      <c r="AG53">
        <v>0.13575797701007353</v>
      </c>
      <c r="AJ53">
        <v>0.20384196187457418</v>
      </c>
      <c r="AO53">
        <v>0.44113812023372961</v>
      </c>
      <c r="AT53">
        <v>0.87842294512499419</v>
      </c>
      <c r="AY53">
        <v>1.025183145325488</v>
      </c>
      <c r="BC53">
        <v>3.7135047046592371</v>
      </c>
      <c r="BD53">
        <v>5.7286681640438761</v>
      </c>
      <c r="BE53">
        <v>2.015163459384639</v>
      </c>
      <c r="BF53">
        <v>0.13506564191206943</v>
      </c>
    </row>
    <row r="54" spans="1:58" x14ac:dyDescent="0.3">
      <c r="A54">
        <v>53</v>
      </c>
      <c r="B54">
        <v>17</v>
      </c>
      <c r="C54" t="s">
        <v>104</v>
      </c>
      <c r="D54" t="s">
        <v>27</v>
      </c>
      <c r="G54">
        <v>0.5</v>
      </c>
      <c r="H54">
        <v>0.5</v>
      </c>
      <c r="I54">
        <v>4498</v>
      </c>
      <c r="J54">
        <v>7268</v>
      </c>
      <c r="L54">
        <v>15771</v>
      </c>
      <c r="M54">
        <v>3.8660000000000001</v>
      </c>
      <c r="N54">
        <v>6.4359999999999999</v>
      </c>
      <c r="O54">
        <v>2.57</v>
      </c>
      <c r="Q54">
        <v>1.5329999999999999</v>
      </c>
      <c r="R54">
        <v>1</v>
      </c>
      <c r="S54">
        <v>0</v>
      </c>
      <c r="T54">
        <v>0</v>
      </c>
      <c r="V54">
        <v>0</v>
      </c>
      <c r="Y54" s="8">
        <v>44398</v>
      </c>
      <c r="Z54">
        <v>0.88035879629629632</v>
      </c>
      <c r="AB54">
        <v>1</v>
      </c>
      <c r="AD54">
        <v>3.7097198642370959</v>
      </c>
      <c r="AE54">
        <v>5.7160324945172301</v>
      </c>
      <c r="AF54">
        <v>2.0063126302801342</v>
      </c>
      <c r="AG54">
        <v>0.13437330681406531</v>
      </c>
    </row>
    <row r="55" spans="1:58" x14ac:dyDescent="0.3">
      <c r="A55">
        <v>54</v>
      </c>
      <c r="B55">
        <v>18</v>
      </c>
      <c r="C55" t="s">
        <v>105</v>
      </c>
      <c r="D55" t="s">
        <v>27</v>
      </c>
      <c r="G55">
        <v>0.5</v>
      </c>
      <c r="H55">
        <v>0.5</v>
      </c>
      <c r="I55">
        <v>4853</v>
      </c>
      <c r="J55">
        <v>7854</v>
      </c>
      <c r="L55">
        <v>8328</v>
      </c>
      <c r="M55">
        <v>4.1379999999999999</v>
      </c>
      <c r="N55">
        <v>6.9320000000000004</v>
      </c>
      <c r="O55">
        <v>2.7949999999999999</v>
      </c>
      <c r="Q55">
        <v>0.755</v>
      </c>
      <c r="R55">
        <v>1</v>
      </c>
      <c r="S55">
        <v>0</v>
      </c>
      <c r="T55">
        <v>0</v>
      </c>
      <c r="V55">
        <v>0</v>
      </c>
      <c r="Y55" s="8">
        <v>44398</v>
      </c>
      <c r="Z55">
        <v>0.89228009259259267</v>
      </c>
      <c r="AB55">
        <v>1</v>
      </c>
      <c r="AD55">
        <v>4.0083017197615662</v>
      </c>
      <c r="AE55">
        <v>6.1937423230729918</v>
      </c>
      <c r="AF55">
        <v>2.1854406033114255</v>
      </c>
      <c r="AG55">
        <v>6.9144824099577104E-2</v>
      </c>
    </row>
    <row r="56" spans="1:58" x14ac:dyDescent="0.3">
      <c r="A56">
        <v>55</v>
      </c>
      <c r="B56">
        <v>18</v>
      </c>
      <c r="C56" t="s">
        <v>105</v>
      </c>
      <c r="D56" t="s">
        <v>27</v>
      </c>
      <c r="G56">
        <v>0.5</v>
      </c>
      <c r="H56">
        <v>0.5</v>
      </c>
      <c r="I56">
        <v>4996</v>
      </c>
      <c r="J56">
        <v>8526</v>
      </c>
      <c r="L56">
        <v>8858</v>
      </c>
      <c r="M56">
        <v>4.2480000000000002</v>
      </c>
      <c r="N56">
        <v>7.5010000000000003</v>
      </c>
      <c r="O56">
        <v>3.2530000000000001</v>
      </c>
      <c r="Q56">
        <v>0.81</v>
      </c>
      <c r="R56">
        <v>1</v>
      </c>
      <c r="S56">
        <v>0</v>
      </c>
      <c r="T56">
        <v>0</v>
      </c>
      <c r="V56">
        <v>0</v>
      </c>
      <c r="Y56" s="8">
        <v>44398</v>
      </c>
      <c r="Z56">
        <v>0.89893518518518523</v>
      </c>
      <c r="AB56">
        <v>1</v>
      </c>
      <c r="AD56">
        <v>4.1285755376207183</v>
      </c>
      <c r="AE56">
        <v>6.7415597373894949</v>
      </c>
      <c r="AF56">
        <v>2.6129841997687766</v>
      </c>
      <c r="AG56">
        <v>7.3789603870997061E-2</v>
      </c>
      <c r="AJ56">
        <v>0.42689997271508667</v>
      </c>
      <c r="AO56">
        <v>9.3938586973757623</v>
      </c>
      <c r="AT56">
        <v>27.047011345250183</v>
      </c>
      <c r="AY56">
        <v>7.5938003445760582</v>
      </c>
      <c r="BC56">
        <v>4.1374068319390478</v>
      </c>
      <c r="BD56">
        <v>6.439118873235592</v>
      </c>
      <c r="BE56">
        <v>2.3017120412965437</v>
      </c>
      <c r="BF56">
        <v>7.1090373362322823E-2</v>
      </c>
    </row>
    <row r="57" spans="1:58" x14ac:dyDescent="0.3">
      <c r="A57">
        <v>56</v>
      </c>
      <c r="B57">
        <v>18</v>
      </c>
      <c r="C57" t="s">
        <v>105</v>
      </c>
      <c r="D57" t="s">
        <v>27</v>
      </c>
      <c r="G57">
        <v>0.5</v>
      </c>
      <c r="H57">
        <v>0.5</v>
      </c>
      <c r="I57">
        <v>5017</v>
      </c>
      <c r="J57">
        <v>7784</v>
      </c>
      <c r="L57">
        <v>8242</v>
      </c>
      <c r="M57">
        <v>4.2640000000000002</v>
      </c>
      <c r="N57">
        <v>6.8730000000000002</v>
      </c>
      <c r="O57">
        <v>2.609</v>
      </c>
      <c r="Q57">
        <v>0.746</v>
      </c>
      <c r="R57">
        <v>1</v>
      </c>
      <c r="S57">
        <v>0</v>
      </c>
      <c r="T57">
        <v>0</v>
      </c>
      <c r="V57">
        <v>0</v>
      </c>
      <c r="Y57" s="8">
        <v>44398</v>
      </c>
      <c r="Z57">
        <v>0.90581018518518519</v>
      </c>
      <c r="AB57">
        <v>1</v>
      </c>
      <c r="AD57">
        <v>4.1462381262573782</v>
      </c>
      <c r="AE57">
        <v>6.136678009081689</v>
      </c>
      <c r="AF57">
        <v>1.9904398828243108</v>
      </c>
      <c r="AG57">
        <v>6.8391142853648584E-2</v>
      </c>
    </row>
    <row r="58" spans="1:58" x14ac:dyDescent="0.3">
      <c r="A58">
        <v>57</v>
      </c>
      <c r="B58">
        <v>19</v>
      </c>
      <c r="C58" t="s">
        <v>106</v>
      </c>
      <c r="D58" t="s">
        <v>27</v>
      </c>
      <c r="G58">
        <v>0.5</v>
      </c>
      <c r="H58">
        <v>0.5</v>
      </c>
      <c r="I58">
        <v>7370</v>
      </c>
      <c r="J58">
        <v>14579</v>
      </c>
      <c r="L58">
        <v>37838</v>
      </c>
      <c r="M58">
        <v>6.069</v>
      </c>
      <c r="N58">
        <v>12.63</v>
      </c>
      <c r="O58">
        <v>6.5609999999999999</v>
      </c>
      <c r="Q58">
        <v>3.8410000000000002</v>
      </c>
      <c r="R58">
        <v>1</v>
      </c>
      <c r="S58">
        <v>0</v>
      </c>
      <c r="T58">
        <v>0</v>
      </c>
      <c r="V58">
        <v>0</v>
      </c>
      <c r="Y58" s="8">
        <v>44398</v>
      </c>
      <c r="Z58">
        <v>0.91821759259259261</v>
      </c>
      <c r="AB58">
        <v>1</v>
      </c>
      <c r="AD58">
        <v>6.1252891292125282</v>
      </c>
      <c r="AE58">
        <v>11.67599248866598</v>
      </c>
      <c r="AF58">
        <v>5.5507033594534514</v>
      </c>
      <c r="AG58">
        <v>0.32776265627807327</v>
      </c>
    </row>
    <row r="59" spans="1:58" x14ac:dyDescent="0.3">
      <c r="A59">
        <v>58</v>
      </c>
      <c r="B59">
        <v>19</v>
      </c>
      <c r="C59" t="s">
        <v>106</v>
      </c>
      <c r="D59" t="s">
        <v>27</v>
      </c>
      <c r="G59">
        <v>0.5</v>
      </c>
      <c r="H59">
        <v>0.5</v>
      </c>
      <c r="I59">
        <v>8358</v>
      </c>
      <c r="J59">
        <v>14593</v>
      </c>
      <c r="L59">
        <v>38260</v>
      </c>
      <c r="M59">
        <v>6.827</v>
      </c>
      <c r="N59">
        <v>12.641</v>
      </c>
      <c r="O59">
        <v>5.8140000000000001</v>
      </c>
      <c r="Q59">
        <v>3.8860000000000001</v>
      </c>
      <c r="R59">
        <v>1</v>
      </c>
      <c r="S59">
        <v>0</v>
      </c>
      <c r="T59">
        <v>0</v>
      </c>
      <c r="V59">
        <v>0</v>
      </c>
      <c r="Y59" s="8">
        <v>44398</v>
      </c>
      <c r="Z59">
        <v>0.92517361111111107</v>
      </c>
      <c r="AB59">
        <v>1</v>
      </c>
      <c r="AD59">
        <v>6.9562718707848568</v>
      </c>
      <c r="AE59">
        <v>11.687405351464239</v>
      </c>
      <c r="AF59">
        <v>4.7311334806793823</v>
      </c>
      <c r="AG59">
        <v>0.33146095262437369</v>
      </c>
      <c r="AJ59">
        <v>0.29060316027412081</v>
      </c>
      <c r="AL59">
        <v>95.709591390678852</v>
      </c>
      <c r="AO59">
        <v>6.6813744415666632</v>
      </c>
      <c r="AQ59">
        <v>96.017372556752946</v>
      </c>
      <c r="AT59">
        <v>16.093832394587434</v>
      </c>
      <c r="AV59">
        <v>96.325153722827054</v>
      </c>
      <c r="AY59">
        <v>14.003163921469584</v>
      </c>
      <c r="BA59">
        <v>9.6177685689066426</v>
      </c>
      <c r="BC59">
        <v>6.9461789629924802</v>
      </c>
      <c r="BD59">
        <v>12.091339174074101</v>
      </c>
      <c r="BE59">
        <v>5.1451602110816204</v>
      </c>
      <c r="BF59">
        <v>0.35641568922648376</v>
      </c>
    </row>
    <row r="60" spans="1:58" x14ac:dyDescent="0.3">
      <c r="A60">
        <v>59</v>
      </c>
      <c r="B60">
        <v>19</v>
      </c>
      <c r="C60" t="s">
        <v>106</v>
      </c>
      <c r="D60" t="s">
        <v>27</v>
      </c>
      <c r="G60">
        <v>0.5</v>
      </c>
      <c r="H60">
        <v>0.5</v>
      </c>
      <c r="I60">
        <v>8334</v>
      </c>
      <c r="J60">
        <v>15584</v>
      </c>
      <c r="L60">
        <v>43955</v>
      </c>
      <c r="M60">
        <v>6.8090000000000002</v>
      </c>
      <c r="N60">
        <v>13.481</v>
      </c>
      <c r="O60">
        <v>6.6719999999999997</v>
      </c>
      <c r="Q60">
        <v>4.4809999999999999</v>
      </c>
      <c r="R60">
        <v>1</v>
      </c>
      <c r="S60">
        <v>0</v>
      </c>
      <c r="T60">
        <v>0</v>
      </c>
      <c r="V60">
        <v>0</v>
      </c>
      <c r="Y60" s="8">
        <v>44398</v>
      </c>
      <c r="Z60">
        <v>0.93248842592592596</v>
      </c>
      <c r="AB60">
        <v>1</v>
      </c>
      <c r="AD60">
        <v>6.9360860552001045</v>
      </c>
      <c r="AE60">
        <v>12.495272996683964</v>
      </c>
      <c r="AF60">
        <v>5.5591869414838593</v>
      </c>
      <c r="AG60">
        <v>0.38137042582859382</v>
      </c>
    </row>
    <row r="61" spans="1:58" x14ac:dyDescent="0.3">
      <c r="A61">
        <v>60</v>
      </c>
      <c r="B61">
        <v>20</v>
      </c>
      <c r="C61" t="s">
        <v>107</v>
      </c>
      <c r="D61" t="s">
        <v>27</v>
      </c>
      <c r="G61">
        <v>0.5</v>
      </c>
      <c r="H61">
        <v>0.5</v>
      </c>
      <c r="I61">
        <v>5689</v>
      </c>
      <c r="J61">
        <v>8783</v>
      </c>
      <c r="L61">
        <v>21697</v>
      </c>
      <c r="M61">
        <v>4.7789999999999999</v>
      </c>
      <c r="N61">
        <v>7.7190000000000003</v>
      </c>
      <c r="O61">
        <v>2.94</v>
      </c>
      <c r="Q61">
        <v>2.153</v>
      </c>
      <c r="R61">
        <v>1</v>
      </c>
      <c r="S61">
        <v>0</v>
      </c>
      <c r="T61">
        <v>0</v>
      </c>
      <c r="V61">
        <v>0</v>
      </c>
      <c r="Y61" s="8">
        <v>44398</v>
      </c>
      <c r="Z61">
        <v>0.94473379629629628</v>
      </c>
      <c r="AB61">
        <v>1</v>
      </c>
      <c r="AD61">
        <v>4.7114409626304594</v>
      </c>
      <c r="AE61">
        <v>6.9510672901861339</v>
      </c>
      <c r="AF61">
        <v>2.2396263275556745</v>
      </c>
      <c r="AG61">
        <v>0.18630720289979111</v>
      </c>
    </row>
    <row r="62" spans="1:58" x14ac:dyDescent="0.3">
      <c r="A62">
        <v>61</v>
      </c>
      <c r="B62">
        <v>20</v>
      </c>
      <c r="C62" t="s">
        <v>107</v>
      </c>
      <c r="D62" t="s">
        <v>27</v>
      </c>
      <c r="G62">
        <v>0.5</v>
      </c>
      <c r="H62">
        <v>0.5</v>
      </c>
      <c r="I62">
        <v>4641</v>
      </c>
      <c r="J62">
        <v>8721</v>
      </c>
      <c r="L62">
        <v>21492</v>
      </c>
      <c r="M62">
        <v>3.976</v>
      </c>
      <c r="N62">
        <v>7.6669999999999998</v>
      </c>
      <c r="O62">
        <v>3.6920000000000002</v>
      </c>
      <c r="Q62">
        <v>2.1320000000000001</v>
      </c>
      <c r="R62">
        <v>1</v>
      </c>
      <c r="S62">
        <v>0</v>
      </c>
      <c r="T62">
        <v>0</v>
      </c>
      <c r="V62">
        <v>0</v>
      </c>
      <c r="Y62" s="8">
        <v>44398</v>
      </c>
      <c r="Z62">
        <v>0.9512962962962962</v>
      </c>
      <c r="AB62">
        <v>1</v>
      </c>
      <c r="AD62">
        <v>3.8299936820962488</v>
      </c>
      <c r="AE62">
        <v>6.9005246120795523</v>
      </c>
      <c r="AF62">
        <v>3.0705309299833035</v>
      </c>
      <c r="AG62">
        <v>0.18451063713914756</v>
      </c>
      <c r="AJ62">
        <v>0.94876971520803921</v>
      </c>
      <c r="AK62">
        <v>1.5901485921627938</v>
      </c>
      <c r="AO62">
        <v>0.81847839235937447</v>
      </c>
      <c r="AP62">
        <v>3.2326664921123385</v>
      </c>
      <c r="AT62">
        <v>0.65619753218981147</v>
      </c>
      <c r="AU62">
        <v>8.9262302091373691</v>
      </c>
      <c r="AY62">
        <v>1.6440255629793705</v>
      </c>
      <c r="AZ62">
        <v>0.63392542412799691</v>
      </c>
      <c r="BC62">
        <v>3.8119105556349075</v>
      </c>
      <c r="BD62">
        <v>6.8724000573266961</v>
      </c>
      <c r="BE62">
        <v>3.0604895016917886</v>
      </c>
      <c r="BF62">
        <v>0.18603990896954903</v>
      </c>
    </row>
    <row r="63" spans="1:58" x14ac:dyDescent="0.3">
      <c r="A63">
        <v>62</v>
      </c>
      <c r="B63">
        <v>20</v>
      </c>
      <c r="C63" t="s">
        <v>107</v>
      </c>
      <c r="D63" t="s">
        <v>27</v>
      </c>
      <c r="G63">
        <v>0.5</v>
      </c>
      <c r="H63">
        <v>0.5</v>
      </c>
      <c r="I63">
        <v>4598</v>
      </c>
      <c r="J63">
        <v>8652</v>
      </c>
      <c r="L63">
        <v>21841</v>
      </c>
      <c r="M63">
        <v>3.9420000000000002</v>
      </c>
      <c r="N63">
        <v>7.6079999999999997</v>
      </c>
      <c r="O63">
        <v>3.6659999999999999</v>
      </c>
      <c r="Q63">
        <v>2.1680000000000001</v>
      </c>
      <c r="R63">
        <v>1</v>
      </c>
      <c r="S63">
        <v>0</v>
      </c>
      <c r="T63">
        <v>0</v>
      </c>
      <c r="V63">
        <v>0</v>
      </c>
      <c r="Y63" s="8">
        <v>44398</v>
      </c>
      <c r="Z63">
        <v>0.95836805555555549</v>
      </c>
      <c r="AB63">
        <v>1</v>
      </c>
      <c r="AD63">
        <v>3.7938274291735663</v>
      </c>
      <c r="AE63">
        <v>6.84427550257384</v>
      </c>
      <c r="AF63">
        <v>3.0504480734002737</v>
      </c>
      <c r="AG63">
        <v>0.1875691807999505</v>
      </c>
    </row>
    <row r="64" spans="1:58" x14ac:dyDescent="0.3">
      <c r="A64">
        <v>63</v>
      </c>
      <c r="B64">
        <v>2</v>
      </c>
      <c r="D64" t="s">
        <v>28</v>
      </c>
      <c r="Y64" s="8">
        <v>44398</v>
      </c>
      <c r="Z64">
        <v>0.96271990740740743</v>
      </c>
      <c r="AB64">
        <v>1</v>
      </c>
      <c r="AD64" t="e">
        <v>#DIV/0!</v>
      </c>
      <c r="AE64" t="e">
        <v>#DIV/0!</v>
      </c>
      <c r="AF64" t="e">
        <v>#DIV/0!</v>
      </c>
      <c r="AG64" t="e">
        <v>#DIV/0!</v>
      </c>
    </row>
    <row r="65" spans="1:58" x14ac:dyDescent="0.3">
      <c r="A65">
        <v>64</v>
      </c>
      <c r="B65">
        <v>3</v>
      </c>
      <c r="C65" t="s">
        <v>29</v>
      </c>
      <c r="D65" t="s">
        <v>27</v>
      </c>
      <c r="G65">
        <v>0.5</v>
      </c>
      <c r="H65">
        <v>0.5</v>
      </c>
      <c r="I65">
        <v>162</v>
      </c>
      <c r="J65">
        <v>182</v>
      </c>
      <c r="L65">
        <v>574</v>
      </c>
      <c r="M65">
        <v>0.53900000000000003</v>
      </c>
      <c r="N65">
        <v>0.433</v>
      </c>
      <c r="O65">
        <v>0</v>
      </c>
      <c r="Q65">
        <v>0</v>
      </c>
      <c r="R65">
        <v>1</v>
      </c>
      <c r="S65">
        <v>0</v>
      </c>
      <c r="T65">
        <v>0</v>
      </c>
      <c r="V65">
        <v>0</v>
      </c>
      <c r="Y65" s="8">
        <v>44398</v>
      </c>
      <c r="Z65">
        <v>0.97281249999999997</v>
      </c>
      <c r="AB65">
        <v>1</v>
      </c>
      <c r="AD65">
        <v>6.2815848591735265E-2</v>
      </c>
      <c r="AE65">
        <v>-6.0506490373760796E-2</v>
      </c>
      <c r="AF65">
        <v>-0.12332233896549606</v>
      </c>
      <c r="AG65">
        <v>1.1908196701613412E-3</v>
      </c>
    </row>
    <row r="66" spans="1:58" x14ac:dyDescent="0.3">
      <c r="A66">
        <v>65</v>
      </c>
      <c r="B66">
        <v>3</v>
      </c>
      <c r="C66" t="s">
        <v>29</v>
      </c>
      <c r="D66" t="s">
        <v>27</v>
      </c>
      <c r="G66">
        <v>0.5</v>
      </c>
      <c r="H66">
        <v>0.5</v>
      </c>
      <c r="I66">
        <v>6</v>
      </c>
      <c r="J66">
        <v>135</v>
      </c>
      <c r="L66">
        <v>484</v>
      </c>
      <c r="M66">
        <v>0.42</v>
      </c>
      <c r="N66">
        <v>0.39300000000000002</v>
      </c>
      <c r="O66">
        <v>0</v>
      </c>
      <c r="Q66">
        <v>0</v>
      </c>
      <c r="R66">
        <v>1</v>
      </c>
      <c r="S66">
        <v>0</v>
      </c>
      <c r="T66">
        <v>0</v>
      </c>
      <c r="V66">
        <v>0</v>
      </c>
      <c r="Y66" s="8">
        <v>44398</v>
      </c>
      <c r="Z66">
        <v>0.97773148148148159</v>
      </c>
      <c r="AB66">
        <v>1</v>
      </c>
      <c r="AD66">
        <v>-6.839195270915871E-2</v>
      </c>
      <c r="AE66">
        <v>-9.8821101196492456E-2</v>
      </c>
      <c r="AF66">
        <v>-3.0429148487333746E-2</v>
      </c>
      <c r="AG66">
        <v>4.0208348256172595E-4</v>
      </c>
      <c r="AJ66">
        <v>1.2373961183450375</v>
      </c>
      <c r="AO66">
        <v>10.918523105689793</v>
      </c>
      <c r="AT66">
        <v>33.520896678502737</v>
      </c>
      <c r="AY66">
        <v>74.951918275935526</v>
      </c>
      <c r="BC66">
        <v>-6.7971414884476361E-2</v>
      </c>
      <c r="BD66">
        <v>-0.1045275325956227</v>
      </c>
      <c r="BE66">
        <v>-3.6556117711146349E-2</v>
      </c>
      <c r="BF66">
        <v>6.4308620655049726E-4</v>
      </c>
    </row>
    <row r="67" spans="1:58" x14ac:dyDescent="0.3">
      <c r="A67">
        <v>66</v>
      </c>
      <c r="B67">
        <v>3</v>
      </c>
      <c r="C67" t="s">
        <v>29</v>
      </c>
      <c r="D67" t="s">
        <v>27</v>
      </c>
      <c r="G67">
        <v>0.5</v>
      </c>
      <c r="H67">
        <v>0.5</v>
      </c>
      <c r="I67">
        <v>7</v>
      </c>
      <c r="J67">
        <v>121</v>
      </c>
      <c r="L67">
        <v>539</v>
      </c>
      <c r="M67">
        <v>0.42</v>
      </c>
      <c r="N67">
        <v>0.38100000000000001</v>
      </c>
      <c r="O67">
        <v>0</v>
      </c>
      <c r="Q67">
        <v>0</v>
      </c>
      <c r="R67">
        <v>1</v>
      </c>
      <c r="S67">
        <v>0</v>
      </c>
      <c r="T67">
        <v>0</v>
      </c>
      <c r="V67">
        <v>0</v>
      </c>
      <c r="Y67" s="8">
        <v>44398</v>
      </c>
      <c r="Z67">
        <v>0.98312499999999992</v>
      </c>
      <c r="AB67">
        <v>1</v>
      </c>
      <c r="AD67">
        <v>-6.7550877059793998E-2</v>
      </c>
      <c r="AE67">
        <v>-0.11023396399475295</v>
      </c>
      <c r="AF67">
        <v>-4.2683086934958953E-2</v>
      </c>
      <c r="AG67">
        <v>8.8408893053926857E-4</v>
      </c>
    </row>
    <row r="68" spans="1:58" x14ac:dyDescent="0.3">
      <c r="A68">
        <v>67</v>
      </c>
      <c r="B68">
        <v>1</v>
      </c>
      <c r="C68" t="s">
        <v>30</v>
      </c>
      <c r="D68" t="s">
        <v>27</v>
      </c>
      <c r="G68">
        <v>0.5</v>
      </c>
      <c r="H68">
        <v>0.5</v>
      </c>
      <c r="I68">
        <v>9581</v>
      </c>
      <c r="J68">
        <v>12727</v>
      </c>
      <c r="L68">
        <v>70433</v>
      </c>
      <c r="M68">
        <v>7.7649999999999997</v>
      </c>
      <c r="N68">
        <v>11.061</v>
      </c>
      <c r="O68">
        <v>3.2959999999999998</v>
      </c>
      <c r="Q68">
        <v>7.25</v>
      </c>
      <c r="R68">
        <v>1</v>
      </c>
      <c r="S68">
        <v>0</v>
      </c>
      <c r="T68">
        <v>0</v>
      </c>
      <c r="V68">
        <v>0</v>
      </c>
      <c r="Y68" s="8">
        <v>44398</v>
      </c>
      <c r="Z68">
        <v>0.99525462962962974</v>
      </c>
      <c r="AB68">
        <v>1</v>
      </c>
      <c r="AD68">
        <v>7.9849073899578897</v>
      </c>
      <c r="AE68">
        <v>10.166233781353235</v>
      </c>
      <c r="AF68">
        <v>2.1813263913953449</v>
      </c>
      <c r="AG68">
        <v>0.61341661222040067</v>
      </c>
    </row>
    <row r="69" spans="1:58" x14ac:dyDescent="0.3">
      <c r="A69">
        <v>68</v>
      </c>
      <c r="B69">
        <v>1</v>
      </c>
      <c r="C69" t="s">
        <v>30</v>
      </c>
      <c r="D69" t="s">
        <v>27</v>
      </c>
      <c r="G69">
        <v>0.5</v>
      </c>
      <c r="H69">
        <v>0.5</v>
      </c>
      <c r="I69">
        <v>13224</v>
      </c>
      <c r="J69">
        <v>12966</v>
      </c>
      <c r="L69">
        <v>71889</v>
      </c>
      <c r="M69">
        <v>10.56</v>
      </c>
      <c r="N69">
        <v>11.263</v>
      </c>
      <c r="O69">
        <v>0.70299999999999996</v>
      </c>
      <c r="Q69">
        <v>7.4029999999999996</v>
      </c>
      <c r="R69">
        <v>1</v>
      </c>
      <c r="S69">
        <v>0</v>
      </c>
      <c r="T69">
        <v>0</v>
      </c>
      <c r="V69">
        <v>0</v>
      </c>
      <c r="Y69" s="8">
        <v>44399</v>
      </c>
      <c r="Z69">
        <v>2.4305555555555556E-3</v>
      </c>
      <c r="AB69">
        <v>1</v>
      </c>
      <c r="AD69">
        <v>11.04894598059351</v>
      </c>
      <c r="AE69">
        <v>10.361067653409252</v>
      </c>
      <c r="AF69">
        <v>-0.6878783271842579</v>
      </c>
      <c r="AG69">
        <v>0.62617661098867894</v>
      </c>
      <c r="AJ69">
        <v>1.4659559904738058</v>
      </c>
      <c r="AO69">
        <v>0.82273716232978711</v>
      </c>
      <c r="AT69">
        <v>10.675106943661685</v>
      </c>
      <c r="AY69">
        <v>6.0163100449900996E-2</v>
      </c>
      <c r="BC69">
        <v>11.130530318581886</v>
      </c>
      <c r="BD69">
        <v>10.403865888902729</v>
      </c>
      <c r="BE69">
        <v>-0.72666442967915756</v>
      </c>
      <c r="BF69">
        <v>0.62636503130016097</v>
      </c>
    </row>
    <row r="70" spans="1:58" x14ac:dyDescent="0.3">
      <c r="A70">
        <v>69</v>
      </c>
      <c r="B70">
        <v>1</v>
      </c>
      <c r="C70" t="s">
        <v>30</v>
      </c>
      <c r="D70" t="s">
        <v>27</v>
      </c>
      <c r="G70">
        <v>0.5</v>
      </c>
      <c r="H70">
        <v>0.5</v>
      </c>
      <c r="I70">
        <v>13418</v>
      </c>
      <c r="J70">
        <v>13071</v>
      </c>
      <c r="L70">
        <v>71932</v>
      </c>
      <c r="M70">
        <v>10.709</v>
      </c>
      <c r="N70">
        <v>11.352</v>
      </c>
      <c r="O70">
        <v>0.64300000000000002</v>
      </c>
      <c r="Q70">
        <v>7.407</v>
      </c>
      <c r="R70">
        <v>1</v>
      </c>
      <c r="S70">
        <v>0</v>
      </c>
      <c r="T70">
        <v>0</v>
      </c>
      <c r="V70">
        <v>0</v>
      </c>
      <c r="Y70" s="8">
        <v>44399</v>
      </c>
      <c r="Z70">
        <v>1.0034722222222221E-2</v>
      </c>
      <c r="AB70">
        <v>1</v>
      </c>
      <c r="AD70">
        <v>11.212114656570265</v>
      </c>
      <c r="AE70">
        <v>10.446664124396207</v>
      </c>
      <c r="AF70">
        <v>-0.76545053217405723</v>
      </c>
      <c r="AG70">
        <v>0.62655345161164311</v>
      </c>
    </row>
    <row r="71" spans="1:58" x14ac:dyDescent="0.3">
      <c r="A71">
        <v>70</v>
      </c>
      <c r="B71">
        <v>4</v>
      </c>
      <c r="C71" t="s">
        <v>65</v>
      </c>
      <c r="D71" t="s">
        <v>27</v>
      </c>
      <c r="G71">
        <v>0.5</v>
      </c>
      <c r="H71">
        <v>0.5</v>
      </c>
      <c r="I71">
        <v>6638</v>
      </c>
      <c r="J71">
        <v>7597</v>
      </c>
      <c r="L71">
        <v>31936</v>
      </c>
      <c r="M71">
        <v>5.5069999999999997</v>
      </c>
      <c r="N71">
        <v>6.7149999999999999</v>
      </c>
      <c r="O71">
        <v>1.208</v>
      </c>
      <c r="Q71">
        <v>3.2240000000000002</v>
      </c>
      <c r="R71">
        <v>1</v>
      </c>
      <c r="S71">
        <v>0</v>
      </c>
      <c r="T71">
        <v>0</v>
      </c>
      <c r="V71">
        <v>0</v>
      </c>
      <c r="Y71" s="8">
        <v>44399</v>
      </c>
      <c r="Z71">
        <v>2.2488425925925926E-2</v>
      </c>
      <c r="AB71">
        <v>1</v>
      </c>
      <c r="AD71">
        <v>5.5096217538775649</v>
      </c>
      <c r="AE71">
        <v>5.9842347702763519</v>
      </c>
      <c r="AF71">
        <v>0.47461301639878695</v>
      </c>
      <c r="AG71">
        <v>0.27603908984237407</v>
      </c>
    </row>
    <row r="72" spans="1:58" x14ac:dyDescent="0.3">
      <c r="A72">
        <v>71</v>
      </c>
      <c r="B72">
        <v>4</v>
      </c>
      <c r="C72" t="s">
        <v>65</v>
      </c>
      <c r="D72" t="s">
        <v>27</v>
      </c>
      <c r="G72">
        <v>0.5</v>
      </c>
      <c r="H72">
        <v>0.5</v>
      </c>
      <c r="I72">
        <v>3946</v>
      </c>
      <c r="J72">
        <v>7496</v>
      </c>
      <c r="L72">
        <v>31677</v>
      </c>
      <c r="M72">
        <v>3.4420000000000002</v>
      </c>
      <c r="N72">
        <v>6.6289999999999996</v>
      </c>
      <c r="O72">
        <v>3.1869999999999998</v>
      </c>
      <c r="Q72">
        <v>3.1970000000000001</v>
      </c>
      <c r="R72">
        <v>1</v>
      </c>
      <c r="S72">
        <v>0</v>
      </c>
      <c r="T72">
        <v>0</v>
      </c>
      <c r="V72">
        <v>0</v>
      </c>
      <c r="Y72" s="8">
        <v>44399</v>
      </c>
      <c r="Z72">
        <v>2.9050925925925928E-2</v>
      </c>
      <c r="AB72">
        <v>1</v>
      </c>
      <c r="AD72">
        <v>3.2454461057877788</v>
      </c>
      <c r="AE72">
        <v>5.9018991172317588</v>
      </c>
      <c r="AF72">
        <v>2.6564530114439799</v>
      </c>
      <c r="AG72">
        <v>0.2737692823691707</v>
      </c>
      <c r="AI72">
        <v>8.1815368595926277</v>
      </c>
      <c r="AJ72">
        <v>1.2517324971301647</v>
      </c>
      <c r="AN72">
        <v>1.6350147128040209</v>
      </c>
      <c r="AO72">
        <v>1.480714205416005</v>
      </c>
      <c r="AS72">
        <v>11.45156628520067</v>
      </c>
      <c r="AT72">
        <v>4.7199474313046421</v>
      </c>
      <c r="AX72">
        <v>8.7435725436097638</v>
      </c>
      <c r="AY72">
        <v>1.5374411204767349</v>
      </c>
      <c r="BC72">
        <v>3.2252602902030256</v>
      </c>
      <c r="BD72">
        <v>5.9459201594536211</v>
      </c>
      <c r="BE72">
        <v>2.7206598692505946</v>
      </c>
      <c r="BF72">
        <v>0.27589010634027189</v>
      </c>
    </row>
    <row r="73" spans="1:58" x14ac:dyDescent="0.3">
      <c r="A73">
        <v>72</v>
      </c>
      <c r="B73">
        <v>4</v>
      </c>
      <c r="C73" t="s">
        <v>65</v>
      </c>
      <c r="D73" t="s">
        <v>27</v>
      </c>
      <c r="G73">
        <v>0.5</v>
      </c>
      <c r="H73">
        <v>0.5</v>
      </c>
      <c r="I73">
        <v>3898</v>
      </c>
      <c r="J73">
        <v>7604</v>
      </c>
      <c r="L73">
        <v>32161</v>
      </c>
      <c r="M73">
        <v>3.4049999999999998</v>
      </c>
      <c r="N73">
        <v>6.72</v>
      </c>
      <c r="O73">
        <v>3.3149999999999999</v>
      </c>
      <c r="Q73">
        <v>3.2480000000000002</v>
      </c>
      <c r="R73">
        <v>1</v>
      </c>
      <c r="S73">
        <v>0</v>
      </c>
      <c r="T73">
        <v>0</v>
      </c>
      <c r="V73">
        <v>0</v>
      </c>
      <c r="Y73" s="8">
        <v>44399</v>
      </c>
      <c r="Z73">
        <v>3.6134259259259262E-2</v>
      </c>
      <c r="AB73">
        <v>1</v>
      </c>
      <c r="AD73">
        <v>3.2050744746182729</v>
      </c>
      <c r="AE73">
        <v>5.9899412016754825</v>
      </c>
      <c r="AF73">
        <v>2.7848667270572096</v>
      </c>
      <c r="AG73">
        <v>0.27801093031137303</v>
      </c>
    </row>
    <row r="74" spans="1:58" x14ac:dyDescent="0.3">
      <c r="A74">
        <v>73</v>
      </c>
      <c r="B74">
        <v>2</v>
      </c>
      <c r="D74" t="s">
        <v>28</v>
      </c>
      <c r="Y74" s="8">
        <v>44399</v>
      </c>
      <c r="Z74">
        <v>4.0625000000000001E-2</v>
      </c>
      <c r="AB74">
        <v>1</v>
      </c>
      <c r="AD74" t="e">
        <v>#DIV/0!</v>
      </c>
      <c r="AE74" t="e">
        <v>#DIV/0!</v>
      </c>
      <c r="AF74" t="e">
        <v>#DIV/0!</v>
      </c>
      <c r="AG74" t="e">
        <v>#DIV/0!</v>
      </c>
    </row>
    <row r="75" spans="1:58" x14ac:dyDescent="0.3">
      <c r="A75">
        <v>74</v>
      </c>
      <c r="B75">
        <v>21</v>
      </c>
      <c r="C75" t="s">
        <v>108</v>
      </c>
      <c r="D75" t="s">
        <v>27</v>
      </c>
      <c r="G75">
        <v>0.5</v>
      </c>
      <c r="H75">
        <v>0.5</v>
      </c>
      <c r="I75">
        <v>4465</v>
      </c>
      <c r="J75">
        <v>7408</v>
      </c>
      <c r="L75">
        <v>28489</v>
      </c>
      <c r="M75">
        <v>3.84</v>
      </c>
      <c r="N75">
        <v>6.5540000000000003</v>
      </c>
      <c r="O75">
        <v>2.714</v>
      </c>
      <c r="Q75">
        <v>2.8639999999999999</v>
      </c>
      <c r="R75">
        <v>1</v>
      </c>
      <c r="S75">
        <v>0</v>
      </c>
      <c r="T75">
        <v>0</v>
      </c>
      <c r="V75">
        <v>0</v>
      </c>
      <c r="Y75" s="8">
        <v>44399</v>
      </c>
      <c r="Z75">
        <v>5.2453703703703704E-2</v>
      </c>
      <c r="AB75">
        <v>1</v>
      </c>
      <c r="AD75">
        <v>3.6819643678080602</v>
      </c>
      <c r="AE75">
        <v>5.8301611224998355</v>
      </c>
      <c r="AF75">
        <v>2.1481967546917753</v>
      </c>
      <c r="AG75">
        <v>0.24583049385730876</v>
      </c>
    </row>
    <row r="76" spans="1:58" x14ac:dyDescent="0.3">
      <c r="A76">
        <v>75</v>
      </c>
      <c r="B76">
        <v>21</v>
      </c>
      <c r="C76" t="s">
        <v>108</v>
      </c>
      <c r="D76" t="s">
        <v>27</v>
      </c>
      <c r="G76">
        <v>0.5</v>
      </c>
      <c r="H76">
        <v>0.5</v>
      </c>
      <c r="I76">
        <v>5923</v>
      </c>
      <c r="J76">
        <v>7482</v>
      </c>
      <c r="L76">
        <v>29293</v>
      </c>
      <c r="M76">
        <v>4.9589999999999996</v>
      </c>
      <c r="N76">
        <v>6.617</v>
      </c>
      <c r="O76">
        <v>1.6579999999999999</v>
      </c>
      <c r="Q76">
        <v>2.948</v>
      </c>
      <c r="R76">
        <v>1</v>
      </c>
      <c r="S76">
        <v>0</v>
      </c>
      <c r="T76">
        <v>0</v>
      </c>
      <c r="V76">
        <v>0</v>
      </c>
      <c r="Y76" s="8">
        <v>44399</v>
      </c>
      <c r="Z76">
        <v>5.9050925925925923E-2</v>
      </c>
      <c r="AB76">
        <v>1</v>
      </c>
      <c r="AD76">
        <v>4.9082526645818003</v>
      </c>
      <c r="AE76">
        <v>5.8904862544334984</v>
      </c>
      <c r="AF76">
        <v>0.98223358985169806</v>
      </c>
      <c r="AG76">
        <v>0.25287653713319869</v>
      </c>
      <c r="AJ76">
        <v>1.1923650883643893</v>
      </c>
      <c r="AO76">
        <v>0.2632936430269403</v>
      </c>
      <c r="AT76">
        <v>7.8687966444403035</v>
      </c>
      <c r="AY76">
        <v>0.21162640515679981</v>
      </c>
      <c r="BC76">
        <v>4.9376903123095648</v>
      </c>
      <c r="BD76">
        <v>5.8827418118203934</v>
      </c>
      <c r="BE76">
        <v>0.94505149951082768</v>
      </c>
      <c r="BF76">
        <v>0.25260924320295658</v>
      </c>
    </row>
    <row r="77" spans="1:58" x14ac:dyDescent="0.3">
      <c r="A77">
        <v>76</v>
      </c>
      <c r="B77">
        <v>21</v>
      </c>
      <c r="C77" t="s">
        <v>108</v>
      </c>
      <c r="D77" t="s">
        <v>27</v>
      </c>
      <c r="G77">
        <v>0.5</v>
      </c>
      <c r="H77">
        <v>0.5</v>
      </c>
      <c r="I77">
        <v>5993</v>
      </c>
      <c r="J77">
        <v>7463</v>
      </c>
      <c r="L77">
        <v>29232</v>
      </c>
      <c r="M77">
        <v>5.0129999999999999</v>
      </c>
      <c r="N77">
        <v>6.601</v>
      </c>
      <c r="O77">
        <v>1.5880000000000001</v>
      </c>
      <c r="Q77">
        <v>2.9409999999999998</v>
      </c>
      <c r="R77">
        <v>1</v>
      </c>
      <c r="S77">
        <v>0</v>
      </c>
      <c r="T77">
        <v>0</v>
      </c>
      <c r="V77">
        <v>0</v>
      </c>
      <c r="Y77" s="8">
        <v>44399</v>
      </c>
      <c r="Z77">
        <v>6.6157407407407401E-2</v>
      </c>
      <c r="AB77">
        <v>1</v>
      </c>
      <c r="AD77">
        <v>4.9671279600373301</v>
      </c>
      <c r="AE77">
        <v>5.8749973692072874</v>
      </c>
      <c r="AF77">
        <v>0.90786940916995729</v>
      </c>
      <c r="AG77">
        <v>0.25234194927271447</v>
      </c>
    </row>
    <row r="78" spans="1:58" x14ac:dyDescent="0.3">
      <c r="A78">
        <v>77</v>
      </c>
      <c r="B78">
        <v>22</v>
      </c>
      <c r="C78" t="s">
        <v>109</v>
      </c>
      <c r="D78" t="s">
        <v>27</v>
      </c>
      <c r="G78">
        <v>0.5</v>
      </c>
      <c r="H78">
        <v>0.5</v>
      </c>
      <c r="I78">
        <v>5333</v>
      </c>
      <c r="J78">
        <v>7823</v>
      </c>
      <c r="L78">
        <v>8501</v>
      </c>
      <c r="M78">
        <v>4.5060000000000002</v>
      </c>
      <c r="N78">
        <v>6.9059999999999997</v>
      </c>
      <c r="O78">
        <v>2.4</v>
      </c>
      <c r="Q78">
        <v>0.77300000000000002</v>
      </c>
      <c r="R78">
        <v>1</v>
      </c>
      <c r="S78">
        <v>0</v>
      </c>
      <c r="T78">
        <v>0</v>
      </c>
      <c r="V78">
        <v>0</v>
      </c>
      <c r="Y78" s="8">
        <v>44399</v>
      </c>
      <c r="Z78">
        <v>7.8171296296296308E-2</v>
      </c>
      <c r="AB78">
        <v>1</v>
      </c>
      <c r="AD78">
        <v>4.4120180314566237</v>
      </c>
      <c r="AE78">
        <v>6.1684709840196996</v>
      </c>
      <c r="AF78">
        <v>1.7564529525630759</v>
      </c>
      <c r="AG78">
        <v>7.0660950326851921E-2</v>
      </c>
    </row>
    <row r="79" spans="1:58" x14ac:dyDescent="0.3">
      <c r="A79">
        <v>78</v>
      </c>
      <c r="B79">
        <v>22</v>
      </c>
      <c r="C79" t="s">
        <v>109</v>
      </c>
      <c r="D79" t="s">
        <v>27</v>
      </c>
      <c r="G79">
        <v>0.5</v>
      </c>
      <c r="H79">
        <v>0.5</v>
      </c>
      <c r="I79">
        <v>5187</v>
      </c>
      <c r="J79">
        <v>7959</v>
      </c>
      <c r="L79">
        <v>8384</v>
      </c>
      <c r="M79">
        <v>4.3949999999999996</v>
      </c>
      <c r="N79">
        <v>7.0209999999999999</v>
      </c>
      <c r="O79">
        <v>2.6259999999999999</v>
      </c>
      <c r="Q79">
        <v>0.76100000000000001</v>
      </c>
      <c r="R79">
        <v>1</v>
      </c>
      <c r="S79">
        <v>0</v>
      </c>
      <c r="T79">
        <v>0</v>
      </c>
      <c r="V79">
        <v>0</v>
      </c>
      <c r="Y79" s="8">
        <v>44399</v>
      </c>
      <c r="Z79">
        <v>8.4861111111111109E-2</v>
      </c>
      <c r="AB79">
        <v>1</v>
      </c>
      <c r="AD79">
        <v>4.2892209866493776</v>
      </c>
      <c r="AE79">
        <v>6.279338794059945</v>
      </c>
      <c r="AF79">
        <v>1.9901178074105674</v>
      </c>
      <c r="AG79">
        <v>6.9635593282972419E-2</v>
      </c>
      <c r="AJ79">
        <v>1.1636655945818157</v>
      </c>
      <c r="AO79">
        <v>1.0833702300123789</v>
      </c>
      <c r="AT79">
        <v>0.9105306227656047</v>
      </c>
      <c r="AY79">
        <v>0.77724620493040586</v>
      </c>
      <c r="BC79">
        <v>4.2644092549931187</v>
      </c>
      <c r="BD79">
        <v>6.2455078079079582</v>
      </c>
      <c r="BE79">
        <v>1.9810985529148395</v>
      </c>
      <c r="BF79">
        <v>6.9907269080923401E-2</v>
      </c>
    </row>
    <row r="80" spans="1:58" x14ac:dyDescent="0.3">
      <c r="A80">
        <v>79</v>
      </c>
      <c r="B80">
        <v>22</v>
      </c>
      <c r="C80" t="s">
        <v>109</v>
      </c>
      <c r="D80" t="s">
        <v>27</v>
      </c>
      <c r="G80">
        <v>0.5</v>
      </c>
      <c r="H80">
        <v>0.5</v>
      </c>
      <c r="I80">
        <v>5128</v>
      </c>
      <c r="J80">
        <v>7876</v>
      </c>
      <c r="L80">
        <v>8446</v>
      </c>
      <c r="M80">
        <v>4.3490000000000002</v>
      </c>
      <c r="N80">
        <v>6.9509999999999996</v>
      </c>
      <c r="O80">
        <v>2.6019999999999999</v>
      </c>
      <c r="Q80">
        <v>0.76700000000000002</v>
      </c>
      <c r="R80">
        <v>1</v>
      </c>
      <c r="S80">
        <v>0</v>
      </c>
      <c r="T80">
        <v>0</v>
      </c>
      <c r="V80">
        <v>0</v>
      </c>
      <c r="Y80" s="8">
        <v>44399</v>
      </c>
      <c r="Z80">
        <v>9.1874999999999998E-2</v>
      </c>
      <c r="AB80">
        <v>1</v>
      </c>
      <c r="AD80">
        <v>4.2395975233368599</v>
      </c>
      <c r="AE80">
        <v>6.2116768217559715</v>
      </c>
      <c r="AF80">
        <v>1.9720792984191116</v>
      </c>
      <c r="AG80">
        <v>7.0178944878874383E-2</v>
      </c>
    </row>
    <row r="81" spans="1:58" x14ac:dyDescent="0.3">
      <c r="A81">
        <v>80</v>
      </c>
      <c r="B81">
        <v>23</v>
      </c>
      <c r="C81" t="s">
        <v>110</v>
      </c>
      <c r="D81" t="s">
        <v>27</v>
      </c>
      <c r="G81">
        <v>0.5</v>
      </c>
      <c r="H81">
        <v>0.5</v>
      </c>
      <c r="I81">
        <v>5012</v>
      </c>
      <c r="J81">
        <v>6316</v>
      </c>
      <c r="L81">
        <v>17184</v>
      </c>
      <c r="M81">
        <v>4.26</v>
      </c>
      <c r="N81">
        <v>5.6289999999999996</v>
      </c>
      <c r="O81">
        <v>1.369</v>
      </c>
      <c r="Q81">
        <v>1.681</v>
      </c>
      <c r="R81">
        <v>1</v>
      </c>
      <c r="S81">
        <v>0</v>
      </c>
      <c r="T81">
        <v>0</v>
      </c>
      <c r="V81">
        <v>0</v>
      </c>
      <c r="Y81" s="8">
        <v>44399</v>
      </c>
      <c r="Z81">
        <v>0.10369212962962963</v>
      </c>
      <c r="AB81">
        <v>1</v>
      </c>
      <c r="AD81">
        <v>4.1420327480105543</v>
      </c>
      <c r="AE81">
        <v>4.9399578242355169</v>
      </c>
      <c r="AF81">
        <v>0.79792507622496256</v>
      </c>
      <c r="AG81">
        <v>0.14675646495937927</v>
      </c>
    </row>
    <row r="82" spans="1:58" x14ac:dyDescent="0.3">
      <c r="A82">
        <v>81</v>
      </c>
      <c r="B82">
        <v>23</v>
      </c>
      <c r="C82" t="s">
        <v>110</v>
      </c>
      <c r="D82" t="s">
        <v>27</v>
      </c>
      <c r="G82">
        <v>0.5</v>
      </c>
      <c r="H82">
        <v>0.5</v>
      </c>
      <c r="I82">
        <v>4895</v>
      </c>
      <c r="J82">
        <v>6222</v>
      </c>
      <c r="L82">
        <v>17227</v>
      </c>
      <c r="M82">
        <v>4.17</v>
      </c>
      <c r="N82">
        <v>5.55</v>
      </c>
      <c r="O82">
        <v>1.379</v>
      </c>
      <c r="Q82">
        <v>1.6859999999999999</v>
      </c>
      <c r="R82">
        <v>1</v>
      </c>
      <c r="S82">
        <v>0</v>
      </c>
      <c r="T82">
        <v>0</v>
      </c>
      <c r="V82">
        <v>0</v>
      </c>
      <c r="Y82" s="8">
        <v>44399</v>
      </c>
      <c r="Z82">
        <v>0.11023148148148149</v>
      </c>
      <c r="AB82">
        <v>1</v>
      </c>
      <c r="AD82">
        <v>4.0436268970348834</v>
      </c>
      <c r="AE82">
        <v>4.8633286025900535</v>
      </c>
      <c r="AF82">
        <v>0.81970170555517008</v>
      </c>
      <c r="AG82">
        <v>0.14713330558234353</v>
      </c>
      <c r="AJ82">
        <v>4.1591411035761611E-2</v>
      </c>
      <c r="AO82">
        <v>0.90108467615473198</v>
      </c>
      <c r="AT82">
        <v>5.0351223099922819</v>
      </c>
      <c r="AY82">
        <v>0.76542507862747078</v>
      </c>
      <c r="BC82">
        <v>4.0444679726842478</v>
      </c>
      <c r="BD82">
        <v>4.8853391237009838</v>
      </c>
      <c r="BE82">
        <v>0.84087115101673637</v>
      </c>
      <c r="BF82">
        <v>0.14769856651678992</v>
      </c>
    </row>
    <row r="83" spans="1:58" x14ac:dyDescent="0.3">
      <c r="A83">
        <v>82</v>
      </c>
      <c r="B83">
        <v>23</v>
      </c>
      <c r="C83" t="s">
        <v>110</v>
      </c>
      <c r="D83" t="s">
        <v>27</v>
      </c>
      <c r="G83">
        <v>0.5</v>
      </c>
      <c r="H83">
        <v>0.5</v>
      </c>
      <c r="I83">
        <v>4897</v>
      </c>
      <c r="J83">
        <v>6276</v>
      </c>
      <c r="L83">
        <v>17356</v>
      </c>
      <c r="M83">
        <v>4.1710000000000003</v>
      </c>
      <c r="N83">
        <v>5.5949999999999998</v>
      </c>
      <c r="O83">
        <v>1.4239999999999999</v>
      </c>
      <c r="Q83">
        <v>1.6990000000000001</v>
      </c>
      <c r="R83">
        <v>1</v>
      </c>
      <c r="S83">
        <v>0</v>
      </c>
      <c r="T83">
        <v>0</v>
      </c>
      <c r="V83">
        <v>0</v>
      </c>
      <c r="Y83" s="8">
        <v>44399</v>
      </c>
      <c r="Z83">
        <v>0.11730324074074074</v>
      </c>
      <c r="AB83">
        <v>1</v>
      </c>
      <c r="AD83">
        <v>4.0453090483336123</v>
      </c>
      <c r="AE83">
        <v>4.9073496448119149</v>
      </c>
      <c r="AF83">
        <v>0.86204059647830267</v>
      </c>
      <c r="AG83">
        <v>0.14826382745123631</v>
      </c>
    </row>
    <row r="84" spans="1:58" x14ac:dyDescent="0.3">
      <c r="A84">
        <v>83</v>
      </c>
      <c r="B84">
        <v>24</v>
      </c>
      <c r="C84" t="s">
        <v>111</v>
      </c>
      <c r="D84" t="s">
        <v>27</v>
      </c>
      <c r="G84">
        <v>0.5</v>
      </c>
      <c r="H84">
        <v>0.5</v>
      </c>
      <c r="I84">
        <v>5050</v>
      </c>
      <c r="J84">
        <v>8466</v>
      </c>
      <c r="L84">
        <v>13047</v>
      </c>
      <c r="M84">
        <v>4.2889999999999997</v>
      </c>
      <c r="N84">
        <v>7.4509999999999996</v>
      </c>
      <c r="O84">
        <v>3.1619999999999999</v>
      </c>
      <c r="Q84">
        <v>1.2490000000000001</v>
      </c>
      <c r="R84">
        <v>1</v>
      </c>
      <c r="S84">
        <v>0</v>
      </c>
      <c r="T84">
        <v>0</v>
      </c>
      <c r="V84">
        <v>0</v>
      </c>
      <c r="Y84" s="8">
        <v>44399</v>
      </c>
      <c r="Z84">
        <v>0.1290625</v>
      </c>
      <c r="AB84">
        <v>1</v>
      </c>
      <c r="AD84">
        <v>4.1739936226864129</v>
      </c>
      <c r="AE84">
        <v>6.6926474682540933</v>
      </c>
      <c r="AF84">
        <v>2.5186538455676803</v>
      </c>
      <c r="AG84">
        <v>0.11050089153605028</v>
      </c>
    </row>
    <row r="85" spans="1:58" x14ac:dyDescent="0.3">
      <c r="A85">
        <v>84</v>
      </c>
      <c r="B85">
        <v>24</v>
      </c>
      <c r="C85" t="s">
        <v>111</v>
      </c>
      <c r="D85" t="s">
        <v>27</v>
      </c>
      <c r="G85">
        <v>0.5</v>
      </c>
      <c r="H85">
        <v>0.5</v>
      </c>
      <c r="I85">
        <v>5048</v>
      </c>
      <c r="J85">
        <v>9152</v>
      </c>
      <c r="L85">
        <v>14194</v>
      </c>
      <c r="M85">
        <v>4.2880000000000003</v>
      </c>
      <c r="N85">
        <v>8.032</v>
      </c>
      <c r="O85">
        <v>3.7450000000000001</v>
      </c>
      <c r="Q85">
        <v>1.3680000000000001</v>
      </c>
      <c r="R85">
        <v>1</v>
      </c>
      <c r="S85">
        <v>0</v>
      </c>
      <c r="T85">
        <v>0</v>
      </c>
      <c r="V85">
        <v>0</v>
      </c>
      <c r="Y85" s="8">
        <v>44399</v>
      </c>
      <c r="Z85">
        <v>0.13567129629629629</v>
      </c>
      <c r="AB85">
        <v>1</v>
      </c>
      <c r="AD85">
        <v>4.1723114713876841</v>
      </c>
      <c r="AE85">
        <v>7.2518777453688577</v>
      </c>
      <c r="AF85">
        <v>3.0795662739811736</v>
      </c>
      <c r="AG85">
        <v>0.12055289606023649</v>
      </c>
      <c r="AJ85">
        <v>0.60293204221721763</v>
      </c>
      <c r="AO85">
        <v>7.7050798678678563</v>
      </c>
      <c r="AT85">
        <v>20.131550634692104</v>
      </c>
      <c r="AY85">
        <v>7.0128546953036146</v>
      </c>
      <c r="BC85">
        <v>4.184927606128154</v>
      </c>
      <c r="BD85">
        <v>6.9828602651241454</v>
      </c>
      <c r="BE85">
        <v>2.797932658995991</v>
      </c>
      <c r="BF85">
        <v>0.11646899535555402</v>
      </c>
    </row>
    <row r="86" spans="1:58" x14ac:dyDescent="0.3">
      <c r="A86">
        <v>85</v>
      </c>
      <c r="B86">
        <v>24</v>
      </c>
      <c r="C86" t="s">
        <v>111</v>
      </c>
      <c r="D86" t="s">
        <v>27</v>
      </c>
      <c r="G86">
        <v>0.5</v>
      </c>
      <c r="H86">
        <v>0.5</v>
      </c>
      <c r="I86">
        <v>5078</v>
      </c>
      <c r="J86">
        <v>8492</v>
      </c>
      <c r="L86">
        <v>13262</v>
      </c>
      <c r="M86">
        <v>4.3099999999999996</v>
      </c>
      <c r="N86">
        <v>7.4729999999999999</v>
      </c>
      <c r="O86">
        <v>3.1629999999999998</v>
      </c>
      <c r="Q86">
        <v>1.2709999999999999</v>
      </c>
      <c r="R86">
        <v>1</v>
      </c>
      <c r="S86">
        <v>0</v>
      </c>
      <c r="T86">
        <v>0</v>
      </c>
      <c r="V86">
        <v>0</v>
      </c>
      <c r="Y86" s="8">
        <v>44399</v>
      </c>
      <c r="Z86">
        <v>0.14254629629629631</v>
      </c>
      <c r="AB86">
        <v>1</v>
      </c>
      <c r="AD86">
        <v>4.1975437408686247</v>
      </c>
      <c r="AE86">
        <v>6.7138427848794331</v>
      </c>
      <c r="AF86">
        <v>2.5162990440108084</v>
      </c>
      <c r="AG86">
        <v>0.11238509465087157</v>
      </c>
    </row>
    <row r="87" spans="1:58" x14ac:dyDescent="0.3">
      <c r="A87">
        <v>86</v>
      </c>
      <c r="B87">
        <v>25</v>
      </c>
      <c r="C87" t="s">
        <v>112</v>
      </c>
      <c r="D87" t="s">
        <v>27</v>
      </c>
      <c r="G87">
        <v>0.5</v>
      </c>
      <c r="H87">
        <v>0.5</v>
      </c>
      <c r="I87">
        <v>5169</v>
      </c>
      <c r="J87">
        <v>6617</v>
      </c>
      <c r="L87">
        <v>18640</v>
      </c>
      <c r="M87">
        <v>4.38</v>
      </c>
      <c r="N87">
        <v>5.8840000000000003</v>
      </c>
      <c r="O87">
        <v>1.504</v>
      </c>
      <c r="Q87">
        <v>1.8340000000000001</v>
      </c>
      <c r="R87">
        <v>1</v>
      </c>
      <c r="S87">
        <v>0</v>
      </c>
      <c r="T87">
        <v>0</v>
      </c>
      <c r="V87">
        <v>0</v>
      </c>
      <c r="Y87" s="8">
        <v>44399</v>
      </c>
      <c r="Z87">
        <v>0.15438657407407408</v>
      </c>
      <c r="AB87">
        <v>1</v>
      </c>
      <c r="AD87">
        <v>4.2740816249608127</v>
      </c>
      <c r="AE87">
        <v>5.1853343743981171</v>
      </c>
      <c r="AF87">
        <v>0.91125274943730439</v>
      </c>
      <c r="AG87">
        <v>0.15951646372765749</v>
      </c>
    </row>
    <row r="88" spans="1:58" x14ac:dyDescent="0.3">
      <c r="A88">
        <v>87</v>
      </c>
      <c r="B88">
        <v>25</v>
      </c>
      <c r="C88" t="s">
        <v>112</v>
      </c>
      <c r="D88" t="s">
        <v>27</v>
      </c>
      <c r="G88">
        <v>0.5</v>
      </c>
      <c r="H88">
        <v>0.5</v>
      </c>
      <c r="I88">
        <v>5121</v>
      </c>
      <c r="J88">
        <v>6620</v>
      </c>
      <c r="L88">
        <v>19183</v>
      </c>
      <c r="M88">
        <v>4.3440000000000003</v>
      </c>
      <c r="N88">
        <v>5.8869999999999996</v>
      </c>
      <c r="O88">
        <v>1.5429999999999999</v>
      </c>
      <c r="Q88">
        <v>1.89</v>
      </c>
      <c r="R88">
        <v>1</v>
      </c>
      <c r="S88">
        <v>0</v>
      </c>
      <c r="T88">
        <v>0</v>
      </c>
      <c r="V88">
        <v>0</v>
      </c>
      <c r="Y88" s="8">
        <v>44399</v>
      </c>
      <c r="Z88">
        <v>0.16098379629629631</v>
      </c>
      <c r="AB88">
        <v>1</v>
      </c>
      <c r="AD88">
        <v>4.2337099937913063</v>
      </c>
      <c r="AE88">
        <v>5.1877799878548876</v>
      </c>
      <c r="AF88">
        <v>0.95406999406358128</v>
      </c>
      <c r="AG88">
        <v>0.16427517205950851</v>
      </c>
      <c r="AJ88">
        <v>1.1063509187976384</v>
      </c>
      <c r="AO88">
        <v>0.72023801961205902</v>
      </c>
      <c r="AT88">
        <v>1.0113913096100697</v>
      </c>
      <c r="AY88">
        <v>0.74409189533366149</v>
      </c>
      <c r="BC88">
        <v>4.2572601119735189</v>
      </c>
      <c r="BD88">
        <v>5.2065296910234586</v>
      </c>
      <c r="BE88">
        <v>0.94926957904993969</v>
      </c>
      <c r="BF88">
        <v>0.16488863353875266</v>
      </c>
    </row>
    <row r="89" spans="1:58" x14ac:dyDescent="0.3">
      <c r="A89">
        <v>88</v>
      </c>
      <c r="B89">
        <v>25</v>
      </c>
      <c r="C89" t="s">
        <v>112</v>
      </c>
      <c r="D89" t="s">
        <v>27</v>
      </c>
      <c r="G89">
        <v>0.5</v>
      </c>
      <c r="H89">
        <v>0.5</v>
      </c>
      <c r="I89">
        <v>5177</v>
      </c>
      <c r="J89">
        <v>6666</v>
      </c>
      <c r="L89">
        <v>19323</v>
      </c>
      <c r="M89">
        <v>4.3860000000000001</v>
      </c>
      <c r="N89">
        <v>5.9260000000000002</v>
      </c>
      <c r="O89">
        <v>1.5389999999999999</v>
      </c>
      <c r="Q89">
        <v>1.905</v>
      </c>
      <c r="R89">
        <v>1</v>
      </c>
      <c r="S89">
        <v>0</v>
      </c>
      <c r="T89">
        <v>0</v>
      </c>
      <c r="V89">
        <v>0</v>
      </c>
      <c r="Y89" s="8">
        <v>44399</v>
      </c>
      <c r="Z89">
        <v>0.16800925925925925</v>
      </c>
      <c r="AB89">
        <v>1</v>
      </c>
      <c r="AD89">
        <v>4.2808102301557307</v>
      </c>
      <c r="AE89">
        <v>5.2252793941920288</v>
      </c>
      <c r="AF89">
        <v>0.9444691640362981</v>
      </c>
      <c r="AG89">
        <v>0.16550209501799679</v>
      </c>
    </row>
    <row r="90" spans="1:58" x14ac:dyDescent="0.3">
      <c r="A90">
        <v>89</v>
      </c>
      <c r="B90">
        <v>26</v>
      </c>
      <c r="C90" t="s">
        <v>113</v>
      </c>
      <c r="D90" t="s">
        <v>27</v>
      </c>
      <c r="G90">
        <v>0.5</v>
      </c>
      <c r="H90">
        <v>0.5</v>
      </c>
      <c r="I90">
        <v>5159</v>
      </c>
      <c r="J90">
        <v>7993</v>
      </c>
      <c r="L90">
        <v>8409</v>
      </c>
      <c r="M90">
        <v>4.3730000000000002</v>
      </c>
      <c r="N90">
        <v>7.05</v>
      </c>
      <c r="O90">
        <v>2.677</v>
      </c>
      <c r="Q90">
        <v>0.76300000000000001</v>
      </c>
      <c r="R90">
        <v>1</v>
      </c>
      <c r="S90">
        <v>0</v>
      </c>
      <c r="T90">
        <v>0</v>
      </c>
      <c r="V90">
        <v>0</v>
      </c>
      <c r="Y90" s="8">
        <v>44399</v>
      </c>
      <c r="Z90">
        <v>0.17997685185185186</v>
      </c>
      <c r="AB90">
        <v>1</v>
      </c>
      <c r="AD90">
        <v>4.2656708684671658</v>
      </c>
      <c r="AE90">
        <v>6.3070557465700059</v>
      </c>
      <c r="AF90">
        <v>2.0413848781028401</v>
      </c>
      <c r="AG90">
        <v>6.9854686668416766E-2</v>
      </c>
    </row>
    <row r="91" spans="1:58" x14ac:dyDescent="0.3">
      <c r="A91">
        <v>90</v>
      </c>
      <c r="B91">
        <v>26</v>
      </c>
      <c r="C91" t="s">
        <v>113</v>
      </c>
      <c r="D91" t="s">
        <v>27</v>
      </c>
      <c r="G91">
        <v>0.5</v>
      </c>
      <c r="H91">
        <v>0.5</v>
      </c>
      <c r="I91">
        <v>5140</v>
      </c>
      <c r="J91">
        <v>8605</v>
      </c>
      <c r="L91">
        <v>9114</v>
      </c>
      <c r="M91">
        <v>4.3579999999999997</v>
      </c>
      <c r="N91">
        <v>7.569</v>
      </c>
      <c r="O91">
        <v>3.21</v>
      </c>
      <c r="Q91">
        <v>0.83699999999999997</v>
      </c>
      <c r="R91">
        <v>1</v>
      </c>
      <c r="S91">
        <v>0</v>
      </c>
      <c r="T91">
        <v>0</v>
      </c>
      <c r="V91">
        <v>0</v>
      </c>
      <c r="Y91" s="8">
        <v>44399</v>
      </c>
      <c r="Z91">
        <v>0.18668981481481481</v>
      </c>
      <c r="AB91">
        <v>1</v>
      </c>
      <c r="AD91">
        <v>4.2496904311292356</v>
      </c>
      <c r="AE91">
        <v>6.8059608917511074</v>
      </c>
      <c r="AF91">
        <v>2.5562704606218718</v>
      </c>
      <c r="AG91">
        <v>7.603312013794708E-2</v>
      </c>
      <c r="AJ91">
        <v>5.9392002464710957E-2</v>
      </c>
      <c r="AO91">
        <v>0.39605017812585458</v>
      </c>
      <c r="AT91">
        <v>0.95824461403103689</v>
      </c>
      <c r="AY91">
        <v>1.0194765932715397</v>
      </c>
      <c r="BC91">
        <v>4.2484288176551885</v>
      </c>
      <c r="BD91">
        <v>6.7925100177388718</v>
      </c>
      <c r="BE91">
        <v>2.5440812000836828</v>
      </c>
      <c r="BF91">
        <v>7.564751577956505E-2</v>
      </c>
    </row>
    <row r="92" spans="1:58" x14ac:dyDescent="0.3">
      <c r="A92">
        <v>91</v>
      </c>
      <c r="B92">
        <v>26</v>
      </c>
      <c r="C92" t="s">
        <v>113</v>
      </c>
      <c r="D92" t="s">
        <v>27</v>
      </c>
      <c r="G92">
        <v>0.5</v>
      </c>
      <c r="H92">
        <v>0.5</v>
      </c>
      <c r="I92">
        <v>5137</v>
      </c>
      <c r="J92">
        <v>8572</v>
      </c>
      <c r="L92">
        <v>9026</v>
      </c>
      <c r="M92">
        <v>4.3559999999999999</v>
      </c>
      <c r="N92">
        <v>7.54</v>
      </c>
      <c r="O92">
        <v>3.1840000000000002</v>
      </c>
      <c r="Q92">
        <v>0.82799999999999996</v>
      </c>
      <c r="R92">
        <v>1</v>
      </c>
      <c r="S92">
        <v>0</v>
      </c>
      <c r="T92">
        <v>0</v>
      </c>
      <c r="V92">
        <v>0</v>
      </c>
      <c r="Y92" s="8">
        <v>44399</v>
      </c>
      <c r="Z92">
        <v>0.19357638888888887</v>
      </c>
      <c r="AB92">
        <v>1</v>
      </c>
      <c r="AD92">
        <v>4.2471672041811424</v>
      </c>
      <c r="AE92">
        <v>6.7790591437266361</v>
      </c>
      <c r="AF92">
        <v>2.5318919395454937</v>
      </c>
      <c r="AG92">
        <v>7.526191142118302E-2</v>
      </c>
    </row>
    <row r="93" spans="1:58" x14ac:dyDescent="0.3">
      <c r="A93">
        <v>92</v>
      </c>
      <c r="B93">
        <v>27</v>
      </c>
      <c r="C93" t="s">
        <v>114</v>
      </c>
      <c r="D93" t="s">
        <v>27</v>
      </c>
      <c r="G93">
        <v>0.5</v>
      </c>
      <c r="H93">
        <v>0.5</v>
      </c>
      <c r="I93">
        <v>5083</v>
      </c>
      <c r="J93">
        <v>6748</v>
      </c>
      <c r="L93">
        <v>14196</v>
      </c>
      <c r="M93">
        <v>4.3150000000000004</v>
      </c>
      <c r="N93">
        <v>5.9960000000000004</v>
      </c>
      <c r="O93">
        <v>1.681</v>
      </c>
      <c r="Q93">
        <v>1.369</v>
      </c>
      <c r="R93">
        <v>1</v>
      </c>
      <c r="S93">
        <v>0</v>
      </c>
      <c r="T93">
        <v>0</v>
      </c>
      <c r="V93">
        <v>0</v>
      </c>
      <c r="Y93" s="8">
        <v>44399</v>
      </c>
      <c r="Z93">
        <v>0.20541666666666666</v>
      </c>
      <c r="AB93">
        <v>1</v>
      </c>
      <c r="AD93">
        <v>4.2017491191154477</v>
      </c>
      <c r="AE93">
        <v>5.2921261620104119</v>
      </c>
      <c r="AF93">
        <v>1.0903770428949642</v>
      </c>
      <c r="AG93">
        <v>0.12057042353107202</v>
      </c>
    </row>
    <row r="94" spans="1:58" x14ac:dyDescent="0.3">
      <c r="A94">
        <v>93</v>
      </c>
      <c r="B94">
        <v>27</v>
      </c>
      <c r="C94" t="s">
        <v>114</v>
      </c>
      <c r="D94" t="s">
        <v>27</v>
      </c>
      <c r="G94">
        <v>0.5</v>
      </c>
      <c r="H94">
        <v>0.5</v>
      </c>
      <c r="I94">
        <v>5081</v>
      </c>
      <c r="J94">
        <v>6621</v>
      </c>
      <c r="L94">
        <v>14157</v>
      </c>
      <c r="M94">
        <v>4.3129999999999997</v>
      </c>
      <c r="N94">
        <v>5.8879999999999999</v>
      </c>
      <c r="O94">
        <v>1.575</v>
      </c>
      <c r="Q94">
        <v>1.365</v>
      </c>
      <c r="R94">
        <v>1</v>
      </c>
      <c r="S94">
        <v>0</v>
      </c>
      <c r="T94">
        <v>0</v>
      </c>
      <c r="V94">
        <v>0</v>
      </c>
      <c r="Y94" s="8">
        <v>44399</v>
      </c>
      <c r="Z94">
        <v>0.21171296296296296</v>
      </c>
      <c r="AB94">
        <v>1</v>
      </c>
      <c r="AD94">
        <v>4.2000669678167188</v>
      </c>
      <c r="AE94">
        <v>5.1885951923404772</v>
      </c>
      <c r="AF94">
        <v>0.98852822452375833</v>
      </c>
      <c r="AG94">
        <v>0.12022863784977886</v>
      </c>
      <c r="AJ94">
        <v>0.40130946192233186</v>
      </c>
      <c r="AO94">
        <v>10.101047562104242</v>
      </c>
      <c r="AT94">
        <v>64.493966279385674</v>
      </c>
      <c r="AY94">
        <v>11.468313824829202</v>
      </c>
      <c r="BC94">
        <v>4.1916562113230711</v>
      </c>
      <c r="BD94">
        <v>4.9391426197499264</v>
      </c>
      <c r="BE94">
        <v>0.74748640842685488</v>
      </c>
      <c r="BF94">
        <v>0.11370841869895537</v>
      </c>
    </row>
    <row r="95" spans="1:58" x14ac:dyDescent="0.3">
      <c r="A95">
        <v>94</v>
      </c>
      <c r="B95">
        <v>27</v>
      </c>
      <c r="C95" t="s">
        <v>114</v>
      </c>
      <c r="D95" t="s">
        <v>27</v>
      </c>
      <c r="G95">
        <v>0.5</v>
      </c>
      <c r="H95">
        <v>0.5</v>
      </c>
      <c r="I95">
        <v>5061</v>
      </c>
      <c r="J95">
        <v>6009</v>
      </c>
      <c r="L95">
        <v>12669</v>
      </c>
      <c r="M95">
        <v>4.2969999999999997</v>
      </c>
      <c r="N95">
        <v>5.37</v>
      </c>
      <c r="O95">
        <v>1.0720000000000001</v>
      </c>
      <c r="Q95">
        <v>1.2090000000000001</v>
      </c>
      <c r="R95">
        <v>1</v>
      </c>
      <c r="S95">
        <v>0</v>
      </c>
      <c r="T95">
        <v>0</v>
      </c>
      <c r="V95">
        <v>0</v>
      </c>
      <c r="Y95" s="8">
        <v>44399</v>
      </c>
      <c r="Z95">
        <v>0.21843749999999998</v>
      </c>
      <c r="AB95">
        <v>1</v>
      </c>
      <c r="AD95">
        <v>4.1832454548294242</v>
      </c>
      <c r="AE95">
        <v>4.6896900471593757</v>
      </c>
      <c r="AF95">
        <v>0.50644459232995143</v>
      </c>
      <c r="AG95">
        <v>0.10718819954813188</v>
      </c>
    </row>
    <row r="96" spans="1:58" x14ac:dyDescent="0.3">
      <c r="A96">
        <v>95</v>
      </c>
      <c r="B96">
        <v>28</v>
      </c>
      <c r="C96" t="s">
        <v>115</v>
      </c>
      <c r="D96" t="s">
        <v>27</v>
      </c>
      <c r="G96">
        <v>0.5</v>
      </c>
      <c r="H96">
        <v>0.5</v>
      </c>
      <c r="I96">
        <v>4259</v>
      </c>
      <c r="J96">
        <v>10356</v>
      </c>
      <c r="L96">
        <v>27398</v>
      </c>
      <c r="M96">
        <v>3.6819999999999999</v>
      </c>
      <c r="N96">
        <v>9.0519999999999996</v>
      </c>
      <c r="O96">
        <v>5.37</v>
      </c>
      <c r="Q96">
        <v>2.7490000000000001</v>
      </c>
      <c r="R96">
        <v>1</v>
      </c>
      <c r="S96">
        <v>0</v>
      </c>
      <c r="T96">
        <v>0</v>
      </c>
      <c r="V96">
        <v>0</v>
      </c>
      <c r="Y96" s="8">
        <v>44399</v>
      </c>
      <c r="Z96">
        <v>0.23061342592592593</v>
      </c>
      <c r="AB96">
        <v>1</v>
      </c>
      <c r="AD96">
        <v>3.5087027840389311</v>
      </c>
      <c r="AE96">
        <v>8.2333839460192593</v>
      </c>
      <c r="AF96">
        <v>4.7246811619803282</v>
      </c>
      <c r="AG96">
        <v>0.23626925851651787</v>
      </c>
    </row>
    <row r="97" spans="1:58" x14ac:dyDescent="0.3">
      <c r="A97">
        <v>96</v>
      </c>
      <c r="B97">
        <v>28</v>
      </c>
      <c r="C97" t="s">
        <v>115</v>
      </c>
      <c r="D97" t="s">
        <v>27</v>
      </c>
      <c r="G97">
        <v>0.5</v>
      </c>
      <c r="H97">
        <v>0.5</v>
      </c>
      <c r="I97">
        <v>3917</v>
      </c>
      <c r="J97">
        <v>10374</v>
      </c>
      <c r="L97">
        <v>27332</v>
      </c>
      <c r="M97">
        <v>3.42</v>
      </c>
      <c r="N97">
        <v>9.0670000000000002</v>
      </c>
      <c r="O97">
        <v>5.6470000000000002</v>
      </c>
      <c r="Q97">
        <v>2.7429999999999999</v>
      </c>
      <c r="R97">
        <v>1</v>
      </c>
      <c r="S97">
        <v>0</v>
      </c>
      <c r="T97">
        <v>0</v>
      </c>
      <c r="V97">
        <v>0</v>
      </c>
      <c r="Y97" s="8">
        <v>44399</v>
      </c>
      <c r="Z97">
        <v>0.23731481481481484</v>
      </c>
      <c r="AB97">
        <v>1</v>
      </c>
      <c r="AD97">
        <v>3.2210549119562022</v>
      </c>
      <c r="AE97">
        <v>8.2480576267598789</v>
      </c>
      <c r="AF97">
        <v>5.0270027148036771</v>
      </c>
      <c r="AG97">
        <v>0.23569085197894482</v>
      </c>
      <c r="AJ97">
        <v>0.18261575564685284</v>
      </c>
      <c r="AO97">
        <v>1.0617613261806658</v>
      </c>
      <c r="AT97">
        <v>1.6210193016636525</v>
      </c>
      <c r="AY97">
        <v>0.95842931709235557</v>
      </c>
      <c r="BC97">
        <v>3.2239986767289786</v>
      </c>
      <c r="BD97">
        <v>8.2920786689817412</v>
      </c>
      <c r="BE97">
        <v>5.0680799922527626</v>
      </c>
      <c r="BF97">
        <v>0.23682575571554648</v>
      </c>
    </row>
    <row r="98" spans="1:58" x14ac:dyDescent="0.3">
      <c r="A98">
        <v>97</v>
      </c>
      <c r="B98">
        <v>28</v>
      </c>
      <c r="C98" t="s">
        <v>115</v>
      </c>
      <c r="D98" t="s">
        <v>27</v>
      </c>
      <c r="G98">
        <v>0.5</v>
      </c>
      <c r="H98">
        <v>0.5</v>
      </c>
      <c r="I98">
        <v>3924</v>
      </c>
      <c r="J98">
        <v>10482</v>
      </c>
      <c r="L98">
        <v>27591</v>
      </c>
      <c r="M98">
        <v>3.4249999999999998</v>
      </c>
      <c r="N98">
        <v>9.1590000000000007</v>
      </c>
      <c r="O98">
        <v>5.734</v>
      </c>
      <c r="Q98">
        <v>2.77</v>
      </c>
      <c r="R98">
        <v>1</v>
      </c>
      <c r="S98">
        <v>0</v>
      </c>
      <c r="T98">
        <v>0</v>
      </c>
      <c r="V98">
        <v>0</v>
      </c>
      <c r="Y98" s="8">
        <v>44399</v>
      </c>
      <c r="Z98">
        <v>0.24452546296296296</v>
      </c>
      <c r="AB98">
        <v>1</v>
      </c>
      <c r="AD98">
        <v>3.2269424415017554</v>
      </c>
      <c r="AE98">
        <v>8.3360997112036035</v>
      </c>
      <c r="AF98">
        <v>5.1091572697018481</v>
      </c>
      <c r="AG98">
        <v>0.23796065945214814</v>
      </c>
    </row>
    <row r="99" spans="1:58" x14ac:dyDescent="0.3">
      <c r="A99">
        <v>98</v>
      </c>
      <c r="B99">
        <v>29</v>
      </c>
      <c r="C99" t="s">
        <v>116</v>
      </c>
      <c r="D99" t="s">
        <v>27</v>
      </c>
      <c r="G99">
        <v>0.5</v>
      </c>
      <c r="H99">
        <v>0.5</v>
      </c>
      <c r="I99">
        <v>4825</v>
      </c>
      <c r="J99">
        <v>8647</v>
      </c>
      <c r="L99">
        <v>8291</v>
      </c>
      <c r="M99">
        <v>4.1159999999999997</v>
      </c>
      <c r="N99">
        <v>7.6050000000000004</v>
      </c>
      <c r="O99">
        <v>3.488</v>
      </c>
      <c r="Q99">
        <v>0.751</v>
      </c>
      <c r="R99">
        <v>1</v>
      </c>
      <c r="S99">
        <v>0</v>
      </c>
      <c r="T99">
        <v>0</v>
      </c>
      <c r="V99">
        <v>0</v>
      </c>
      <c r="Y99" s="8">
        <v>44399</v>
      </c>
      <c r="Z99">
        <v>0.25643518518518521</v>
      </c>
      <c r="AB99">
        <v>1</v>
      </c>
      <c r="AD99">
        <v>3.984751601579354</v>
      </c>
      <c r="AE99">
        <v>6.8401994801458894</v>
      </c>
      <c r="AF99">
        <v>2.8554478785665354</v>
      </c>
      <c r="AG99">
        <v>6.8820565889119487E-2</v>
      </c>
    </row>
    <row r="100" spans="1:58" x14ac:dyDescent="0.3">
      <c r="A100">
        <v>99</v>
      </c>
      <c r="B100">
        <v>29</v>
      </c>
      <c r="C100" t="s">
        <v>116</v>
      </c>
      <c r="D100" t="s">
        <v>27</v>
      </c>
      <c r="G100">
        <v>0.5</v>
      </c>
      <c r="H100">
        <v>0.5</v>
      </c>
      <c r="I100">
        <v>5229</v>
      </c>
      <c r="J100">
        <v>8507</v>
      </c>
      <c r="L100">
        <v>8326</v>
      </c>
      <c r="M100">
        <v>4.4269999999999996</v>
      </c>
      <c r="N100">
        <v>7.4859999999999998</v>
      </c>
      <c r="O100">
        <v>3.0590000000000002</v>
      </c>
      <c r="Q100">
        <v>0.755</v>
      </c>
      <c r="R100">
        <v>1</v>
      </c>
      <c r="S100">
        <v>0</v>
      </c>
      <c r="T100">
        <v>0</v>
      </c>
      <c r="V100">
        <v>0</v>
      </c>
      <c r="Y100" s="8">
        <v>44399</v>
      </c>
      <c r="Z100">
        <v>0.26283564814814814</v>
      </c>
      <c r="AB100">
        <v>1</v>
      </c>
      <c r="AD100">
        <v>4.3245461639226948</v>
      </c>
      <c r="AE100">
        <v>6.7260708521632839</v>
      </c>
      <c r="AF100">
        <v>2.4015246882405892</v>
      </c>
      <c r="AG100">
        <v>6.912729662874155E-2</v>
      </c>
      <c r="AJ100">
        <v>7.7825779104636866E-2</v>
      </c>
      <c r="AO100">
        <v>9.2571721331382566</v>
      </c>
      <c r="AT100">
        <v>28.102151254117285</v>
      </c>
      <c r="AY100">
        <v>9.0506967036244781</v>
      </c>
      <c r="BC100">
        <v>4.322864012623965</v>
      </c>
      <c r="BD100">
        <v>6.4285212149229212</v>
      </c>
      <c r="BE100">
        <v>2.1056572022989557</v>
      </c>
      <c r="BF100">
        <v>6.61344809835719E-2</v>
      </c>
    </row>
    <row r="101" spans="1:58" x14ac:dyDescent="0.3">
      <c r="A101">
        <v>100</v>
      </c>
      <c r="B101">
        <v>29</v>
      </c>
      <c r="C101" t="s">
        <v>116</v>
      </c>
      <c r="D101" t="s">
        <v>27</v>
      </c>
      <c r="G101">
        <v>0.5</v>
      </c>
      <c r="H101">
        <v>0.5</v>
      </c>
      <c r="I101">
        <v>5225</v>
      </c>
      <c r="J101">
        <v>7777</v>
      </c>
      <c r="L101">
        <v>7643</v>
      </c>
      <c r="M101">
        <v>4.4240000000000004</v>
      </c>
      <c r="N101">
        <v>6.867</v>
      </c>
      <c r="O101">
        <v>2.4430000000000001</v>
      </c>
      <c r="Q101">
        <v>0.68300000000000005</v>
      </c>
      <c r="R101">
        <v>1</v>
      </c>
      <c r="S101">
        <v>0</v>
      </c>
      <c r="T101">
        <v>0</v>
      </c>
      <c r="V101">
        <v>0</v>
      </c>
      <c r="Y101" s="8">
        <v>44399</v>
      </c>
      <c r="Z101">
        <v>0.26971064814814816</v>
      </c>
      <c r="AB101">
        <v>1</v>
      </c>
      <c r="AD101">
        <v>4.3211818613252362</v>
      </c>
      <c r="AE101">
        <v>6.1309715776825584</v>
      </c>
      <c r="AF101">
        <v>1.8097897163573222</v>
      </c>
      <c r="AG101">
        <v>6.314166533840225E-2</v>
      </c>
    </row>
    <row r="102" spans="1:58" x14ac:dyDescent="0.3">
      <c r="A102">
        <v>101</v>
      </c>
      <c r="B102">
        <v>30</v>
      </c>
      <c r="C102" t="s">
        <v>117</v>
      </c>
      <c r="D102" t="s">
        <v>27</v>
      </c>
      <c r="G102">
        <v>0.5</v>
      </c>
      <c r="H102">
        <v>0.5</v>
      </c>
      <c r="I102">
        <v>4633</v>
      </c>
      <c r="J102">
        <v>9146</v>
      </c>
      <c r="L102">
        <v>18422</v>
      </c>
      <c r="M102">
        <v>3.9689999999999999</v>
      </c>
      <c r="N102">
        <v>8.0269999999999992</v>
      </c>
      <c r="O102">
        <v>4.0579999999999998</v>
      </c>
      <c r="Q102">
        <v>1.8109999999999999</v>
      </c>
      <c r="R102">
        <v>1</v>
      </c>
      <c r="S102">
        <v>0</v>
      </c>
      <c r="T102">
        <v>0</v>
      </c>
      <c r="V102">
        <v>0</v>
      </c>
      <c r="Y102" s="8">
        <v>44399</v>
      </c>
      <c r="Z102">
        <v>0.2814699074074074</v>
      </c>
      <c r="AB102">
        <v>1</v>
      </c>
      <c r="AD102">
        <v>3.8232650769013308</v>
      </c>
      <c r="AE102">
        <v>7.2469865184553166</v>
      </c>
      <c r="AF102">
        <v>3.4237214415539858</v>
      </c>
      <c r="AG102">
        <v>0.15760596940658286</v>
      </c>
    </row>
    <row r="103" spans="1:58" x14ac:dyDescent="0.3">
      <c r="A103">
        <v>102</v>
      </c>
      <c r="B103">
        <v>30</v>
      </c>
      <c r="C103" t="s">
        <v>117</v>
      </c>
      <c r="D103" t="s">
        <v>27</v>
      </c>
      <c r="G103">
        <v>0.5</v>
      </c>
      <c r="H103">
        <v>0.5</v>
      </c>
      <c r="I103">
        <v>4403</v>
      </c>
      <c r="J103">
        <v>9298</v>
      </c>
      <c r="L103">
        <v>18906</v>
      </c>
      <c r="M103">
        <v>3.7930000000000001</v>
      </c>
      <c r="N103">
        <v>8.1560000000000006</v>
      </c>
      <c r="O103">
        <v>4.3630000000000004</v>
      </c>
      <c r="Q103">
        <v>1.861</v>
      </c>
      <c r="R103">
        <v>1</v>
      </c>
      <c r="S103">
        <v>0</v>
      </c>
      <c r="T103">
        <v>0</v>
      </c>
      <c r="V103">
        <v>0</v>
      </c>
      <c r="Y103" s="8">
        <v>44399</v>
      </c>
      <c r="Z103">
        <v>0.28820601851851851</v>
      </c>
      <c r="AB103">
        <v>1</v>
      </c>
      <c r="AD103">
        <v>3.6298176775474489</v>
      </c>
      <c r="AE103">
        <v>7.3708976002650024</v>
      </c>
      <c r="AF103">
        <v>3.7410799227175535</v>
      </c>
      <c r="AG103">
        <v>0.16184761734878525</v>
      </c>
      <c r="AJ103">
        <v>0.71573943464140877</v>
      </c>
      <c r="AO103">
        <v>2.7468592514641648</v>
      </c>
      <c r="AT103">
        <v>6.2234619146261227</v>
      </c>
      <c r="AY103">
        <v>0.45044115177824728</v>
      </c>
      <c r="BC103">
        <v>3.6428543501126018</v>
      </c>
      <c r="BD103">
        <v>7.2710350507802231</v>
      </c>
      <c r="BE103">
        <v>3.6281807006676212</v>
      </c>
      <c r="BF103">
        <v>0.16148392232894765</v>
      </c>
    </row>
    <row r="104" spans="1:58" x14ac:dyDescent="0.3">
      <c r="A104">
        <v>103</v>
      </c>
      <c r="B104">
        <v>30</v>
      </c>
      <c r="C104" t="s">
        <v>117</v>
      </c>
      <c r="D104" t="s">
        <v>27</v>
      </c>
      <c r="G104">
        <v>0.5</v>
      </c>
      <c r="H104">
        <v>0.5</v>
      </c>
      <c r="I104">
        <v>4434</v>
      </c>
      <c r="J104">
        <v>9053</v>
      </c>
      <c r="L104">
        <v>18823</v>
      </c>
      <c r="M104">
        <v>3.8159999999999998</v>
      </c>
      <c r="N104">
        <v>7.9480000000000004</v>
      </c>
      <c r="O104">
        <v>4.1319999999999997</v>
      </c>
      <c r="Q104">
        <v>1.853</v>
      </c>
      <c r="R104">
        <v>1</v>
      </c>
      <c r="S104">
        <v>0</v>
      </c>
      <c r="T104">
        <v>0</v>
      </c>
      <c r="V104">
        <v>0</v>
      </c>
      <c r="Y104" s="8">
        <v>44399</v>
      </c>
      <c r="Z104">
        <v>0.29534722222222221</v>
      </c>
      <c r="AB104">
        <v>1</v>
      </c>
      <c r="AD104">
        <v>3.6558910226777548</v>
      </c>
      <c r="AE104">
        <v>7.1711725012954437</v>
      </c>
      <c r="AF104">
        <v>3.5152814786176889</v>
      </c>
      <c r="AG104">
        <v>0.16112022730911005</v>
      </c>
    </row>
    <row r="105" spans="1:58" x14ac:dyDescent="0.3">
      <c r="A105">
        <v>104</v>
      </c>
      <c r="B105">
        <v>31</v>
      </c>
      <c r="C105" t="s">
        <v>118</v>
      </c>
      <c r="D105" t="s">
        <v>27</v>
      </c>
      <c r="G105">
        <v>0.5</v>
      </c>
      <c r="H105">
        <v>0.5</v>
      </c>
      <c r="I105">
        <v>6941</v>
      </c>
      <c r="J105">
        <v>15916</v>
      </c>
      <c r="L105">
        <v>50073</v>
      </c>
      <c r="M105">
        <v>5.74</v>
      </c>
      <c r="N105">
        <v>13.762</v>
      </c>
      <c r="O105">
        <v>8.0220000000000002</v>
      </c>
      <c r="Q105">
        <v>5.1210000000000004</v>
      </c>
      <c r="R105">
        <v>1</v>
      </c>
      <c r="S105">
        <v>0</v>
      </c>
      <c r="T105">
        <v>0</v>
      </c>
      <c r="V105">
        <v>0</v>
      </c>
      <c r="Y105" s="8">
        <v>44399</v>
      </c>
      <c r="Z105">
        <v>0.30770833333333331</v>
      </c>
      <c r="AB105">
        <v>1</v>
      </c>
      <c r="AD105">
        <v>5.7644676756350703</v>
      </c>
      <c r="AE105">
        <v>12.765920885899858</v>
      </c>
      <c r="AF105">
        <v>7.0014532102647875</v>
      </c>
      <c r="AG105">
        <v>0.43498695911453211</v>
      </c>
    </row>
    <row r="106" spans="1:58" x14ac:dyDescent="0.3">
      <c r="A106">
        <v>105</v>
      </c>
      <c r="B106">
        <v>31</v>
      </c>
      <c r="C106" t="s">
        <v>118</v>
      </c>
      <c r="D106" t="s">
        <v>27</v>
      </c>
      <c r="G106">
        <v>0.5</v>
      </c>
      <c r="H106">
        <v>0.5</v>
      </c>
      <c r="I106">
        <v>7830</v>
      </c>
      <c r="J106">
        <v>15900</v>
      </c>
      <c r="L106">
        <v>50407</v>
      </c>
      <c r="M106">
        <v>6.4219999999999997</v>
      </c>
      <c r="N106">
        <v>13.749000000000001</v>
      </c>
      <c r="O106">
        <v>7.327</v>
      </c>
      <c r="Q106">
        <v>5.1559999999999997</v>
      </c>
      <c r="R106">
        <v>1</v>
      </c>
      <c r="S106">
        <v>0</v>
      </c>
      <c r="T106">
        <v>0</v>
      </c>
      <c r="V106">
        <v>0</v>
      </c>
      <c r="Y106" s="8">
        <v>44399</v>
      </c>
      <c r="Z106">
        <v>0.31452546296296297</v>
      </c>
      <c r="AB106">
        <v>1</v>
      </c>
      <c r="AD106">
        <v>6.512183927920292</v>
      </c>
      <c r="AE106">
        <v>12.752877614130416</v>
      </c>
      <c r="AF106">
        <v>6.2406936862101237</v>
      </c>
      <c r="AG106">
        <v>0.43791404674406842</v>
      </c>
      <c r="AJ106">
        <v>1.0790417151248257</v>
      </c>
      <c r="AL106">
        <v>98.786077900925022</v>
      </c>
      <c r="AO106">
        <v>0.1660622688798811</v>
      </c>
      <c r="AQ106">
        <v>93.455191651914205</v>
      </c>
      <c r="AT106">
        <v>0.79561304856936199</v>
      </c>
      <c r="AV106">
        <v>88.124305402903374</v>
      </c>
      <c r="AY106">
        <v>10.999136028000443</v>
      </c>
      <c r="BA106">
        <v>10.202855263801894</v>
      </c>
      <c r="BC106">
        <v>6.5475091051936101</v>
      </c>
      <c r="BD106">
        <v>12.763475272443086</v>
      </c>
      <c r="BE106">
        <v>6.2159661672494764</v>
      </c>
      <c r="BF106">
        <v>0.46339898933895385</v>
      </c>
    </row>
    <row r="107" spans="1:58" x14ac:dyDescent="0.3">
      <c r="A107">
        <v>106</v>
      </c>
      <c r="B107">
        <v>31</v>
      </c>
      <c r="C107" t="s">
        <v>118</v>
      </c>
      <c r="D107" t="s">
        <v>27</v>
      </c>
      <c r="G107">
        <v>0.5</v>
      </c>
      <c r="H107">
        <v>0.5</v>
      </c>
      <c r="I107">
        <v>7914</v>
      </c>
      <c r="J107">
        <v>15926</v>
      </c>
      <c r="L107">
        <v>56223</v>
      </c>
      <c r="M107">
        <v>6.4859999999999998</v>
      </c>
      <c r="N107">
        <v>13.771000000000001</v>
      </c>
      <c r="O107">
        <v>7.2839999999999998</v>
      </c>
      <c r="Q107">
        <v>5.7640000000000002</v>
      </c>
      <c r="R107">
        <v>1</v>
      </c>
      <c r="S107">
        <v>0</v>
      </c>
      <c r="T107">
        <v>0</v>
      </c>
      <c r="V107">
        <v>0</v>
      </c>
      <c r="X107" t="s">
        <v>119</v>
      </c>
      <c r="Y107" s="8">
        <v>44399</v>
      </c>
      <c r="Z107">
        <v>0.325625</v>
      </c>
      <c r="AB107">
        <v>1</v>
      </c>
      <c r="AD107">
        <v>6.5828342824669273</v>
      </c>
      <c r="AE107">
        <v>12.774072930755757</v>
      </c>
      <c r="AF107">
        <v>6.19123864828883</v>
      </c>
      <c r="AG107">
        <v>0.48888393193383922</v>
      </c>
    </row>
    <row r="108" spans="1:58" x14ac:dyDescent="0.3">
      <c r="A108">
        <v>107</v>
      </c>
      <c r="B108">
        <v>32</v>
      </c>
      <c r="C108" t="s">
        <v>120</v>
      </c>
      <c r="D108" t="s">
        <v>27</v>
      </c>
      <c r="G108">
        <v>0.5</v>
      </c>
      <c r="H108">
        <v>0.5</v>
      </c>
      <c r="I108">
        <v>5670</v>
      </c>
      <c r="J108">
        <v>7326</v>
      </c>
      <c r="L108">
        <v>22585</v>
      </c>
      <c r="M108">
        <v>4.7640000000000002</v>
      </c>
      <c r="N108">
        <v>6.4850000000000003</v>
      </c>
      <c r="O108">
        <v>1.7210000000000001</v>
      </c>
      <c r="Q108">
        <v>2.246</v>
      </c>
      <c r="R108">
        <v>1</v>
      </c>
      <c r="S108">
        <v>0</v>
      </c>
      <c r="T108">
        <v>0</v>
      </c>
      <c r="V108">
        <v>0</v>
      </c>
      <c r="Y108" s="8">
        <v>44399</v>
      </c>
      <c r="Z108">
        <v>0.33758101851851857</v>
      </c>
      <c r="AB108">
        <v>1</v>
      </c>
      <c r="AD108">
        <v>4.6954605252925301</v>
      </c>
      <c r="AE108">
        <v>5.7633143546814516</v>
      </c>
      <c r="AF108">
        <v>1.0678538293889215</v>
      </c>
      <c r="AG108">
        <v>0.19408939995077398</v>
      </c>
    </row>
    <row r="109" spans="1:58" x14ac:dyDescent="0.3">
      <c r="A109">
        <v>108</v>
      </c>
      <c r="B109">
        <v>32</v>
      </c>
      <c r="C109" t="s">
        <v>120</v>
      </c>
      <c r="D109" t="s">
        <v>27</v>
      </c>
      <c r="G109">
        <v>0.5</v>
      </c>
      <c r="H109">
        <v>0.5</v>
      </c>
      <c r="I109">
        <v>4967</v>
      </c>
      <c r="J109">
        <v>7138</v>
      </c>
      <c r="L109">
        <v>22238</v>
      </c>
      <c r="M109">
        <v>4.2249999999999996</v>
      </c>
      <c r="N109">
        <v>6.3259999999999996</v>
      </c>
      <c r="O109">
        <v>2.1</v>
      </c>
      <c r="Q109">
        <v>2.21</v>
      </c>
      <c r="R109">
        <v>1</v>
      </c>
      <c r="S109">
        <v>0</v>
      </c>
      <c r="T109">
        <v>0</v>
      </c>
      <c r="V109">
        <v>0</v>
      </c>
      <c r="Y109" s="8">
        <v>44399</v>
      </c>
      <c r="Z109">
        <v>0.34385416666666663</v>
      </c>
      <c r="AB109">
        <v>1</v>
      </c>
      <c r="AD109">
        <v>4.1041843437891421</v>
      </c>
      <c r="AE109">
        <v>5.6100559113905257</v>
      </c>
      <c r="AF109">
        <v>1.5058715676013836</v>
      </c>
      <c r="AG109">
        <v>0.19104838376080654</v>
      </c>
      <c r="AJ109">
        <v>1.1815791480290154</v>
      </c>
      <c r="AK109">
        <v>3.0690936414673566</v>
      </c>
      <c r="AO109">
        <v>10.169836995322379</v>
      </c>
      <c r="AP109">
        <v>2.5047243700862287</v>
      </c>
      <c r="AT109">
        <v>48.900836774224047</v>
      </c>
      <c r="AU109">
        <v>24.151279383496139</v>
      </c>
      <c r="AY109">
        <v>10.33848260718616</v>
      </c>
      <c r="AZ109">
        <v>9.6780081538025975</v>
      </c>
      <c r="BC109">
        <v>4.1285755376207192</v>
      </c>
      <c r="BD109">
        <v>5.3385928176890438</v>
      </c>
      <c r="BE109">
        <v>1.2100172800683251</v>
      </c>
      <c r="BF109">
        <v>0.18165804126066223</v>
      </c>
    </row>
    <row r="110" spans="1:58" x14ac:dyDescent="0.3">
      <c r="A110">
        <v>109</v>
      </c>
      <c r="B110">
        <v>32</v>
      </c>
      <c r="C110" t="s">
        <v>120</v>
      </c>
      <c r="D110" t="s">
        <v>27</v>
      </c>
      <c r="G110">
        <v>0.5</v>
      </c>
      <c r="H110">
        <v>0.5</v>
      </c>
      <c r="I110">
        <v>5025</v>
      </c>
      <c r="J110">
        <v>6472</v>
      </c>
      <c r="L110">
        <v>20095</v>
      </c>
      <c r="M110">
        <v>4.2699999999999996</v>
      </c>
      <c r="N110">
        <v>5.7610000000000001</v>
      </c>
      <c r="O110">
        <v>1.4910000000000001</v>
      </c>
      <c r="Q110">
        <v>1.986</v>
      </c>
      <c r="R110">
        <v>1</v>
      </c>
      <c r="S110">
        <v>0</v>
      </c>
      <c r="T110">
        <v>0</v>
      </c>
      <c r="V110">
        <v>0</v>
      </c>
      <c r="Y110" s="8">
        <v>44399</v>
      </c>
      <c r="Z110">
        <v>0.35197916666666668</v>
      </c>
      <c r="AB110">
        <v>1</v>
      </c>
      <c r="AD110">
        <v>4.1529667314522953</v>
      </c>
      <c r="AE110">
        <v>5.0671297239875619</v>
      </c>
      <c r="AF110">
        <v>0.91416299253526656</v>
      </c>
      <c r="AG110">
        <v>0.17226769876051792</v>
      </c>
    </row>
    <row r="111" spans="1:58" x14ac:dyDescent="0.3">
      <c r="A111">
        <v>110</v>
      </c>
      <c r="B111">
        <v>2</v>
      </c>
      <c r="D111" t="s">
        <v>28</v>
      </c>
      <c r="Y111" s="8">
        <v>44399</v>
      </c>
      <c r="Z111">
        <v>0.35628472222222224</v>
      </c>
      <c r="AB111">
        <v>1</v>
      </c>
      <c r="AD111" t="e">
        <v>#DIV/0!</v>
      </c>
      <c r="AE111" t="e">
        <v>#DIV/0!</v>
      </c>
      <c r="AF111" t="e">
        <v>#DIV/0!</v>
      </c>
      <c r="AG111" t="e">
        <v>#DIV/0!</v>
      </c>
    </row>
    <row r="112" spans="1:58" x14ac:dyDescent="0.3">
      <c r="A112">
        <v>111</v>
      </c>
      <c r="B112">
        <v>3</v>
      </c>
      <c r="C112" t="s">
        <v>29</v>
      </c>
      <c r="D112" t="s">
        <v>27</v>
      </c>
      <c r="G112">
        <v>0.5</v>
      </c>
      <c r="H112">
        <v>0.5</v>
      </c>
      <c r="I112">
        <v>208</v>
      </c>
      <c r="J112">
        <v>166</v>
      </c>
      <c r="L112">
        <v>412</v>
      </c>
      <c r="M112">
        <v>0.57399999999999995</v>
      </c>
      <c r="N112">
        <v>0.41899999999999998</v>
      </c>
      <c r="O112">
        <v>0</v>
      </c>
      <c r="Q112">
        <v>0</v>
      </c>
      <c r="R112">
        <v>1</v>
      </c>
      <c r="S112">
        <v>0</v>
      </c>
      <c r="T112">
        <v>0</v>
      </c>
      <c r="V112">
        <v>0</v>
      </c>
      <c r="Y112" s="8">
        <v>44399</v>
      </c>
      <c r="Z112">
        <v>0.3664351851851852</v>
      </c>
      <c r="AB112">
        <v>1</v>
      </c>
      <c r="AD112">
        <v>0.10150532846251169</v>
      </c>
      <c r="AE112">
        <v>-7.3549762143201344E-2</v>
      </c>
      <c r="AF112">
        <v>-0.17505509060571303</v>
      </c>
      <c r="AG112">
        <v>-2.2890546751796708E-4</v>
      </c>
    </row>
    <row r="113" spans="1:58" x14ac:dyDescent="0.3">
      <c r="A113">
        <v>112</v>
      </c>
      <c r="B113">
        <v>3</v>
      </c>
      <c r="C113" t="s">
        <v>29</v>
      </c>
      <c r="D113" t="s">
        <v>27</v>
      </c>
      <c r="G113">
        <v>0.5</v>
      </c>
      <c r="H113">
        <v>0.5</v>
      </c>
      <c r="I113">
        <v>28</v>
      </c>
      <c r="J113">
        <v>114</v>
      </c>
      <c r="L113">
        <v>158</v>
      </c>
      <c r="M113">
        <v>0.436</v>
      </c>
      <c r="N113">
        <v>0.375</v>
      </c>
      <c r="O113">
        <v>0</v>
      </c>
      <c r="Q113">
        <v>0</v>
      </c>
      <c r="R113">
        <v>1</v>
      </c>
      <c r="S113">
        <v>0</v>
      </c>
      <c r="T113">
        <v>0</v>
      </c>
      <c r="V113">
        <v>0</v>
      </c>
      <c r="Y113" s="8">
        <v>44399</v>
      </c>
      <c r="Z113">
        <v>0.37136574074074075</v>
      </c>
      <c r="AB113">
        <v>1</v>
      </c>
      <c r="AD113">
        <v>-4.9888288423135196E-2</v>
      </c>
      <c r="AE113">
        <v>-0.11594039539388319</v>
      </c>
      <c r="AF113">
        <v>-6.6052106970747995E-2</v>
      </c>
      <c r="AG113">
        <v>-2.4548942636324371E-3</v>
      </c>
      <c r="AJ113">
        <v>21.111405479909315</v>
      </c>
      <c r="AO113">
        <v>4.309649157483209</v>
      </c>
      <c r="AT113">
        <v>28.874887660428776</v>
      </c>
      <c r="AY113">
        <v>41.879007759401695</v>
      </c>
      <c r="BC113">
        <v>-5.5775817968688135E-2</v>
      </c>
      <c r="BD113">
        <v>-0.1134947819371131</v>
      </c>
      <c r="BE113">
        <v>-5.7718963968424963E-2</v>
      </c>
      <c r="BF113">
        <v>-2.0298530958704221E-3</v>
      </c>
    </row>
    <row r="114" spans="1:58" x14ac:dyDescent="0.3">
      <c r="A114">
        <v>113</v>
      </c>
      <c r="B114">
        <v>3</v>
      </c>
      <c r="C114" t="s">
        <v>29</v>
      </c>
      <c r="D114" t="s">
        <v>27</v>
      </c>
      <c r="G114">
        <v>0.5</v>
      </c>
      <c r="H114">
        <v>0.5</v>
      </c>
      <c r="I114">
        <v>14</v>
      </c>
      <c r="J114">
        <v>120</v>
      </c>
      <c r="L114">
        <v>255</v>
      </c>
      <c r="M114">
        <v>0.42599999999999999</v>
      </c>
      <c r="N114">
        <v>0.38</v>
      </c>
      <c r="O114">
        <v>0</v>
      </c>
      <c r="Q114">
        <v>0</v>
      </c>
      <c r="R114">
        <v>1</v>
      </c>
      <c r="S114">
        <v>0</v>
      </c>
      <c r="T114">
        <v>0</v>
      </c>
      <c r="V114">
        <v>0</v>
      </c>
      <c r="Y114" s="8">
        <v>44399</v>
      </c>
      <c r="Z114">
        <v>0.3767476851851852</v>
      </c>
      <c r="AB114">
        <v>1</v>
      </c>
      <c r="AD114">
        <v>-6.1663347514241067E-2</v>
      </c>
      <c r="AE114">
        <v>-0.11104916848034299</v>
      </c>
      <c r="AF114">
        <v>-4.9385820966101925E-2</v>
      </c>
      <c r="AG114">
        <v>-1.6048119281084074E-3</v>
      </c>
    </row>
    <row r="115" spans="1:58" x14ac:dyDescent="0.3">
      <c r="A115">
        <v>114</v>
      </c>
      <c r="B115">
        <v>1</v>
      </c>
      <c r="C115" t="s">
        <v>30</v>
      </c>
      <c r="D115" t="s">
        <v>27</v>
      </c>
      <c r="G115">
        <v>0.5</v>
      </c>
      <c r="H115">
        <v>0.5</v>
      </c>
      <c r="I115">
        <v>9585</v>
      </c>
      <c r="J115">
        <v>12632</v>
      </c>
      <c r="L115">
        <v>67879</v>
      </c>
      <c r="M115">
        <v>7.7679999999999998</v>
      </c>
      <c r="N115">
        <v>10.98</v>
      </c>
      <c r="O115">
        <v>3.2120000000000002</v>
      </c>
      <c r="Q115">
        <v>6.9829999999999997</v>
      </c>
      <c r="R115">
        <v>1</v>
      </c>
      <c r="S115">
        <v>0</v>
      </c>
      <c r="T115">
        <v>0</v>
      </c>
      <c r="V115">
        <v>0</v>
      </c>
      <c r="Y115" s="8">
        <v>44399</v>
      </c>
      <c r="Z115">
        <v>0.38866898148148149</v>
      </c>
      <c r="AB115">
        <v>1</v>
      </c>
      <c r="AD115">
        <v>7.9882716925553501</v>
      </c>
      <c r="AE115">
        <v>10.088789355222181</v>
      </c>
      <c r="AF115">
        <v>2.1005176626668307</v>
      </c>
      <c r="AG115">
        <v>0.59103403196340709</v>
      </c>
    </row>
    <row r="116" spans="1:58" x14ac:dyDescent="0.3">
      <c r="A116">
        <v>115</v>
      </c>
      <c r="B116">
        <v>1</v>
      </c>
      <c r="C116" t="s">
        <v>30</v>
      </c>
      <c r="D116" t="s">
        <v>27</v>
      </c>
      <c r="G116">
        <v>0.5</v>
      </c>
      <c r="H116">
        <v>0.5</v>
      </c>
      <c r="I116">
        <v>13252</v>
      </c>
      <c r="J116">
        <v>12924</v>
      </c>
      <c r="L116">
        <v>69891</v>
      </c>
      <c r="M116">
        <v>10.582000000000001</v>
      </c>
      <c r="N116">
        <v>11.227</v>
      </c>
      <c r="O116">
        <v>0.64600000000000002</v>
      </c>
      <c r="Q116">
        <v>7.194</v>
      </c>
      <c r="R116">
        <v>1</v>
      </c>
      <c r="S116">
        <v>0</v>
      </c>
      <c r="T116">
        <v>0</v>
      </c>
      <c r="V116">
        <v>0</v>
      </c>
      <c r="Y116" s="8">
        <v>44399</v>
      </c>
      <c r="Z116">
        <v>0.39577546296296301</v>
      </c>
      <c r="AB116">
        <v>1</v>
      </c>
      <c r="AD116">
        <v>11.072496098775723</v>
      </c>
      <c r="AE116">
        <v>10.32682906501447</v>
      </c>
      <c r="AF116">
        <v>-0.74566703376125254</v>
      </c>
      <c r="AG116">
        <v>0.60866666762396737</v>
      </c>
      <c r="AJ116">
        <v>0.80195585623127796</v>
      </c>
      <c r="AO116">
        <v>7.897161563652752E-2</v>
      </c>
      <c r="AT116">
        <v>12.250233615133348</v>
      </c>
      <c r="AY116">
        <v>0.11799600131045332</v>
      </c>
      <c r="BC116">
        <v>11.117073108192052</v>
      </c>
      <c r="BD116">
        <v>10.32275304258652</v>
      </c>
      <c r="BE116">
        <v>-0.79432006560553159</v>
      </c>
      <c r="BF116">
        <v>0.60902598077609615</v>
      </c>
    </row>
    <row r="117" spans="1:58" x14ac:dyDescent="0.3">
      <c r="A117">
        <v>116</v>
      </c>
      <c r="B117">
        <v>1</v>
      </c>
      <c r="C117" t="s">
        <v>30</v>
      </c>
      <c r="D117" t="s">
        <v>27</v>
      </c>
      <c r="G117">
        <v>0.5</v>
      </c>
      <c r="H117">
        <v>0.5</v>
      </c>
      <c r="I117">
        <v>13358</v>
      </c>
      <c r="J117">
        <v>12914</v>
      </c>
      <c r="L117">
        <v>69973</v>
      </c>
      <c r="M117">
        <v>10.663</v>
      </c>
      <c r="N117">
        <v>11.218999999999999</v>
      </c>
      <c r="O117">
        <v>0.55700000000000005</v>
      </c>
      <c r="Q117">
        <v>7.202</v>
      </c>
      <c r="R117">
        <v>1</v>
      </c>
      <c r="S117">
        <v>0</v>
      </c>
      <c r="T117">
        <v>0</v>
      </c>
      <c r="V117">
        <v>0</v>
      </c>
      <c r="Y117" s="8">
        <v>44399</v>
      </c>
      <c r="Z117">
        <v>0.40333333333333332</v>
      </c>
      <c r="AB117">
        <v>1</v>
      </c>
      <c r="AD117">
        <v>11.161650117608382</v>
      </c>
      <c r="AE117">
        <v>10.318677020158571</v>
      </c>
      <c r="AF117">
        <v>-0.84297309744981064</v>
      </c>
      <c r="AG117">
        <v>0.60938529392822494</v>
      </c>
    </row>
    <row r="118" spans="1:58" x14ac:dyDescent="0.3">
      <c r="A118">
        <v>117</v>
      </c>
      <c r="B118">
        <v>4</v>
      </c>
      <c r="C118" t="s">
        <v>65</v>
      </c>
      <c r="D118" t="s">
        <v>27</v>
      </c>
      <c r="G118">
        <v>0.5</v>
      </c>
      <c r="H118">
        <v>0.5</v>
      </c>
      <c r="I118">
        <v>6646</v>
      </c>
      <c r="J118">
        <v>7603</v>
      </c>
      <c r="L118">
        <v>31857</v>
      </c>
      <c r="M118">
        <v>5.5140000000000002</v>
      </c>
      <c r="N118">
        <v>6.7190000000000003</v>
      </c>
      <c r="O118">
        <v>1.206</v>
      </c>
      <c r="Q118">
        <v>3.2160000000000002</v>
      </c>
      <c r="R118">
        <v>1</v>
      </c>
      <c r="S118">
        <v>0</v>
      </c>
      <c r="T118">
        <v>0</v>
      </c>
      <c r="V118">
        <v>0</v>
      </c>
      <c r="Y118" s="8">
        <v>44399</v>
      </c>
      <c r="Z118">
        <v>0.41570601851851857</v>
      </c>
      <c r="AB118">
        <v>1</v>
      </c>
      <c r="AD118">
        <v>5.5163503590724812</v>
      </c>
      <c r="AE118">
        <v>5.989125997189892</v>
      </c>
      <c r="AF118">
        <v>0.47277563811741086</v>
      </c>
      <c r="AG118">
        <v>0.27534675474436993</v>
      </c>
    </row>
    <row r="119" spans="1:58" x14ac:dyDescent="0.3">
      <c r="A119">
        <v>118</v>
      </c>
      <c r="B119">
        <v>4</v>
      </c>
      <c r="C119" t="s">
        <v>65</v>
      </c>
      <c r="D119" t="s">
        <v>27</v>
      </c>
      <c r="G119">
        <v>0.5</v>
      </c>
      <c r="H119">
        <v>0.5</v>
      </c>
      <c r="I119">
        <v>4005</v>
      </c>
      <c r="J119">
        <v>7538</v>
      </c>
      <c r="L119">
        <v>31584</v>
      </c>
      <c r="M119">
        <v>3.4870000000000001</v>
      </c>
      <c r="N119">
        <v>6.6639999999999997</v>
      </c>
      <c r="O119">
        <v>3.177</v>
      </c>
      <c r="Q119">
        <v>3.1869999999999998</v>
      </c>
      <c r="R119">
        <v>1</v>
      </c>
      <c r="S119">
        <v>0</v>
      </c>
      <c r="T119">
        <v>0</v>
      </c>
      <c r="V119">
        <v>0</v>
      </c>
      <c r="Y119" s="8">
        <v>44399</v>
      </c>
      <c r="Z119">
        <v>0.42237268518518517</v>
      </c>
      <c r="AB119">
        <v>1</v>
      </c>
      <c r="AD119">
        <v>3.2950695691002965</v>
      </c>
      <c r="AE119">
        <v>5.9361377056265399</v>
      </c>
      <c r="AF119">
        <v>2.6410681365262434</v>
      </c>
      <c r="AG119">
        <v>0.27295425497531778</v>
      </c>
      <c r="AI119">
        <v>9.8356523033432151</v>
      </c>
      <c r="AJ119">
        <v>2.0109907682889792</v>
      </c>
      <c r="AN119">
        <v>1.0643715728910024</v>
      </c>
      <c r="AO119">
        <v>9.6084191316737205E-2</v>
      </c>
      <c r="AS119">
        <v>11.96439544912522</v>
      </c>
      <c r="AT119">
        <v>2.6640905311959675</v>
      </c>
      <c r="AX119">
        <v>9.0152483415607367</v>
      </c>
      <c r="AY119">
        <v>2.1691229687201119</v>
      </c>
      <c r="BC119">
        <v>3.2622676187750725</v>
      </c>
      <c r="BD119">
        <v>5.9389909213261056</v>
      </c>
      <c r="BE119">
        <v>2.6767233025510322</v>
      </c>
      <c r="BF119">
        <v>0.2759470706204874</v>
      </c>
    </row>
    <row r="120" spans="1:58" x14ac:dyDescent="0.3">
      <c r="A120">
        <v>119</v>
      </c>
      <c r="B120">
        <v>4</v>
      </c>
      <c r="C120" t="s">
        <v>65</v>
      </c>
      <c r="D120" t="s">
        <v>27</v>
      </c>
      <c r="G120">
        <v>0.5</v>
      </c>
      <c r="H120">
        <v>0.5</v>
      </c>
      <c r="I120">
        <v>3927</v>
      </c>
      <c r="J120">
        <v>7545</v>
      </c>
      <c r="L120">
        <v>32267</v>
      </c>
      <c r="M120">
        <v>3.427</v>
      </c>
      <c r="N120">
        <v>6.6710000000000003</v>
      </c>
      <c r="O120">
        <v>3.2429999999999999</v>
      </c>
      <c r="Q120">
        <v>3.2589999999999999</v>
      </c>
      <c r="R120">
        <v>1</v>
      </c>
      <c r="S120">
        <v>0</v>
      </c>
      <c r="T120">
        <v>0</v>
      </c>
      <c r="V120">
        <v>0</v>
      </c>
      <c r="Y120" s="8">
        <v>44399</v>
      </c>
      <c r="Z120">
        <v>0.42937500000000001</v>
      </c>
      <c r="AB120">
        <v>1</v>
      </c>
      <c r="AD120">
        <v>3.2294656684498491</v>
      </c>
      <c r="AE120">
        <v>5.9418441370256705</v>
      </c>
      <c r="AF120">
        <v>2.7123784685758214</v>
      </c>
      <c r="AG120">
        <v>0.27893988626565708</v>
      </c>
    </row>
    <row r="121" spans="1:58" x14ac:dyDescent="0.3">
      <c r="A121">
        <v>120</v>
      </c>
      <c r="B121">
        <v>2</v>
      </c>
      <c r="D121" t="s">
        <v>28</v>
      </c>
      <c r="Y121" s="8">
        <v>44399</v>
      </c>
      <c r="Z121">
        <v>0.43362268518518521</v>
      </c>
      <c r="AB121">
        <v>1</v>
      </c>
      <c r="AD121" t="e">
        <v>#DIV/0!</v>
      </c>
      <c r="AE121" t="e">
        <v>#DIV/0!</v>
      </c>
      <c r="AF121" t="e">
        <v>#DIV/0!</v>
      </c>
      <c r="AG121" t="e">
        <v>#DIV/0!</v>
      </c>
    </row>
    <row r="122" spans="1:58" x14ac:dyDescent="0.3">
      <c r="A122">
        <v>121</v>
      </c>
      <c r="B122">
        <v>8</v>
      </c>
      <c r="R122">
        <v>1</v>
      </c>
    </row>
    <row r="123" spans="1:58" x14ac:dyDescent="0.3">
      <c r="A123">
        <v>1</v>
      </c>
      <c r="B123">
        <v>1</v>
      </c>
      <c r="C123" t="s">
        <v>26</v>
      </c>
      <c r="D123" t="s">
        <v>27</v>
      </c>
      <c r="G123">
        <v>0.5</v>
      </c>
      <c r="H123">
        <v>0.5</v>
      </c>
      <c r="I123">
        <v>6493</v>
      </c>
      <c r="J123">
        <v>10115</v>
      </c>
      <c r="L123">
        <v>14350</v>
      </c>
      <c r="M123">
        <v>5.3959999999999999</v>
      </c>
      <c r="N123">
        <v>8.8480000000000008</v>
      </c>
      <c r="O123">
        <v>3.4510000000000001</v>
      </c>
      <c r="Q123">
        <v>1.385</v>
      </c>
      <c r="R123">
        <v>1</v>
      </c>
      <c r="S123">
        <v>0</v>
      </c>
      <c r="T123">
        <v>0</v>
      </c>
      <c r="V123">
        <v>0</v>
      </c>
      <c r="Y123" s="8">
        <v>44410</v>
      </c>
      <c r="Z123">
        <v>0.48652777777777773</v>
      </c>
      <c r="AB123">
        <v>1</v>
      </c>
      <c r="AD123">
        <v>6.1190293788663084</v>
      </c>
      <c r="AE123">
        <v>9.4959280392486267</v>
      </c>
      <c r="AF123">
        <v>3.3768986603823183</v>
      </c>
      <c r="AG123">
        <v>1.3968938860631637</v>
      </c>
    </row>
    <row r="124" spans="1:58" x14ac:dyDescent="0.3">
      <c r="A124">
        <v>2</v>
      </c>
      <c r="B124">
        <v>1</v>
      </c>
      <c r="C124" t="s">
        <v>26</v>
      </c>
      <c r="D124" t="s">
        <v>27</v>
      </c>
      <c r="G124">
        <v>0.5</v>
      </c>
      <c r="H124">
        <v>0.5</v>
      </c>
      <c r="I124">
        <v>9316</v>
      </c>
      <c r="J124">
        <v>10243</v>
      </c>
      <c r="L124">
        <v>14453</v>
      </c>
      <c r="M124">
        <v>7.5620000000000003</v>
      </c>
      <c r="N124">
        <v>8.9570000000000007</v>
      </c>
      <c r="O124">
        <v>1.3939999999999999</v>
      </c>
      <c r="Q124">
        <v>1.3959999999999999</v>
      </c>
      <c r="R124">
        <v>1</v>
      </c>
      <c r="S124">
        <v>0</v>
      </c>
      <c r="T124">
        <v>0</v>
      </c>
      <c r="V124">
        <v>0</v>
      </c>
      <c r="Y124" s="8">
        <v>44410</v>
      </c>
      <c r="Z124">
        <v>0.49186342592592597</v>
      </c>
      <c r="AB124">
        <v>1</v>
      </c>
      <c r="AD124">
        <v>8.8642128996480505</v>
      </c>
      <c r="AE124">
        <v>9.6208884220301147</v>
      </c>
      <c r="AF124">
        <v>0.75667552238206426</v>
      </c>
      <c r="AG124">
        <v>1.4070574554776243</v>
      </c>
    </row>
    <row r="125" spans="1:58" x14ac:dyDescent="0.3">
      <c r="A125">
        <v>3</v>
      </c>
      <c r="B125">
        <v>1</v>
      </c>
      <c r="C125" t="s">
        <v>26</v>
      </c>
      <c r="D125" t="s">
        <v>27</v>
      </c>
      <c r="G125">
        <v>0.5</v>
      </c>
      <c r="H125">
        <v>0.5</v>
      </c>
      <c r="I125">
        <v>9627</v>
      </c>
      <c r="J125">
        <v>10222</v>
      </c>
      <c r="L125">
        <v>14609</v>
      </c>
      <c r="M125">
        <v>7.8</v>
      </c>
      <c r="N125">
        <v>8.9390000000000001</v>
      </c>
      <c r="O125">
        <v>1.1379999999999999</v>
      </c>
      <c r="Q125">
        <v>1.4119999999999999</v>
      </c>
      <c r="R125">
        <v>1</v>
      </c>
      <c r="S125">
        <v>0</v>
      </c>
      <c r="T125">
        <v>0</v>
      </c>
      <c r="V125">
        <v>0</v>
      </c>
      <c r="Y125" s="8">
        <v>44410</v>
      </c>
      <c r="Z125">
        <v>0.49761574074074072</v>
      </c>
      <c r="AB125">
        <v>1</v>
      </c>
      <c r="AD125">
        <v>9.1666401313034225</v>
      </c>
      <c r="AE125">
        <v>9.6003871092300255</v>
      </c>
      <c r="AF125">
        <v>0.43374697792660299</v>
      </c>
      <c r="AG125">
        <v>1.4224508227461281</v>
      </c>
    </row>
    <row r="126" spans="1:58" x14ac:dyDescent="0.3">
      <c r="A126">
        <v>4</v>
      </c>
      <c r="B126">
        <v>3</v>
      </c>
      <c r="C126" t="s">
        <v>29</v>
      </c>
      <c r="D126" t="s">
        <v>27</v>
      </c>
      <c r="G126">
        <v>0.5</v>
      </c>
      <c r="H126">
        <v>0.5</v>
      </c>
      <c r="I126">
        <v>3621</v>
      </c>
      <c r="J126">
        <v>587</v>
      </c>
      <c r="L126">
        <v>336</v>
      </c>
      <c r="M126">
        <v>3.1930000000000001</v>
      </c>
      <c r="N126">
        <v>0.77600000000000002</v>
      </c>
      <c r="O126">
        <v>0</v>
      </c>
      <c r="Q126">
        <v>0</v>
      </c>
      <c r="R126">
        <v>1</v>
      </c>
      <c r="S126">
        <v>0</v>
      </c>
      <c r="T126">
        <v>0</v>
      </c>
      <c r="V126">
        <v>0</v>
      </c>
      <c r="Y126" s="8">
        <v>44410</v>
      </c>
      <c r="Z126">
        <v>0.50787037037037031</v>
      </c>
      <c r="AB126">
        <v>1</v>
      </c>
      <c r="AD126">
        <v>3.3261965514893475</v>
      </c>
      <c r="AE126">
        <v>0.19418954595147261</v>
      </c>
      <c r="AF126">
        <v>-3.1320070055378748</v>
      </c>
      <c r="AG126">
        <v>1.4056393109242385E-2</v>
      </c>
    </row>
    <row r="127" spans="1:58" x14ac:dyDescent="0.3">
      <c r="A127">
        <v>5</v>
      </c>
      <c r="B127">
        <v>3</v>
      </c>
      <c r="C127" t="s">
        <v>29</v>
      </c>
      <c r="D127" t="s">
        <v>27</v>
      </c>
      <c r="G127">
        <v>0.5</v>
      </c>
      <c r="H127">
        <v>0.5</v>
      </c>
      <c r="I127">
        <v>576</v>
      </c>
      <c r="J127">
        <v>459</v>
      </c>
      <c r="L127">
        <v>178</v>
      </c>
      <c r="M127">
        <v>0.85599999999999998</v>
      </c>
      <c r="N127">
        <v>0.66700000000000004</v>
      </c>
      <c r="O127">
        <v>0</v>
      </c>
      <c r="Q127">
        <v>0</v>
      </c>
      <c r="R127">
        <v>1</v>
      </c>
      <c r="S127">
        <v>0</v>
      </c>
      <c r="T127">
        <v>0</v>
      </c>
      <c r="V127">
        <v>0</v>
      </c>
      <c r="Y127" s="8">
        <v>44410</v>
      </c>
      <c r="Z127">
        <v>0.51306712962962964</v>
      </c>
      <c r="AB127">
        <v>1</v>
      </c>
      <c r="AD127">
        <v>0.36513249878640608</v>
      </c>
      <c r="AE127">
        <v>6.9229163169982705E-2</v>
      </c>
      <c r="AF127">
        <v>-0.29590333561642335</v>
      </c>
      <c r="AG127">
        <v>-1.5343250216780921E-3</v>
      </c>
    </row>
    <row r="128" spans="1:58" x14ac:dyDescent="0.3">
      <c r="A128">
        <v>6</v>
      </c>
      <c r="B128">
        <v>3</v>
      </c>
      <c r="C128" t="s">
        <v>29</v>
      </c>
      <c r="D128" t="s">
        <v>27</v>
      </c>
      <c r="G128">
        <v>0.5</v>
      </c>
      <c r="H128">
        <v>0.5</v>
      </c>
      <c r="I128">
        <v>358</v>
      </c>
      <c r="J128">
        <v>459</v>
      </c>
      <c r="L128">
        <v>210</v>
      </c>
      <c r="M128">
        <v>0.69</v>
      </c>
      <c r="N128">
        <v>0.66800000000000004</v>
      </c>
      <c r="O128">
        <v>0</v>
      </c>
      <c r="Q128">
        <v>0</v>
      </c>
      <c r="R128">
        <v>1</v>
      </c>
      <c r="S128">
        <v>0</v>
      </c>
      <c r="T128">
        <v>0</v>
      </c>
      <c r="V128">
        <v>0</v>
      </c>
      <c r="Y128" s="8">
        <v>44410</v>
      </c>
      <c r="Z128">
        <v>0.5186574074074074</v>
      </c>
      <c r="AB128">
        <v>1</v>
      </c>
      <c r="AD128">
        <v>0.15314170617910194</v>
      </c>
      <c r="AE128">
        <v>6.9229163169982705E-2</v>
      </c>
      <c r="AF128">
        <v>-8.3912543009119239E-2</v>
      </c>
      <c r="AG128">
        <v>1.6232887769893456E-3</v>
      </c>
    </row>
    <row r="129" spans="1:50" x14ac:dyDescent="0.3">
      <c r="A129">
        <v>7</v>
      </c>
      <c r="B129">
        <v>4</v>
      </c>
      <c r="C129" t="s">
        <v>65</v>
      </c>
      <c r="D129" t="s">
        <v>27</v>
      </c>
      <c r="G129">
        <v>0.2</v>
      </c>
      <c r="H129">
        <v>0.2</v>
      </c>
      <c r="I129">
        <v>493</v>
      </c>
      <c r="J129">
        <v>2591</v>
      </c>
      <c r="L129">
        <v>1387</v>
      </c>
      <c r="M129">
        <v>1.9830000000000001</v>
      </c>
      <c r="N129">
        <v>6.1840000000000002</v>
      </c>
      <c r="O129">
        <v>4.202</v>
      </c>
      <c r="Q129">
        <v>7.2999999999999995E-2</v>
      </c>
      <c r="R129">
        <v>1</v>
      </c>
      <c r="S129">
        <v>0</v>
      </c>
      <c r="T129">
        <v>0</v>
      </c>
      <c r="V129">
        <v>0</v>
      </c>
      <c r="Y129" s="8">
        <v>44410</v>
      </c>
      <c r="Z129">
        <v>0.52856481481481488</v>
      </c>
      <c r="AB129">
        <v>1</v>
      </c>
      <c r="AD129">
        <v>0.71105102005768672</v>
      </c>
      <c r="AE129">
        <v>5.3765013471854335</v>
      </c>
      <c r="AF129">
        <v>4.665450327127747</v>
      </c>
      <c r="AG129">
        <v>0.29441067827306511</v>
      </c>
      <c r="AI129">
        <v>76.298299331410448</v>
      </c>
      <c r="AN129">
        <v>10.391644213576109</v>
      </c>
      <c r="AS129">
        <v>55.515010904258226</v>
      </c>
      <c r="AX129">
        <v>1.8631072423116273</v>
      </c>
    </row>
    <row r="130" spans="1:50" x14ac:dyDescent="0.3">
      <c r="A130">
        <v>8</v>
      </c>
      <c r="B130">
        <v>4</v>
      </c>
      <c r="C130" t="s">
        <v>65</v>
      </c>
      <c r="D130" t="s">
        <v>27</v>
      </c>
      <c r="G130">
        <v>0.2</v>
      </c>
      <c r="H130">
        <v>0.2</v>
      </c>
      <c r="I130">
        <v>1189</v>
      </c>
      <c r="J130">
        <v>2635</v>
      </c>
      <c r="L130">
        <v>1299</v>
      </c>
      <c r="M130">
        <v>3.3180000000000001</v>
      </c>
      <c r="N130">
        <v>6.2759999999999998</v>
      </c>
      <c r="O130">
        <v>2.9580000000000002</v>
      </c>
      <c r="Q130">
        <v>0.05</v>
      </c>
      <c r="R130">
        <v>1</v>
      </c>
      <c r="S130">
        <v>0</v>
      </c>
      <c r="T130">
        <v>0</v>
      </c>
      <c r="V130">
        <v>0</v>
      </c>
      <c r="Y130" s="8">
        <v>44410</v>
      </c>
      <c r="Z130">
        <v>0.53396990740740746</v>
      </c>
      <c r="AB130">
        <v>1</v>
      </c>
      <c r="AD130">
        <v>2.4030876216022246</v>
      </c>
      <c r="AE130">
        <v>5.4838891761382751</v>
      </c>
      <c r="AF130">
        <v>3.0808015545360505</v>
      </c>
      <c r="AG130">
        <v>0.27270208340722651</v>
      </c>
      <c r="AI130">
        <v>19.897079279925848</v>
      </c>
      <c r="AN130">
        <v>8.6018470643620812</v>
      </c>
      <c r="AS130">
        <v>2.6933851512016846</v>
      </c>
      <c r="AX130">
        <v>9.0993055309244912</v>
      </c>
    </row>
    <row r="131" spans="1:50" x14ac:dyDescent="0.3">
      <c r="A131">
        <v>9</v>
      </c>
      <c r="B131">
        <v>4</v>
      </c>
      <c r="C131" t="s">
        <v>65</v>
      </c>
      <c r="D131" t="s">
        <v>27</v>
      </c>
      <c r="G131">
        <v>0.2</v>
      </c>
      <c r="H131">
        <v>0.2</v>
      </c>
      <c r="I131">
        <v>1247</v>
      </c>
      <c r="J131">
        <v>2428</v>
      </c>
      <c r="L131">
        <v>1228</v>
      </c>
      <c r="M131">
        <v>3.4289999999999998</v>
      </c>
      <c r="N131">
        <v>5.8380000000000001</v>
      </c>
      <c r="O131">
        <v>2.4089999999999998</v>
      </c>
      <c r="Q131">
        <v>3.1E-2</v>
      </c>
      <c r="R131">
        <v>1</v>
      </c>
      <c r="S131">
        <v>0</v>
      </c>
      <c r="T131">
        <v>0</v>
      </c>
      <c r="V131">
        <v>0</v>
      </c>
      <c r="Y131" s="8">
        <v>44410</v>
      </c>
      <c r="Z131">
        <v>0.53980324074074071</v>
      </c>
      <c r="AB131">
        <v>1</v>
      </c>
      <c r="AD131">
        <v>2.5440906717309364</v>
      </c>
      <c r="AE131">
        <v>4.9786782535646745</v>
      </c>
      <c r="AF131">
        <v>2.4345875818337381</v>
      </c>
      <c r="AG131">
        <v>0.25518719436774306</v>
      </c>
      <c r="AI131">
        <v>15.196977608968787</v>
      </c>
      <c r="AN131">
        <v>17.022029107255424</v>
      </c>
      <c r="AS131">
        <v>18.847080605542061</v>
      </c>
      <c r="AX131">
        <v>14.937601877418976</v>
      </c>
    </row>
    <row r="132" spans="1:50" x14ac:dyDescent="0.3">
      <c r="A132">
        <v>10</v>
      </c>
      <c r="B132">
        <v>5</v>
      </c>
      <c r="C132" t="s">
        <v>65</v>
      </c>
      <c r="D132" t="s">
        <v>27</v>
      </c>
      <c r="G132">
        <v>0.6</v>
      </c>
      <c r="H132">
        <v>0.6</v>
      </c>
      <c r="I132">
        <v>3870</v>
      </c>
      <c r="J132">
        <v>7615</v>
      </c>
      <c r="L132">
        <v>3647</v>
      </c>
      <c r="M132">
        <v>2.82</v>
      </c>
      <c r="N132">
        <v>5.6079999999999997</v>
      </c>
      <c r="O132">
        <v>2.7890000000000001</v>
      </c>
      <c r="Q132">
        <v>0.221</v>
      </c>
      <c r="R132">
        <v>1</v>
      </c>
      <c r="S132">
        <v>0</v>
      </c>
      <c r="T132">
        <v>0</v>
      </c>
      <c r="V132">
        <v>0</v>
      </c>
      <c r="Y132" s="8">
        <v>44410</v>
      </c>
      <c r="Z132">
        <v>0.55101851851851846</v>
      </c>
      <c r="AB132">
        <v>1</v>
      </c>
      <c r="AD132">
        <v>2.9736106864827847</v>
      </c>
      <c r="AE132">
        <v>5.8794129692063759</v>
      </c>
      <c r="AF132">
        <v>2.9058022827235912</v>
      </c>
      <c r="AG132">
        <v>0.28397562153342826</v>
      </c>
      <c r="AI132">
        <v>0.87964378390717657</v>
      </c>
      <c r="AN132">
        <v>2.0097838465604014</v>
      </c>
      <c r="AS132">
        <v>3.1399239092136266</v>
      </c>
      <c r="AX132">
        <v>5.341459488857244</v>
      </c>
    </row>
    <row r="133" spans="1:50" x14ac:dyDescent="0.3">
      <c r="A133">
        <v>11</v>
      </c>
      <c r="B133">
        <v>5</v>
      </c>
      <c r="C133" t="s">
        <v>65</v>
      </c>
      <c r="D133" t="s">
        <v>27</v>
      </c>
      <c r="G133">
        <v>0.6</v>
      </c>
      <c r="H133">
        <v>0.6</v>
      </c>
      <c r="I133">
        <v>3897</v>
      </c>
      <c r="J133">
        <v>8420</v>
      </c>
      <c r="L133">
        <v>4284</v>
      </c>
      <c r="M133">
        <v>2.8370000000000002</v>
      </c>
      <c r="N133">
        <v>6.1769999999999996</v>
      </c>
      <c r="O133">
        <v>3.34</v>
      </c>
      <c r="Q133">
        <v>0.27700000000000002</v>
      </c>
      <c r="R133">
        <v>1</v>
      </c>
      <c r="S133">
        <v>0</v>
      </c>
      <c r="T133">
        <v>0</v>
      </c>
      <c r="V133">
        <v>0</v>
      </c>
      <c r="Y133" s="8">
        <v>44410</v>
      </c>
      <c r="Z133">
        <v>0.55729166666666663</v>
      </c>
      <c r="AB133">
        <v>1</v>
      </c>
      <c r="AD133">
        <v>2.995490470123447</v>
      </c>
      <c r="AE133">
        <v>6.5343160169869714</v>
      </c>
      <c r="AF133">
        <v>3.5388255468635244</v>
      </c>
      <c r="AG133">
        <v>0.33635582959986465</v>
      </c>
      <c r="AI133">
        <v>0.15031766255176512</v>
      </c>
      <c r="AN133">
        <v>8.905266949782856</v>
      </c>
      <c r="AS133">
        <v>17.96085156211748</v>
      </c>
      <c r="AX133">
        <v>12.118609866621556</v>
      </c>
    </row>
    <row r="134" spans="1:50" x14ac:dyDescent="0.3">
      <c r="A134">
        <v>12</v>
      </c>
      <c r="B134">
        <v>5</v>
      </c>
      <c r="C134" t="s">
        <v>65</v>
      </c>
      <c r="D134" t="s">
        <v>27</v>
      </c>
      <c r="G134">
        <v>0.6</v>
      </c>
      <c r="H134">
        <v>0.6</v>
      </c>
      <c r="I134">
        <v>3927</v>
      </c>
      <c r="J134">
        <v>8445</v>
      </c>
      <c r="L134">
        <v>4314</v>
      </c>
      <c r="M134">
        <v>2.8559999999999999</v>
      </c>
      <c r="N134">
        <v>6.194</v>
      </c>
      <c r="O134">
        <v>3.3380000000000001</v>
      </c>
      <c r="Q134">
        <v>0.27900000000000003</v>
      </c>
      <c r="R134">
        <v>1</v>
      </c>
      <c r="S134">
        <v>0</v>
      </c>
      <c r="T134">
        <v>0</v>
      </c>
      <c r="V134">
        <v>0</v>
      </c>
      <c r="Y134" s="8">
        <v>44410</v>
      </c>
      <c r="Z134">
        <v>0.56399305555555557</v>
      </c>
      <c r="AB134">
        <v>1</v>
      </c>
      <c r="AD134">
        <v>3.0198013408352935</v>
      </c>
      <c r="AE134">
        <v>6.5546546209553114</v>
      </c>
      <c r="AF134">
        <v>3.5348532801200179</v>
      </c>
      <c r="AG134">
        <v>0.33882271538007358</v>
      </c>
      <c r="AI134">
        <v>0.66004469450978343</v>
      </c>
      <c r="AN134">
        <v>9.2442436825885235</v>
      </c>
      <c r="AS134">
        <v>17.828442670667261</v>
      </c>
      <c r="AX134">
        <v>12.940905126691197</v>
      </c>
    </row>
    <row r="135" spans="1:50" x14ac:dyDescent="0.3">
      <c r="A135">
        <v>13</v>
      </c>
      <c r="B135">
        <v>6</v>
      </c>
      <c r="C135" t="s">
        <v>69</v>
      </c>
      <c r="D135" t="s">
        <v>27</v>
      </c>
      <c r="G135">
        <v>0.33300000000000002</v>
      </c>
      <c r="H135">
        <v>0.33300000000000002</v>
      </c>
      <c r="I135">
        <v>4690</v>
      </c>
      <c r="J135">
        <v>12772</v>
      </c>
      <c r="L135">
        <v>6295</v>
      </c>
      <c r="M135">
        <v>6.0259999999999998</v>
      </c>
      <c r="N135">
        <v>16.664999999999999</v>
      </c>
      <c r="O135">
        <v>10.638999999999999</v>
      </c>
      <c r="Q135">
        <v>0.81399999999999995</v>
      </c>
      <c r="R135">
        <v>1</v>
      </c>
      <c r="S135">
        <v>0</v>
      </c>
      <c r="T135">
        <v>0</v>
      </c>
      <c r="V135">
        <v>0</v>
      </c>
      <c r="Y135" s="8">
        <v>44410</v>
      </c>
      <c r="Z135">
        <v>0.57524305555555555</v>
      </c>
      <c r="AB135">
        <v>1</v>
      </c>
      <c r="AD135">
        <v>6.5551492239157909</v>
      </c>
      <c r="AE135">
        <v>18.152901253686217</v>
      </c>
      <c r="AF135">
        <v>11.597752029770426</v>
      </c>
      <c r="AG135">
        <v>0.90399893045021673</v>
      </c>
      <c r="AI135">
        <v>27.165008623157878</v>
      </c>
      <c r="AN135">
        <v>0.84945140936787156</v>
      </c>
      <c r="AS135">
        <v>28.86391144189362</v>
      </c>
      <c r="AX135">
        <v>0.4443256055796343</v>
      </c>
    </row>
    <row r="136" spans="1:50" x14ac:dyDescent="0.3">
      <c r="A136">
        <v>14</v>
      </c>
      <c r="B136">
        <v>6</v>
      </c>
      <c r="C136" t="s">
        <v>69</v>
      </c>
      <c r="D136" t="s">
        <v>27</v>
      </c>
      <c r="G136">
        <v>0.33300000000000002</v>
      </c>
      <c r="H136">
        <v>0.33300000000000002</v>
      </c>
      <c r="I136">
        <v>6118</v>
      </c>
      <c r="J136">
        <v>12876</v>
      </c>
      <c r="L136">
        <v>6435</v>
      </c>
      <c r="M136">
        <v>7.6710000000000003</v>
      </c>
      <c r="N136">
        <v>16.797999999999998</v>
      </c>
      <c r="O136">
        <v>9.1270000000000007</v>
      </c>
      <c r="Q136">
        <v>0.83599999999999997</v>
      </c>
      <c r="R136">
        <v>1</v>
      </c>
      <c r="S136">
        <v>0</v>
      </c>
      <c r="T136">
        <v>0</v>
      </c>
      <c r="V136">
        <v>0</v>
      </c>
      <c r="Y136" s="8">
        <v>44410</v>
      </c>
      <c r="Z136">
        <v>0.58141203703703703</v>
      </c>
      <c r="AB136">
        <v>1</v>
      </c>
      <c r="AD136">
        <v>8.6401896669498583</v>
      </c>
      <c r="AE136">
        <v>18.305349168115583</v>
      </c>
      <c r="AF136">
        <v>9.665159501165725</v>
      </c>
      <c r="AG136">
        <v>0.92474151358710854</v>
      </c>
      <c r="AI136">
        <v>3.9978925894460184</v>
      </c>
      <c r="AN136">
        <v>1.6963842673087963</v>
      </c>
      <c r="AS136">
        <v>7.3906611240636106</v>
      </c>
      <c r="AX136">
        <v>2.7490570652342803</v>
      </c>
    </row>
    <row r="137" spans="1:50" x14ac:dyDescent="0.3">
      <c r="A137">
        <v>15</v>
      </c>
      <c r="B137">
        <v>6</v>
      </c>
      <c r="C137" t="s">
        <v>69</v>
      </c>
      <c r="D137" t="s">
        <v>27</v>
      </c>
      <c r="G137">
        <v>0.33300000000000002</v>
      </c>
      <c r="H137">
        <v>0.33300000000000002</v>
      </c>
      <c r="I137">
        <v>6249</v>
      </c>
      <c r="J137">
        <v>11621</v>
      </c>
      <c r="L137">
        <v>5542</v>
      </c>
      <c r="M137">
        <v>7.8209999999999997</v>
      </c>
      <c r="N137">
        <v>15.2</v>
      </c>
      <c r="O137">
        <v>7.3789999999999996</v>
      </c>
      <c r="Q137">
        <v>0.69599999999999995</v>
      </c>
      <c r="R137">
        <v>1</v>
      </c>
      <c r="S137">
        <v>0</v>
      </c>
      <c r="T137">
        <v>0</v>
      </c>
      <c r="V137">
        <v>0</v>
      </c>
      <c r="Y137" s="8">
        <v>44410</v>
      </c>
      <c r="Z137">
        <v>0.5879861111111111</v>
      </c>
      <c r="AB137">
        <v>1</v>
      </c>
      <c r="AD137">
        <v>8.8314643854634873</v>
      </c>
      <c r="AE137">
        <v>16.465713277645783</v>
      </c>
      <c r="AF137">
        <v>7.6342488921822955</v>
      </c>
      <c r="AG137">
        <v>0.79243346543536219</v>
      </c>
      <c r="AI137">
        <v>1.8726179392945852</v>
      </c>
      <c r="AN137">
        <v>8.5238151241900955</v>
      </c>
      <c r="AS137">
        <v>15.175012309085604</v>
      </c>
      <c r="AX137">
        <v>11.951837173848647</v>
      </c>
    </row>
    <row r="138" spans="1:50" x14ac:dyDescent="0.3">
      <c r="A138">
        <v>16</v>
      </c>
      <c r="B138">
        <v>7</v>
      </c>
      <c r="C138" t="s">
        <v>69</v>
      </c>
      <c r="D138" t="s">
        <v>27</v>
      </c>
      <c r="G138">
        <v>0.46700000000000003</v>
      </c>
      <c r="H138">
        <v>0.46700000000000003</v>
      </c>
      <c r="I138">
        <v>8787</v>
      </c>
      <c r="J138">
        <v>18270</v>
      </c>
      <c r="L138">
        <v>9058</v>
      </c>
      <c r="M138">
        <v>7.6619999999999999</v>
      </c>
      <c r="N138">
        <v>16.87</v>
      </c>
      <c r="O138">
        <v>9.2080000000000002</v>
      </c>
      <c r="Q138">
        <v>0.89</v>
      </c>
      <c r="R138">
        <v>1</v>
      </c>
      <c r="S138">
        <v>0</v>
      </c>
      <c r="T138">
        <v>0</v>
      </c>
      <c r="V138">
        <v>0</v>
      </c>
      <c r="Y138" s="8">
        <v>44410</v>
      </c>
      <c r="Z138">
        <v>0.59972222222222216</v>
      </c>
      <c r="AB138">
        <v>1</v>
      </c>
      <c r="AD138">
        <v>8.9398232070507202</v>
      </c>
      <c r="AE138">
        <v>18.690868497447752</v>
      </c>
      <c r="AF138">
        <v>9.7510452903970322</v>
      </c>
      <c r="AG138">
        <v>0.93651338769650527</v>
      </c>
      <c r="AI138">
        <v>0.66863103276977554</v>
      </c>
      <c r="AN138">
        <v>3.8381583191541799</v>
      </c>
      <c r="AS138">
        <v>8.3449476710781347</v>
      </c>
      <c r="AX138">
        <v>4.0570430773894719</v>
      </c>
    </row>
    <row r="139" spans="1:50" x14ac:dyDescent="0.3">
      <c r="A139">
        <v>17</v>
      </c>
      <c r="B139">
        <v>7</v>
      </c>
      <c r="C139" t="s">
        <v>69</v>
      </c>
      <c r="D139" t="s">
        <v>27</v>
      </c>
      <c r="G139">
        <v>0.46700000000000003</v>
      </c>
      <c r="H139">
        <v>0.46700000000000003</v>
      </c>
      <c r="I139">
        <v>8828</v>
      </c>
      <c r="J139">
        <v>16722</v>
      </c>
      <c r="L139">
        <v>7978</v>
      </c>
      <c r="M139">
        <v>7.6950000000000003</v>
      </c>
      <c r="N139">
        <v>15.465999999999999</v>
      </c>
      <c r="O139">
        <v>7.77</v>
      </c>
      <c r="Q139">
        <v>0.76900000000000002</v>
      </c>
      <c r="R139">
        <v>1</v>
      </c>
      <c r="S139">
        <v>0</v>
      </c>
      <c r="T139">
        <v>0</v>
      </c>
      <c r="V139">
        <v>0</v>
      </c>
      <c r="Y139" s="8">
        <v>44410</v>
      </c>
      <c r="Z139">
        <v>0.60620370370370369</v>
      </c>
      <c r="AB139">
        <v>1</v>
      </c>
      <c r="AD139">
        <v>8.982510389028695</v>
      </c>
      <c r="AE139">
        <v>17.072838915795032</v>
      </c>
      <c r="AF139">
        <v>8.0903285267663367</v>
      </c>
      <c r="AG139">
        <v>0.82241331734851164</v>
      </c>
      <c r="AI139">
        <v>0.19432901079227743</v>
      </c>
      <c r="AN139">
        <v>5.1508949122498233</v>
      </c>
      <c r="AS139">
        <v>10.10746081370737</v>
      </c>
      <c r="AX139">
        <v>8.620742516832042</v>
      </c>
    </row>
    <row r="140" spans="1:50" x14ac:dyDescent="0.3">
      <c r="A140">
        <v>18</v>
      </c>
      <c r="B140">
        <v>7</v>
      </c>
      <c r="C140" t="s">
        <v>69</v>
      </c>
      <c r="D140" t="s">
        <v>27</v>
      </c>
      <c r="G140">
        <v>0.46700000000000003</v>
      </c>
      <c r="H140">
        <v>0.46700000000000003</v>
      </c>
      <c r="I140">
        <v>8992</v>
      </c>
      <c r="J140">
        <v>18341</v>
      </c>
      <c r="L140">
        <v>9253</v>
      </c>
      <c r="M140">
        <v>7.83</v>
      </c>
      <c r="N140">
        <v>16.934000000000001</v>
      </c>
      <c r="O140">
        <v>9.1039999999999992</v>
      </c>
      <c r="Q140">
        <v>0.91200000000000003</v>
      </c>
      <c r="R140">
        <v>1</v>
      </c>
      <c r="S140">
        <v>0</v>
      </c>
      <c r="T140">
        <v>0</v>
      </c>
      <c r="V140">
        <v>0</v>
      </c>
      <c r="Y140" s="8">
        <v>44410</v>
      </c>
      <c r="Z140">
        <v>0.6131712962962963</v>
      </c>
      <c r="AB140">
        <v>1</v>
      </c>
      <c r="AD140">
        <v>9.1532591169405961</v>
      </c>
      <c r="AE140">
        <v>18.765080448544229</v>
      </c>
      <c r="AF140">
        <v>9.6118213316036325</v>
      </c>
      <c r="AG140">
        <v>0.95711478928711535</v>
      </c>
      <c r="AI140">
        <v>1.7028790771177347</v>
      </c>
      <c r="AN140">
        <v>4.250446936356826</v>
      </c>
      <c r="AS140">
        <v>6.7980147955959165</v>
      </c>
      <c r="AX140">
        <v>6.3460876985683701</v>
      </c>
    </row>
    <row r="141" spans="1:50" x14ac:dyDescent="0.3">
      <c r="A141">
        <v>19</v>
      </c>
      <c r="B141">
        <v>8</v>
      </c>
      <c r="C141" t="s">
        <v>69</v>
      </c>
      <c r="D141" t="s">
        <v>27</v>
      </c>
      <c r="G141">
        <v>0.6</v>
      </c>
      <c r="H141">
        <v>0.6</v>
      </c>
      <c r="I141">
        <v>11443</v>
      </c>
      <c r="J141">
        <v>21511</v>
      </c>
      <c r="L141">
        <v>9963</v>
      </c>
      <c r="M141">
        <v>7.6609999999999996</v>
      </c>
      <c r="N141">
        <v>15.417999999999999</v>
      </c>
      <c r="O141">
        <v>7.7569999999999997</v>
      </c>
      <c r="Q141">
        <v>0.77200000000000002</v>
      </c>
      <c r="R141">
        <v>1</v>
      </c>
      <c r="S141">
        <v>0</v>
      </c>
      <c r="T141">
        <v>0</v>
      </c>
      <c r="V141">
        <v>0</v>
      </c>
      <c r="Y141" s="8">
        <v>44410</v>
      </c>
      <c r="Z141">
        <v>0.62537037037037035</v>
      </c>
      <c r="AB141">
        <v>1</v>
      </c>
      <c r="AD141">
        <v>9.110484816509981</v>
      </c>
      <c r="AE141">
        <v>17.184422598969288</v>
      </c>
      <c r="AF141">
        <v>8.073937782459307</v>
      </c>
      <c r="AG141">
        <v>0.80333730779341628</v>
      </c>
      <c r="AI141">
        <v>1.2276090723331221</v>
      </c>
      <c r="AN141">
        <v>4.5309855612817334</v>
      </c>
      <c r="AS141">
        <v>10.289580194896589</v>
      </c>
      <c r="AX141">
        <v>10.740299134064861</v>
      </c>
    </row>
    <row r="142" spans="1:50" x14ac:dyDescent="0.3">
      <c r="A142">
        <v>20</v>
      </c>
      <c r="B142">
        <v>8</v>
      </c>
      <c r="C142" t="s">
        <v>69</v>
      </c>
      <c r="D142" t="s">
        <v>27</v>
      </c>
      <c r="G142">
        <v>0.6</v>
      </c>
      <c r="H142">
        <v>0.6</v>
      </c>
      <c r="I142">
        <v>11390</v>
      </c>
      <c r="J142">
        <v>23473</v>
      </c>
      <c r="L142">
        <v>11942</v>
      </c>
      <c r="M142">
        <v>7.6280000000000001</v>
      </c>
      <c r="N142">
        <v>16.803999999999998</v>
      </c>
      <c r="O142">
        <v>9.1760000000000002</v>
      </c>
      <c r="Q142">
        <v>0.94399999999999995</v>
      </c>
      <c r="R142">
        <v>1</v>
      </c>
      <c r="S142">
        <v>0</v>
      </c>
      <c r="T142">
        <v>0</v>
      </c>
      <c r="V142">
        <v>0</v>
      </c>
      <c r="Y142" s="8">
        <v>44410</v>
      </c>
      <c r="Z142">
        <v>0.63233796296296296</v>
      </c>
      <c r="AB142">
        <v>1</v>
      </c>
      <c r="AD142">
        <v>9.0675356115857202</v>
      </c>
      <c r="AE142">
        <v>18.780596238404726</v>
      </c>
      <c r="AF142">
        <v>9.7130606268190061</v>
      </c>
      <c r="AG142">
        <v>0.96606953976119903</v>
      </c>
      <c r="AI142">
        <v>0.75039568428577985</v>
      </c>
      <c r="AN142">
        <v>4.3366457689151456</v>
      </c>
      <c r="AS142">
        <v>7.9228958535445129</v>
      </c>
      <c r="AX142">
        <v>7.3410599734665558</v>
      </c>
    </row>
    <row r="143" spans="1:50" x14ac:dyDescent="0.3">
      <c r="A143">
        <v>21</v>
      </c>
      <c r="B143">
        <v>8</v>
      </c>
      <c r="C143" t="s">
        <v>69</v>
      </c>
      <c r="D143" t="s">
        <v>27</v>
      </c>
      <c r="G143">
        <v>0.6</v>
      </c>
      <c r="H143">
        <v>0.6</v>
      </c>
      <c r="I143">
        <v>11336</v>
      </c>
      <c r="J143">
        <v>21697</v>
      </c>
      <c r="L143">
        <v>10465</v>
      </c>
      <c r="M143">
        <v>7.593</v>
      </c>
      <c r="N143">
        <v>15.55</v>
      </c>
      <c r="O143">
        <v>7.9569999999999999</v>
      </c>
      <c r="Q143">
        <v>0.81499999999999995</v>
      </c>
      <c r="R143">
        <v>1</v>
      </c>
      <c r="S143">
        <v>0</v>
      </c>
      <c r="T143">
        <v>0</v>
      </c>
      <c r="V143">
        <v>0</v>
      </c>
      <c r="Y143" s="8">
        <v>44410</v>
      </c>
      <c r="Z143">
        <v>0.63943287037037033</v>
      </c>
      <c r="AB143">
        <v>1</v>
      </c>
      <c r="AD143">
        <v>9.0237760443043928</v>
      </c>
      <c r="AE143">
        <v>17.335741812493751</v>
      </c>
      <c r="AF143">
        <v>8.3119657681893582</v>
      </c>
      <c r="AG143">
        <v>0.84461652984891267</v>
      </c>
      <c r="AI143">
        <v>0.26417827004880934</v>
      </c>
      <c r="AN143">
        <v>3.6903232639236054</v>
      </c>
      <c r="AS143">
        <v>7.6448247978960193</v>
      </c>
      <c r="AX143">
        <v>6.1537189056763726</v>
      </c>
    </row>
    <row r="144" spans="1:50" x14ac:dyDescent="0.3">
      <c r="A144">
        <v>22</v>
      </c>
      <c r="B144">
        <v>1</v>
      </c>
      <c r="C144" t="s">
        <v>30</v>
      </c>
      <c r="D144" t="s">
        <v>27</v>
      </c>
      <c r="G144">
        <v>0.5</v>
      </c>
      <c r="H144">
        <v>0.5</v>
      </c>
      <c r="I144">
        <v>10435</v>
      </c>
      <c r="J144">
        <v>11750</v>
      </c>
      <c r="L144">
        <v>14369</v>
      </c>
      <c r="M144">
        <v>8.42</v>
      </c>
      <c r="N144">
        <v>10.233000000000001</v>
      </c>
      <c r="O144">
        <v>1.8129999999999999</v>
      </c>
      <c r="Q144">
        <v>1.387</v>
      </c>
      <c r="R144">
        <v>1</v>
      </c>
      <c r="S144">
        <v>0</v>
      </c>
      <c r="T144">
        <v>0</v>
      </c>
      <c r="V144">
        <v>0</v>
      </c>
      <c r="Y144" s="8">
        <v>44410</v>
      </c>
      <c r="Z144">
        <v>0.65065972222222224</v>
      </c>
      <c r="AB144">
        <v>1</v>
      </c>
      <c r="AD144">
        <v>9.9523674727103124</v>
      </c>
      <c r="AE144">
        <v>11.092101678684061</v>
      </c>
      <c r="AF144">
        <v>1.139734205973749</v>
      </c>
      <c r="AG144">
        <v>1.3987687192561225</v>
      </c>
    </row>
    <row r="145" spans="1:58" x14ac:dyDescent="0.3">
      <c r="A145">
        <v>23</v>
      </c>
      <c r="B145">
        <v>1</v>
      </c>
      <c r="C145" t="s">
        <v>30</v>
      </c>
      <c r="D145" t="s">
        <v>27</v>
      </c>
      <c r="G145">
        <v>0.5</v>
      </c>
      <c r="H145">
        <v>0.5</v>
      </c>
      <c r="I145">
        <v>10857</v>
      </c>
      <c r="J145">
        <v>11770</v>
      </c>
      <c r="L145">
        <v>14429</v>
      </c>
      <c r="M145">
        <v>8.7439999999999998</v>
      </c>
      <c r="N145">
        <v>10.25</v>
      </c>
      <c r="O145">
        <v>1.506</v>
      </c>
      <c r="Q145">
        <v>1.393</v>
      </c>
      <c r="R145">
        <v>1</v>
      </c>
      <c r="S145">
        <v>0</v>
      </c>
      <c r="T145">
        <v>0</v>
      </c>
      <c r="V145">
        <v>0</v>
      </c>
      <c r="Y145" s="8">
        <v>44410</v>
      </c>
      <c r="Z145">
        <v>0.65681712962962957</v>
      </c>
      <c r="AB145">
        <v>1</v>
      </c>
      <c r="AD145">
        <v>10.362734970326287</v>
      </c>
      <c r="AE145">
        <v>11.111626738493671</v>
      </c>
      <c r="AF145">
        <v>0.74889176816738434</v>
      </c>
      <c r="AG145">
        <v>1.4046892451286237</v>
      </c>
      <c r="AJ145">
        <v>0.40432599686141946</v>
      </c>
      <c r="AO145">
        <v>11.807492497864899</v>
      </c>
      <c r="AT145">
        <v>796.08795498649363</v>
      </c>
      <c r="AY145">
        <v>11.822080333826859</v>
      </c>
      <c r="BC145">
        <v>10.341827621514099</v>
      </c>
      <c r="BD145">
        <v>10.492194216033864</v>
      </c>
      <c r="BE145">
        <v>0.15036659451976586</v>
      </c>
      <c r="BF145">
        <v>1.3262916150335837</v>
      </c>
    </row>
    <row r="146" spans="1:58" x14ac:dyDescent="0.3">
      <c r="A146">
        <v>24</v>
      </c>
      <c r="B146">
        <v>1</v>
      </c>
      <c r="C146" t="s">
        <v>30</v>
      </c>
      <c r="D146" t="s">
        <v>27</v>
      </c>
      <c r="G146">
        <v>0.5</v>
      </c>
      <c r="H146">
        <v>0.5</v>
      </c>
      <c r="I146">
        <v>10814</v>
      </c>
      <c r="J146">
        <v>10501</v>
      </c>
      <c r="L146">
        <v>12840</v>
      </c>
      <c r="M146">
        <v>8.7119999999999997</v>
      </c>
      <c r="N146">
        <v>9.1750000000000007</v>
      </c>
      <c r="O146">
        <v>0.46400000000000002</v>
      </c>
      <c r="Q146">
        <v>1.2270000000000001</v>
      </c>
      <c r="R146">
        <v>1</v>
      </c>
      <c r="S146">
        <v>0</v>
      </c>
      <c r="T146">
        <v>0</v>
      </c>
      <c r="V146">
        <v>0</v>
      </c>
      <c r="Y146" s="8">
        <v>44410</v>
      </c>
      <c r="Z146">
        <v>0.66339120370370364</v>
      </c>
      <c r="AB146">
        <v>1</v>
      </c>
      <c r="AD146">
        <v>10.32092027270191</v>
      </c>
      <c r="AE146">
        <v>9.8727616935740574</v>
      </c>
      <c r="AF146">
        <v>-0.44815857912785262</v>
      </c>
      <c r="AG146">
        <v>1.2478939849385438</v>
      </c>
    </row>
    <row r="147" spans="1:58" x14ac:dyDescent="0.3">
      <c r="A147">
        <v>25</v>
      </c>
      <c r="B147">
        <v>9</v>
      </c>
      <c r="C147" t="s">
        <v>122</v>
      </c>
      <c r="D147" t="s">
        <v>27</v>
      </c>
      <c r="G147">
        <v>0.5</v>
      </c>
      <c r="H147">
        <v>0.5</v>
      </c>
      <c r="I147">
        <v>6226</v>
      </c>
      <c r="J147">
        <v>5252</v>
      </c>
      <c r="L147">
        <v>2572</v>
      </c>
      <c r="M147">
        <v>5.1909999999999998</v>
      </c>
      <c r="N147">
        <v>4.7279999999999998</v>
      </c>
      <c r="O147">
        <v>0</v>
      </c>
      <c r="Q147">
        <v>0.153</v>
      </c>
      <c r="R147">
        <v>1</v>
      </c>
      <c r="S147">
        <v>0</v>
      </c>
      <c r="T147">
        <v>0</v>
      </c>
      <c r="V147">
        <v>0</v>
      </c>
      <c r="Y147" s="8">
        <v>44410</v>
      </c>
      <c r="Z147">
        <v>0.67431712962962964</v>
      </c>
      <c r="AB147">
        <v>1</v>
      </c>
      <c r="AD147">
        <v>5.8593892796637848</v>
      </c>
      <c r="AE147">
        <v>4.7484097465424906</v>
      </c>
      <c r="AF147">
        <v>-1.1109795331212942</v>
      </c>
      <c r="AG147">
        <v>0.23469465729112965</v>
      </c>
    </row>
    <row r="148" spans="1:58" x14ac:dyDescent="0.3">
      <c r="A148">
        <v>26</v>
      </c>
      <c r="B148">
        <v>9</v>
      </c>
      <c r="C148" t="s">
        <v>122</v>
      </c>
      <c r="D148" t="s">
        <v>27</v>
      </c>
      <c r="G148">
        <v>0.5</v>
      </c>
      <c r="H148">
        <v>0.5</v>
      </c>
      <c r="I148">
        <v>4395</v>
      </c>
      <c r="J148">
        <v>5954</v>
      </c>
      <c r="L148">
        <v>3074</v>
      </c>
      <c r="M148">
        <v>3.7869999999999999</v>
      </c>
      <c r="N148">
        <v>5.3220000000000001</v>
      </c>
      <c r="O148">
        <v>1.536</v>
      </c>
      <c r="Q148">
        <v>0.20499999999999999</v>
      </c>
      <c r="R148">
        <v>1</v>
      </c>
      <c r="S148">
        <v>0</v>
      </c>
      <c r="T148">
        <v>0</v>
      </c>
      <c r="V148">
        <v>0</v>
      </c>
      <c r="Y148" s="8">
        <v>44410</v>
      </c>
      <c r="Z148">
        <v>0.68024305555555553</v>
      </c>
      <c r="AB148">
        <v>1</v>
      </c>
      <c r="AD148">
        <v>4.0788611087281241</v>
      </c>
      <c r="AE148">
        <v>5.4337393458597232</v>
      </c>
      <c r="AF148">
        <v>1.3548782371315991</v>
      </c>
      <c r="AG148">
        <v>0.28422972375772509</v>
      </c>
      <c r="AJ148">
        <v>0.3569743359283909</v>
      </c>
      <c r="AO148">
        <v>0.99306423389184684</v>
      </c>
      <c r="AT148">
        <v>5.1698698710725282</v>
      </c>
      <c r="AY148">
        <v>1.2576635423153082</v>
      </c>
      <c r="BC148">
        <v>4.0861543699416778</v>
      </c>
      <c r="BD148">
        <v>5.4068923886215128</v>
      </c>
      <c r="BE148">
        <v>1.3207380186798345</v>
      </c>
      <c r="BF148">
        <v>0.28245356599597465</v>
      </c>
    </row>
    <row r="149" spans="1:58" x14ac:dyDescent="0.3">
      <c r="A149">
        <v>27</v>
      </c>
      <c r="B149">
        <v>9</v>
      </c>
      <c r="C149" t="s">
        <v>122</v>
      </c>
      <c r="D149" t="s">
        <v>27</v>
      </c>
      <c r="G149">
        <v>0.5</v>
      </c>
      <c r="H149">
        <v>0.5</v>
      </c>
      <c r="I149">
        <v>4410</v>
      </c>
      <c r="J149">
        <v>5899</v>
      </c>
      <c r="L149">
        <v>3038</v>
      </c>
      <c r="M149">
        <v>3.798</v>
      </c>
      <c r="N149">
        <v>5.2759999999999998</v>
      </c>
      <c r="O149">
        <v>1.478</v>
      </c>
      <c r="Q149">
        <v>0.20200000000000001</v>
      </c>
      <c r="R149">
        <v>1</v>
      </c>
      <c r="S149">
        <v>0</v>
      </c>
      <c r="T149">
        <v>0</v>
      </c>
      <c r="V149">
        <v>0</v>
      </c>
      <c r="Y149" s="8">
        <v>44410</v>
      </c>
      <c r="Z149">
        <v>0.68657407407407411</v>
      </c>
      <c r="AB149">
        <v>1</v>
      </c>
      <c r="AD149">
        <v>4.0934476311552324</v>
      </c>
      <c r="AE149">
        <v>5.3800454313833024</v>
      </c>
      <c r="AF149">
        <v>1.28659780022807</v>
      </c>
      <c r="AG149">
        <v>0.28067740823422421</v>
      </c>
    </row>
    <row r="150" spans="1:58" x14ac:dyDescent="0.3">
      <c r="A150">
        <v>28</v>
      </c>
      <c r="B150">
        <v>10</v>
      </c>
      <c r="C150" t="s">
        <v>123</v>
      </c>
      <c r="D150" t="s">
        <v>27</v>
      </c>
      <c r="G150">
        <v>0.5</v>
      </c>
      <c r="H150">
        <v>0.5</v>
      </c>
      <c r="I150">
        <v>3764</v>
      </c>
      <c r="J150">
        <v>6184</v>
      </c>
      <c r="L150">
        <v>4139</v>
      </c>
      <c r="M150">
        <v>3.3029999999999999</v>
      </c>
      <c r="N150">
        <v>5.5170000000000003</v>
      </c>
      <c r="O150">
        <v>2.2149999999999999</v>
      </c>
      <c r="Q150">
        <v>0.317</v>
      </c>
      <c r="R150">
        <v>1</v>
      </c>
      <c r="S150">
        <v>0</v>
      </c>
      <c r="T150">
        <v>0</v>
      </c>
      <c r="V150">
        <v>0</v>
      </c>
      <c r="Y150" s="8">
        <v>44410</v>
      </c>
      <c r="Z150">
        <v>0.69718750000000007</v>
      </c>
      <c r="AB150">
        <v>1</v>
      </c>
      <c r="AD150">
        <v>3.4652547319611111</v>
      </c>
      <c r="AE150">
        <v>5.6582775336702138</v>
      </c>
      <c r="AF150">
        <v>2.1930228017091027</v>
      </c>
      <c r="AG150">
        <v>0.38931905799462574</v>
      </c>
    </row>
    <row r="151" spans="1:58" x14ac:dyDescent="0.3">
      <c r="A151">
        <v>29</v>
      </c>
      <c r="B151">
        <v>10</v>
      </c>
      <c r="C151" t="s">
        <v>123</v>
      </c>
      <c r="D151" t="s">
        <v>27</v>
      </c>
      <c r="G151">
        <v>0.5</v>
      </c>
      <c r="H151">
        <v>0.5</v>
      </c>
      <c r="I151">
        <v>3471</v>
      </c>
      <c r="J151">
        <v>6195</v>
      </c>
      <c r="L151">
        <v>4159</v>
      </c>
      <c r="M151">
        <v>3.0779999999999998</v>
      </c>
      <c r="N151">
        <v>5.5270000000000001</v>
      </c>
      <c r="O151">
        <v>2.4489999999999998</v>
      </c>
      <c r="Q151">
        <v>0.31900000000000001</v>
      </c>
      <c r="R151">
        <v>1</v>
      </c>
      <c r="S151">
        <v>0</v>
      </c>
      <c r="T151">
        <v>0</v>
      </c>
      <c r="V151">
        <v>0</v>
      </c>
      <c r="Y151" s="8">
        <v>44410</v>
      </c>
      <c r="Z151">
        <v>0.70300925925925928</v>
      </c>
      <c r="AB151">
        <v>1</v>
      </c>
      <c r="AD151">
        <v>3.1803313272182665</v>
      </c>
      <c r="AE151">
        <v>5.6690163165654974</v>
      </c>
      <c r="AF151">
        <v>2.4886849893472309</v>
      </c>
      <c r="AG151">
        <v>0.39129256661879291</v>
      </c>
      <c r="AJ151">
        <v>0.76734599156223882</v>
      </c>
      <c r="AO151">
        <v>0.67387620460351694</v>
      </c>
      <c r="AT151">
        <v>0.55455623157276657</v>
      </c>
      <c r="AY151">
        <v>0.2524965093812232</v>
      </c>
      <c r="BC151">
        <v>3.1681758918623428</v>
      </c>
      <c r="BD151">
        <v>5.6499793832511305</v>
      </c>
      <c r="BE151">
        <v>2.4818034913887876</v>
      </c>
      <c r="BF151">
        <v>0.39079918946275116</v>
      </c>
    </row>
    <row r="152" spans="1:58" x14ac:dyDescent="0.3">
      <c r="A152">
        <v>30</v>
      </c>
      <c r="B152">
        <v>10</v>
      </c>
      <c r="C152" t="s">
        <v>123</v>
      </c>
      <c r="D152" t="s">
        <v>27</v>
      </c>
      <c r="G152">
        <v>0.5</v>
      </c>
      <c r="H152">
        <v>0.5</v>
      </c>
      <c r="I152">
        <v>3446</v>
      </c>
      <c r="J152">
        <v>6156</v>
      </c>
      <c r="L152">
        <v>4149</v>
      </c>
      <c r="M152">
        <v>3.0579999999999998</v>
      </c>
      <c r="N152">
        <v>5.4939999999999998</v>
      </c>
      <c r="O152">
        <v>2.4350000000000001</v>
      </c>
      <c r="Q152">
        <v>0.318</v>
      </c>
      <c r="R152">
        <v>1</v>
      </c>
      <c r="S152">
        <v>0</v>
      </c>
      <c r="T152">
        <v>0</v>
      </c>
      <c r="V152">
        <v>0</v>
      </c>
      <c r="Y152" s="8">
        <v>44410</v>
      </c>
      <c r="Z152">
        <v>0.70925925925925926</v>
      </c>
      <c r="AB152">
        <v>1</v>
      </c>
      <c r="AD152">
        <v>3.1560204565064196</v>
      </c>
      <c r="AE152">
        <v>5.6309424499367635</v>
      </c>
      <c r="AF152">
        <v>2.4749219934303439</v>
      </c>
      <c r="AG152">
        <v>0.39030581230670935</v>
      </c>
    </row>
    <row r="153" spans="1:58" x14ac:dyDescent="0.3">
      <c r="A153">
        <v>31</v>
      </c>
      <c r="B153">
        <v>11</v>
      </c>
      <c r="C153" t="s">
        <v>124</v>
      </c>
      <c r="D153" t="s">
        <v>27</v>
      </c>
      <c r="G153">
        <v>0.5</v>
      </c>
      <c r="H153">
        <v>0.5</v>
      </c>
      <c r="I153">
        <v>3960</v>
      </c>
      <c r="J153">
        <v>6529</v>
      </c>
      <c r="L153">
        <v>1734</v>
      </c>
      <c r="M153">
        <v>3.4529999999999998</v>
      </c>
      <c r="N153">
        <v>5.8090000000000002</v>
      </c>
      <c r="O153">
        <v>2.3570000000000002</v>
      </c>
      <c r="Q153">
        <v>6.5000000000000002E-2</v>
      </c>
      <c r="R153">
        <v>1</v>
      </c>
      <c r="S153">
        <v>0</v>
      </c>
      <c r="T153">
        <v>0</v>
      </c>
      <c r="V153">
        <v>0</v>
      </c>
      <c r="Y153" s="8">
        <v>44410</v>
      </c>
      <c r="Z153">
        <v>0.72006944444444443</v>
      </c>
      <c r="AB153">
        <v>1</v>
      </c>
      <c r="AD153">
        <v>3.6558519583419899</v>
      </c>
      <c r="AE153">
        <v>5.9950848153859484</v>
      </c>
      <c r="AF153">
        <v>2.3392328570439584</v>
      </c>
      <c r="AG153">
        <v>0.15200464593852611</v>
      </c>
    </row>
    <row r="154" spans="1:58" x14ac:dyDescent="0.3">
      <c r="A154">
        <v>32</v>
      </c>
      <c r="B154">
        <v>11</v>
      </c>
      <c r="C154" t="s">
        <v>124</v>
      </c>
      <c r="D154" t="s">
        <v>27</v>
      </c>
      <c r="G154">
        <v>0.5</v>
      </c>
      <c r="H154">
        <v>0.5</v>
      </c>
      <c r="I154">
        <v>4187</v>
      </c>
      <c r="J154">
        <v>7297</v>
      </c>
      <c r="L154">
        <v>1853</v>
      </c>
      <c r="M154">
        <v>3.6269999999999998</v>
      </c>
      <c r="N154">
        <v>6.4610000000000003</v>
      </c>
      <c r="O154">
        <v>2.8330000000000002</v>
      </c>
      <c r="Q154">
        <v>7.8E-2</v>
      </c>
      <c r="R154">
        <v>1</v>
      </c>
      <c r="S154">
        <v>0</v>
      </c>
      <c r="T154">
        <v>0</v>
      </c>
      <c r="V154">
        <v>0</v>
      </c>
      <c r="Y154" s="8">
        <v>44410</v>
      </c>
      <c r="Z154">
        <v>0.72603009259259255</v>
      </c>
      <c r="AB154">
        <v>1</v>
      </c>
      <c r="AD154">
        <v>3.8765946644055589</v>
      </c>
      <c r="AE154">
        <v>6.7448471120748872</v>
      </c>
      <c r="AF154">
        <v>2.8682524476693283</v>
      </c>
      <c r="AG154">
        <v>0.16374702225232063</v>
      </c>
      <c r="AJ154">
        <v>0.17543935518688866</v>
      </c>
      <c r="AO154">
        <v>11.30070824995472</v>
      </c>
      <c r="AT154">
        <v>29.082352349262809</v>
      </c>
      <c r="AY154">
        <v>10.998436894663977</v>
      </c>
      <c r="BC154">
        <v>3.8799981863052171</v>
      </c>
      <c r="BD154">
        <v>6.3841216320923833</v>
      </c>
      <c r="BE154">
        <v>2.5041234457871662</v>
      </c>
      <c r="BF154">
        <v>0.15521159745279772</v>
      </c>
    </row>
    <row r="155" spans="1:58" x14ac:dyDescent="0.3">
      <c r="A155">
        <v>33</v>
      </c>
      <c r="B155">
        <v>11</v>
      </c>
      <c r="C155" t="s">
        <v>124</v>
      </c>
      <c r="D155" t="s">
        <v>27</v>
      </c>
      <c r="G155">
        <v>0.5</v>
      </c>
      <c r="H155">
        <v>0.5</v>
      </c>
      <c r="I155">
        <v>4194</v>
      </c>
      <c r="J155">
        <v>6558</v>
      </c>
      <c r="L155">
        <v>1680</v>
      </c>
      <c r="M155">
        <v>3.633</v>
      </c>
      <c r="N155">
        <v>5.8339999999999996</v>
      </c>
      <c r="O155">
        <v>2.2010000000000001</v>
      </c>
      <c r="Q155">
        <v>0.06</v>
      </c>
      <c r="R155">
        <v>1</v>
      </c>
      <c r="S155">
        <v>0</v>
      </c>
      <c r="T155">
        <v>0</v>
      </c>
      <c r="V155">
        <v>0</v>
      </c>
      <c r="Y155" s="8">
        <v>44410</v>
      </c>
      <c r="Z155">
        <v>0.7324652777777777</v>
      </c>
      <c r="AB155">
        <v>1</v>
      </c>
      <c r="AD155">
        <v>3.8834017082048757</v>
      </c>
      <c r="AE155">
        <v>6.0233961521098793</v>
      </c>
      <c r="AF155">
        <v>2.1399944439050036</v>
      </c>
      <c r="AG155">
        <v>0.14667617265327479</v>
      </c>
    </row>
    <row r="156" spans="1:58" x14ac:dyDescent="0.3">
      <c r="A156">
        <v>34</v>
      </c>
      <c r="B156">
        <v>12</v>
      </c>
      <c r="C156" t="s">
        <v>125</v>
      </c>
      <c r="D156" t="s">
        <v>27</v>
      </c>
      <c r="G156">
        <v>0.5</v>
      </c>
      <c r="H156">
        <v>0.5</v>
      </c>
      <c r="I156">
        <v>4547</v>
      </c>
      <c r="J156">
        <v>5341</v>
      </c>
      <c r="L156">
        <v>2464</v>
      </c>
      <c r="M156">
        <v>3.903</v>
      </c>
      <c r="N156">
        <v>4.8040000000000003</v>
      </c>
      <c r="O156">
        <v>0.90100000000000002</v>
      </c>
      <c r="Q156">
        <v>0.14199999999999999</v>
      </c>
      <c r="R156">
        <v>1</v>
      </c>
      <c r="S156">
        <v>0</v>
      </c>
      <c r="T156">
        <v>0</v>
      </c>
      <c r="V156">
        <v>0</v>
      </c>
      <c r="Y156" s="8">
        <v>44410</v>
      </c>
      <c r="Z156">
        <v>0.74314814814814811</v>
      </c>
      <c r="AB156">
        <v>1</v>
      </c>
      <c r="AD156">
        <v>4.2266712026561528</v>
      </c>
      <c r="AE156">
        <v>4.8352962626952447</v>
      </c>
      <c r="AF156">
        <v>0.60862506003909189</v>
      </c>
      <c r="AG156">
        <v>0.22403771072062703</v>
      </c>
    </row>
    <row r="157" spans="1:58" x14ac:dyDescent="0.3">
      <c r="A157">
        <v>35</v>
      </c>
      <c r="B157">
        <v>12</v>
      </c>
      <c r="C157" t="s">
        <v>125</v>
      </c>
      <c r="D157" t="s">
        <v>27</v>
      </c>
      <c r="G157">
        <v>0.5</v>
      </c>
      <c r="H157">
        <v>0.5</v>
      </c>
      <c r="I157">
        <v>4645</v>
      </c>
      <c r="J157">
        <v>5352</v>
      </c>
      <c r="L157">
        <v>2501</v>
      </c>
      <c r="M157">
        <v>3.9780000000000002</v>
      </c>
      <c r="N157">
        <v>4.8129999999999997</v>
      </c>
      <c r="O157">
        <v>0.83399999999999996</v>
      </c>
      <c r="Q157">
        <v>0.14599999999999999</v>
      </c>
      <c r="R157">
        <v>1</v>
      </c>
      <c r="S157">
        <v>0</v>
      </c>
      <c r="T157">
        <v>0</v>
      </c>
      <c r="V157">
        <v>0</v>
      </c>
      <c r="Y157" s="8">
        <v>44410</v>
      </c>
      <c r="Z157">
        <v>0.74906249999999996</v>
      </c>
      <c r="AB157">
        <v>1</v>
      </c>
      <c r="AD157">
        <v>4.3219698158465931</v>
      </c>
      <c r="AE157">
        <v>4.8460350455905292</v>
      </c>
      <c r="AF157">
        <v>0.5240652297439361</v>
      </c>
      <c r="AG157">
        <v>0.22768870167533625</v>
      </c>
      <c r="AJ157">
        <v>0.97219461342091973</v>
      </c>
      <c r="AO157">
        <v>0.24145291208247108</v>
      </c>
      <c r="AT157">
        <v>9.7180117517849141</v>
      </c>
      <c r="AY157">
        <v>1.5480869411618154</v>
      </c>
      <c r="BC157">
        <v>4.301062467034404</v>
      </c>
      <c r="BD157">
        <v>4.8518925635334114</v>
      </c>
      <c r="BE157">
        <v>0.55083009649900694</v>
      </c>
      <c r="BF157">
        <v>0.22946485943708667</v>
      </c>
    </row>
    <row r="158" spans="1:58" x14ac:dyDescent="0.3">
      <c r="A158">
        <v>36</v>
      </c>
      <c r="B158">
        <v>12</v>
      </c>
      <c r="C158" t="s">
        <v>125</v>
      </c>
      <c r="D158" t="s">
        <v>27</v>
      </c>
      <c r="G158">
        <v>0.5</v>
      </c>
      <c r="H158">
        <v>0.5</v>
      </c>
      <c r="I158">
        <v>4602</v>
      </c>
      <c r="J158">
        <v>5364</v>
      </c>
      <c r="L158">
        <v>2537</v>
      </c>
      <c r="M158">
        <v>3.9449999999999998</v>
      </c>
      <c r="N158">
        <v>4.8230000000000004</v>
      </c>
      <c r="O158">
        <v>0.878</v>
      </c>
      <c r="Q158">
        <v>0.14899999999999999</v>
      </c>
      <c r="R158">
        <v>1</v>
      </c>
      <c r="S158">
        <v>0</v>
      </c>
      <c r="T158">
        <v>0</v>
      </c>
      <c r="V158">
        <v>0</v>
      </c>
      <c r="Y158" s="8">
        <v>44410</v>
      </c>
      <c r="Z158">
        <v>0.75535879629629632</v>
      </c>
      <c r="AB158">
        <v>1</v>
      </c>
      <c r="AD158">
        <v>4.2801551182222157</v>
      </c>
      <c r="AE158">
        <v>4.8577500814762935</v>
      </c>
      <c r="AF158">
        <v>0.57759496325407778</v>
      </c>
      <c r="AG158">
        <v>0.23124101719883711</v>
      </c>
    </row>
    <row r="159" spans="1:58" x14ac:dyDescent="0.3">
      <c r="A159">
        <v>37</v>
      </c>
      <c r="B159">
        <v>13</v>
      </c>
      <c r="C159" t="s">
        <v>126</v>
      </c>
      <c r="D159" t="s">
        <v>27</v>
      </c>
      <c r="G159">
        <v>0.5</v>
      </c>
      <c r="H159">
        <v>0.5</v>
      </c>
      <c r="I159">
        <v>3873</v>
      </c>
      <c r="J159">
        <v>4890</v>
      </c>
      <c r="L159">
        <v>1606</v>
      </c>
      <c r="M159">
        <v>3.3860000000000001</v>
      </c>
      <c r="N159">
        <v>4.4210000000000003</v>
      </c>
      <c r="O159">
        <v>1.0349999999999999</v>
      </c>
      <c r="Q159">
        <v>5.1999999999999998E-2</v>
      </c>
      <c r="R159">
        <v>1</v>
      </c>
      <c r="S159">
        <v>0</v>
      </c>
      <c r="T159">
        <v>0</v>
      </c>
      <c r="V159">
        <v>0</v>
      </c>
      <c r="Y159" s="8">
        <v>44410</v>
      </c>
      <c r="Z159">
        <v>0.76593750000000005</v>
      </c>
      <c r="AB159">
        <v>1</v>
      </c>
      <c r="AD159">
        <v>3.5712501282647633</v>
      </c>
      <c r="AE159">
        <v>4.3950061639885893</v>
      </c>
      <c r="AF159">
        <v>0.82375603572382605</v>
      </c>
      <c r="AG159">
        <v>0.13937419074385635</v>
      </c>
    </row>
    <row r="160" spans="1:58" x14ac:dyDescent="0.3">
      <c r="A160">
        <v>38</v>
      </c>
      <c r="B160">
        <v>13</v>
      </c>
      <c r="C160" t="s">
        <v>126</v>
      </c>
      <c r="D160" t="s">
        <v>27</v>
      </c>
      <c r="G160">
        <v>0.5</v>
      </c>
      <c r="H160">
        <v>0.5</v>
      </c>
      <c r="I160">
        <v>3514</v>
      </c>
      <c r="J160">
        <v>5658</v>
      </c>
      <c r="L160">
        <v>1815</v>
      </c>
      <c r="M160">
        <v>3.1110000000000002</v>
      </c>
      <c r="N160">
        <v>5.0720000000000001</v>
      </c>
      <c r="O160">
        <v>1.962</v>
      </c>
      <c r="Q160">
        <v>7.3999999999999996E-2</v>
      </c>
      <c r="R160">
        <v>1</v>
      </c>
      <c r="S160">
        <v>0</v>
      </c>
      <c r="T160">
        <v>0</v>
      </c>
      <c r="V160">
        <v>0</v>
      </c>
      <c r="Y160" s="8">
        <v>44410</v>
      </c>
      <c r="Z160">
        <v>0.77180555555555552</v>
      </c>
      <c r="AB160">
        <v>1</v>
      </c>
      <c r="AD160">
        <v>3.222146024842643</v>
      </c>
      <c r="AE160">
        <v>5.1447684606775281</v>
      </c>
      <c r="AF160">
        <v>1.9226224358348851</v>
      </c>
      <c r="AG160">
        <v>0.15999735586640304</v>
      </c>
      <c r="AJ160">
        <v>0.96111025195993904</v>
      </c>
      <c r="AO160">
        <v>1.0683122463930808</v>
      </c>
      <c r="AT160">
        <v>4.5638551938297107</v>
      </c>
      <c r="AY160">
        <v>0.80497808862830422</v>
      </c>
      <c r="BC160">
        <v>3.2377049820982249</v>
      </c>
      <c r="BD160">
        <v>5.1174333769440778</v>
      </c>
      <c r="BE160">
        <v>1.879728394845853</v>
      </c>
      <c r="BF160">
        <v>0.15935596556354872</v>
      </c>
    </row>
    <row r="161" spans="1:58" x14ac:dyDescent="0.3">
      <c r="A161">
        <v>39</v>
      </c>
      <c r="B161">
        <v>13</v>
      </c>
      <c r="C161" t="s">
        <v>126</v>
      </c>
      <c r="D161" t="s">
        <v>27</v>
      </c>
      <c r="G161">
        <v>0.5</v>
      </c>
      <c r="H161">
        <v>0.5</v>
      </c>
      <c r="I161">
        <v>3546</v>
      </c>
      <c r="J161">
        <v>5602</v>
      </c>
      <c r="L161">
        <v>1802</v>
      </c>
      <c r="M161">
        <v>3.1360000000000001</v>
      </c>
      <c r="N161">
        <v>5.024</v>
      </c>
      <c r="O161">
        <v>1.889</v>
      </c>
      <c r="Q161">
        <v>7.1999999999999995E-2</v>
      </c>
      <c r="R161">
        <v>1</v>
      </c>
      <c r="S161">
        <v>0</v>
      </c>
      <c r="T161">
        <v>0</v>
      </c>
      <c r="V161">
        <v>0</v>
      </c>
      <c r="Y161" s="8">
        <v>44410</v>
      </c>
      <c r="Z161">
        <v>0.77806712962962965</v>
      </c>
      <c r="AB161">
        <v>1</v>
      </c>
      <c r="AD161">
        <v>3.2532639393538068</v>
      </c>
      <c r="AE161">
        <v>5.0900982932106276</v>
      </c>
      <c r="AF161">
        <v>1.8368343538568208</v>
      </c>
      <c r="AG161">
        <v>0.15871457526069441</v>
      </c>
    </row>
    <row r="162" spans="1:58" x14ac:dyDescent="0.3">
      <c r="A162">
        <v>40</v>
      </c>
      <c r="B162">
        <v>14</v>
      </c>
      <c r="C162" t="s">
        <v>127</v>
      </c>
      <c r="D162" t="s">
        <v>27</v>
      </c>
      <c r="G162">
        <v>0.5</v>
      </c>
      <c r="H162">
        <v>0.5</v>
      </c>
      <c r="I162">
        <v>3365</v>
      </c>
      <c r="J162">
        <v>5000</v>
      </c>
      <c r="L162">
        <v>1202</v>
      </c>
      <c r="M162">
        <v>2.9969999999999999</v>
      </c>
      <c r="N162">
        <v>4.5140000000000002</v>
      </c>
      <c r="O162">
        <v>1.518</v>
      </c>
      <c r="Q162">
        <v>0.01</v>
      </c>
      <c r="R162">
        <v>1</v>
      </c>
      <c r="S162">
        <v>0</v>
      </c>
      <c r="T162">
        <v>0</v>
      </c>
      <c r="V162">
        <v>0</v>
      </c>
      <c r="Y162" s="8">
        <v>44410</v>
      </c>
      <c r="Z162">
        <v>0.78862268518518519</v>
      </c>
      <c r="AB162">
        <v>1</v>
      </c>
      <c r="AD162">
        <v>3.0772532354000361</v>
      </c>
      <c r="AE162">
        <v>4.5023939929414327</v>
      </c>
      <c r="AF162">
        <v>1.4251407575413966</v>
      </c>
      <c r="AG162">
        <v>9.9509316535679931E-2</v>
      </c>
    </row>
    <row r="163" spans="1:58" x14ac:dyDescent="0.3">
      <c r="A163">
        <v>41</v>
      </c>
      <c r="B163">
        <v>14</v>
      </c>
      <c r="C163" t="s">
        <v>127</v>
      </c>
      <c r="D163" t="s">
        <v>27</v>
      </c>
      <c r="G163">
        <v>0.5</v>
      </c>
      <c r="H163">
        <v>0.5</v>
      </c>
      <c r="I163">
        <v>3380</v>
      </c>
      <c r="J163">
        <v>5040</v>
      </c>
      <c r="L163">
        <v>1215</v>
      </c>
      <c r="M163">
        <v>3.008</v>
      </c>
      <c r="N163">
        <v>4.5490000000000004</v>
      </c>
      <c r="O163">
        <v>1.54</v>
      </c>
      <c r="Q163">
        <v>1.0999999999999999E-2</v>
      </c>
      <c r="R163">
        <v>1</v>
      </c>
      <c r="S163">
        <v>0</v>
      </c>
      <c r="T163">
        <v>0</v>
      </c>
      <c r="V163">
        <v>0</v>
      </c>
      <c r="Y163" s="8">
        <v>44410</v>
      </c>
      <c r="Z163">
        <v>0.79435185185185186</v>
      </c>
      <c r="AB163">
        <v>1</v>
      </c>
      <c r="AD163">
        <v>3.0918397578271439</v>
      </c>
      <c r="AE163">
        <v>4.5414441125606482</v>
      </c>
      <c r="AF163">
        <v>1.4496043547335042</v>
      </c>
      <c r="AG163">
        <v>0.10079209714138858</v>
      </c>
      <c r="AJ163">
        <v>2.5481904662767962</v>
      </c>
      <c r="AO163">
        <v>0.56047611209305426</v>
      </c>
      <c r="AT163">
        <v>3.5514186937709948</v>
      </c>
      <c r="AY163">
        <v>5.9478757017818031</v>
      </c>
      <c r="BC163">
        <v>3.0529423646881888</v>
      </c>
      <c r="BD163">
        <v>4.5287528236844032</v>
      </c>
      <c r="BE163">
        <v>1.4758104589962138</v>
      </c>
      <c r="BF163">
        <v>9.7881171920742027E-2</v>
      </c>
    </row>
    <row r="164" spans="1:58" x14ac:dyDescent="0.3">
      <c r="A164">
        <v>42</v>
      </c>
      <c r="B164">
        <v>14</v>
      </c>
      <c r="C164" t="s">
        <v>127</v>
      </c>
      <c r="D164" t="s">
        <v>27</v>
      </c>
      <c r="G164">
        <v>0.5</v>
      </c>
      <c r="H164">
        <v>0.5</v>
      </c>
      <c r="I164">
        <v>3300</v>
      </c>
      <c r="J164">
        <v>5014</v>
      </c>
      <c r="L164">
        <v>1156</v>
      </c>
      <c r="M164">
        <v>2.9460000000000002</v>
      </c>
      <c r="N164">
        <v>4.5259999999999998</v>
      </c>
      <c r="O164">
        <v>1.58</v>
      </c>
      <c r="Q164">
        <v>5.0000000000000001E-3</v>
      </c>
      <c r="R164">
        <v>1</v>
      </c>
      <c r="S164">
        <v>0</v>
      </c>
      <c r="T164">
        <v>0</v>
      </c>
      <c r="V164">
        <v>0</v>
      </c>
      <c r="Y164" s="8">
        <v>44410</v>
      </c>
      <c r="Z164">
        <v>0.8005902777777778</v>
      </c>
      <c r="AB164">
        <v>1</v>
      </c>
      <c r="AD164">
        <v>3.0140449715492341</v>
      </c>
      <c r="AE164">
        <v>4.5160615348081574</v>
      </c>
      <c r="AF164">
        <v>1.5020165632589233</v>
      </c>
      <c r="AG164">
        <v>9.497024670009549E-2</v>
      </c>
    </row>
    <row r="165" spans="1:58" x14ac:dyDescent="0.3">
      <c r="A165">
        <v>43</v>
      </c>
      <c r="B165">
        <v>15</v>
      </c>
      <c r="C165" t="s">
        <v>128</v>
      </c>
      <c r="D165" t="s">
        <v>27</v>
      </c>
      <c r="G165">
        <v>0.5</v>
      </c>
      <c r="H165">
        <v>0.5</v>
      </c>
      <c r="I165">
        <v>2816</v>
      </c>
      <c r="J165">
        <v>4909</v>
      </c>
      <c r="L165">
        <v>1564</v>
      </c>
      <c r="M165">
        <v>2.5750000000000002</v>
      </c>
      <c r="N165">
        <v>4.4370000000000003</v>
      </c>
      <c r="O165">
        <v>1.8620000000000001</v>
      </c>
      <c r="Q165">
        <v>4.8000000000000001E-2</v>
      </c>
      <c r="R165">
        <v>1</v>
      </c>
      <c r="S165">
        <v>0</v>
      </c>
      <c r="T165">
        <v>0</v>
      </c>
      <c r="V165">
        <v>0</v>
      </c>
      <c r="Y165" s="8">
        <v>44410</v>
      </c>
      <c r="Z165">
        <v>0.81101851851851858</v>
      </c>
      <c r="AB165">
        <v>1</v>
      </c>
      <c r="AD165">
        <v>2.5433865145678798</v>
      </c>
      <c r="AE165">
        <v>4.4135549708077164</v>
      </c>
      <c r="AF165">
        <v>1.8701684562398366</v>
      </c>
      <c r="AG165">
        <v>0.13522982263310532</v>
      </c>
    </row>
    <row r="166" spans="1:58" x14ac:dyDescent="0.3">
      <c r="A166">
        <v>44</v>
      </c>
      <c r="B166">
        <v>15</v>
      </c>
      <c r="C166" t="s">
        <v>128</v>
      </c>
      <c r="D166" t="s">
        <v>27</v>
      </c>
      <c r="G166">
        <v>0.5</v>
      </c>
      <c r="H166">
        <v>0.5</v>
      </c>
      <c r="I166">
        <v>2682</v>
      </c>
      <c r="J166">
        <v>4331</v>
      </c>
      <c r="L166">
        <v>1415</v>
      </c>
      <c r="M166">
        <v>2.472</v>
      </c>
      <c r="N166">
        <v>3.948</v>
      </c>
      <c r="O166">
        <v>1.4750000000000001</v>
      </c>
      <c r="Q166">
        <v>3.2000000000000001E-2</v>
      </c>
      <c r="R166">
        <v>1</v>
      </c>
      <c r="S166">
        <v>0</v>
      </c>
      <c r="T166">
        <v>0</v>
      </c>
      <c r="V166">
        <v>0</v>
      </c>
      <c r="Y166" s="8">
        <v>44410</v>
      </c>
      <c r="Z166">
        <v>0.81668981481481484</v>
      </c>
      <c r="AB166">
        <v>1</v>
      </c>
      <c r="AD166">
        <v>2.4130802475523812</v>
      </c>
      <c r="AE166">
        <v>3.849280742310051</v>
      </c>
      <c r="AF166">
        <v>1.4362004947576699</v>
      </c>
      <c r="AG166">
        <v>0.12052718338306007</v>
      </c>
      <c r="AJ166">
        <v>1.2979202577722249</v>
      </c>
      <c r="AO166">
        <v>1.3101823645457189</v>
      </c>
      <c r="AT166">
        <v>5.5433444019686418</v>
      </c>
      <c r="AY166">
        <v>2.745365442058338</v>
      </c>
      <c r="BC166">
        <v>2.3975212902967993</v>
      </c>
      <c r="BD166">
        <v>3.8746633200625418</v>
      </c>
      <c r="BE166">
        <v>1.4771420297657425</v>
      </c>
      <c r="BF166">
        <v>0.12220466571360214</v>
      </c>
    </row>
    <row r="167" spans="1:58" x14ac:dyDescent="0.3">
      <c r="A167">
        <v>45</v>
      </c>
      <c r="B167">
        <v>15</v>
      </c>
      <c r="C167" t="s">
        <v>128</v>
      </c>
      <c r="D167" t="s">
        <v>27</v>
      </c>
      <c r="G167">
        <v>0.5</v>
      </c>
      <c r="H167">
        <v>0.5</v>
      </c>
      <c r="I167">
        <v>2650</v>
      </c>
      <c r="J167">
        <v>4383</v>
      </c>
      <c r="L167">
        <v>1449</v>
      </c>
      <c r="M167">
        <v>2.448</v>
      </c>
      <c r="N167">
        <v>3.9910000000000001</v>
      </c>
      <c r="O167">
        <v>1.5429999999999999</v>
      </c>
      <c r="Q167">
        <v>3.5000000000000003E-2</v>
      </c>
      <c r="R167">
        <v>1</v>
      </c>
      <c r="S167">
        <v>0</v>
      </c>
      <c r="T167">
        <v>0</v>
      </c>
      <c r="V167">
        <v>0</v>
      </c>
      <c r="Y167" s="8">
        <v>44410</v>
      </c>
      <c r="Z167">
        <v>0.82292824074074078</v>
      </c>
      <c r="AB167">
        <v>1</v>
      </c>
      <c r="AD167">
        <v>2.381962333041217</v>
      </c>
      <c r="AE167">
        <v>3.9000458978150321</v>
      </c>
      <c r="AF167">
        <v>1.5180835647738151</v>
      </c>
      <c r="AG167">
        <v>0.12388214804414421</v>
      </c>
    </row>
    <row r="168" spans="1:58" x14ac:dyDescent="0.3">
      <c r="A168">
        <v>46</v>
      </c>
      <c r="B168">
        <v>16</v>
      </c>
      <c r="C168" t="s">
        <v>129</v>
      </c>
      <c r="D168" t="s">
        <v>27</v>
      </c>
      <c r="G168">
        <v>0.5</v>
      </c>
      <c r="H168">
        <v>0.5</v>
      </c>
      <c r="I168">
        <v>2529</v>
      </c>
      <c r="J168">
        <v>4729</v>
      </c>
      <c r="L168">
        <v>1761</v>
      </c>
      <c r="M168">
        <v>2.355</v>
      </c>
      <c r="N168">
        <v>4.2839999999999998</v>
      </c>
      <c r="O168">
        <v>1.93</v>
      </c>
      <c r="Q168">
        <v>6.8000000000000005E-2</v>
      </c>
      <c r="R168">
        <v>1</v>
      </c>
      <c r="S168">
        <v>0</v>
      </c>
      <c r="T168">
        <v>0</v>
      </c>
      <c r="V168">
        <v>0</v>
      </c>
      <c r="Y168" s="8">
        <v>44410</v>
      </c>
      <c r="Z168">
        <v>0.8334259259259259</v>
      </c>
      <c r="AB168">
        <v>1</v>
      </c>
      <c r="AD168">
        <v>2.2642977187958784</v>
      </c>
      <c r="AE168">
        <v>4.2378294325212469</v>
      </c>
      <c r="AF168">
        <v>1.9735317137253685</v>
      </c>
      <c r="AG168">
        <v>0.15466888258115175</v>
      </c>
    </row>
    <row r="169" spans="1:58" x14ac:dyDescent="0.3">
      <c r="A169">
        <v>47</v>
      </c>
      <c r="B169">
        <v>16</v>
      </c>
      <c r="C169" t="s">
        <v>129</v>
      </c>
      <c r="D169" t="s">
        <v>27</v>
      </c>
      <c r="G169">
        <v>0.5</v>
      </c>
      <c r="H169">
        <v>0.5</v>
      </c>
      <c r="I169">
        <v>2481</v>
      </c>
      <c r="J169">
        <v>4766</v>
      </c>
      <c r="L169">
        <v>1793</v>
      </c>
      <c r="M169">
        <v>2.3180000000000001</v>
      </c>
      <c r="N169">
        <v>4.3159999999999998</v>
      </c>
      <c r="O169">
        <v>1.998</v>
      </c>
      <c r="Q169">
        <v>7.1999999999999995E-2</v>
      </c>
      <c r="R169">
        <v>1</v>
      </c>
      <c r="S169">
        <v>0</v>
      </c>
      <c r="T169">
        <v>0</v>
      </c>
      <c r="V169">
        <v>0</v>
      </c>
      <c r="Y169" s="8">
        <v>44410</v>
      </c>
      <c r="Z169">
        <v>0.83930555555555564</v>
      </c>
      <c r="AB169">
        <v>1</v>
      </c>
      <c r="AD169">
        <v>2.2176208470291328</v>
      </c>
      <c r="AE169">
        <v>4.2739507931690213</v>
      </c>
      <c r="AF169">
        <v>2.0563299461398885</v>
      </c>
      <c r="AG169">
        <v>0.15782649637981919</v>
      </c>
      <c r="AJ169">
        <v>0.88086994025931908</v>
      </c>
      <c r="AO169">
        <v>1.1581924838781874</v>
      </c>
      <c r="AT169">
        <v>3.3113006345546889</v>
      </c>
      <c r="AY169">
        <v>0.12512114935069391</v>
      </c>
      <c r="BC169">
        <v>2.2078964987443941</v>
      </c>
      <c r="BD169">
        <v>4.2988452444262713</v>
      </c>
      <c r="BE169">
        <v>2.0909487456818772</v>
      </c>
      <c r="BF169">
        <v>0.15772782094861082</v>
      </c>
    </row>
    <row r="170" spans="1:58" x14ac:dyDescent="0.3">
      <c r="A170">
        <v>48</v>
      </c>
      <c r="B170">
        <v>16</v>
      </c>
      <c r="C170" t="s">
        <v>129</v>
      </c>
      <c r="D170" t="s">
        <v>27</v>
      </c>
      <c r="G170">
        <v>0.5</v>
      </c>
      <c r="H170">
        <v>0.5</v>
      </c>
      <c r="I170">
        <v>2461</v>
      </c>
      <c r="J170">
        <v>4817</v>
      </c>
      <c r="L170">
        <v>1791</v>
      </c>
      <c r="M170">
        <v>2.3029999999999999</v>
      </c>
      <c r="N170">
        <v>4.3600000000000003</v>
      </c>
      <c r="O170">
        <v>2.0569999999999999</v>
      </c>
      <c r="Q170">
        <v>7.0999999999999994E-2</v>
      </c>
      <c r="R170">
        <v>1</v>
      </c>
      <c r="S170">
        <v>0</v>
      </c>
      <c r="T170">
        <v>0</v>
      </c>
      <c r="V170">
        <v>0</v>
      </c>
      <c r="Y170" s="8">
        <v>44410</v>
      </c>
      <c r="Z170">
        <v>0.84553240740740743</v>
      </c>
      <c r="AB170">
        <v>1</v>
      </c>
      <c r="AD170">
        <v>2.1981721504596554</v>
      </c>
      <c r="AE170">
        <v>4.3237396956835212</v>
      </c>
      <c r="AF170">
        <v>2.1255675452238658</v>
      </c>
      <c r="AG170">
        <v>0.15762914551740248</v>
      </c>
    </row>
    <row r="171" spans="1:58" x14ac:dyDescent="0.3">
      <c r="A171">
        <v>49</v>
      </c>
      <c r="B171">
        <v>17</v>
      </c>
      <c r="C171" t="s">
        <v>130</v>
      </c>
      <c r="D171" t="s">
        <v>27</v>
      </c>
      <c r="G171">
        <v>0.5</v>
      </c>
      <c r="H171">
        <v>0.5</v>
      </c>
      <c r="I171">
        <v>2635</v>
      </c>
      <c r="J171">
        <v>5807</v>
      </c>
      <c r="L171">
        <v>2117</v>
      </c>
      <c r="M171">
        <v>2.4359999999999999</v>
      </c>
      <c r="N171">
        <v>5.1980000000000004</v>
      </c>
      <c r="O171">
        <v>2.762</v>
      </c>
      <c r="Q171">
        <v>0.105</v>
      </c>
      <c r="R171">
        <v>1</v>
      </c>
      <c r="S171">
        <v>0</v>
      </c>
      <c r="T171">
        <v>0</v>
      </c>
      <c r="V171">
        <v>0</v>
      </c>
      <c r="Y171" s="8">
        <v>44410</v>
      </c>
      <c r="Z171">
        <v>0.85600694444444436</v>
      </c>
      <c r="AB171">
        <v>1</v>
      </c>
      <c r="AD171">
        <v>2.3673758106141087</v>
      </c>
      <c r="AE171">
        <v>5.2902301562591063</v>
      </c>
      <c r="AF171">
        <v>2.9228543456449976</v>
      </c>
      <c r="AG171">
        <v>0.18979733609132698</v>
      </c>
    </row>
    <row r="172" spans="1:58" x14ac:dyDescent="0.3">
      <c r="A172">
        <v>50</v>
      </c>
      <c r="B172">
        <v>17</v>
      </c>
      <c r="C172" t="s">
        <v>130</v>
      </c>
      <c r="D172" t="s">
        <v>27</v>
      </c>
      <c r="G172">
        <v>0.5</v>
      </c>
      <c r="H172">
        <v>0.5</v>
      </c>
      <c r="I172">
        <v>2722</v>
      </c>
      <c r="J172">
        <v>5834</v>
      </c>
      <c r="L172">
        <v>2128</v>
      </c>
      <c r="M172">
        <v>2.5030000000000001</v>
      </c>
      <c r="N172">
        <v>5.2210000000000001</v>
      </c>
      <c r="O172">
        <v>2.718</v>
      </c>
      <c r="Q172">
        <v>0.106</v>
      </c>
      <c r="R172">
        <v>1</v>
      </c>
      <c r="S172">
        <v>0</v>
      </c>
      <c r="T172">
        <v>0</v>
      </c>
      <c r="V172">
        <v>0</v>
      </c>
      <c r="Y172" s="8">
        <v>44410</v>
      </c>
      <c r="Z172">
        <v>0.8618055555555556</v>
      </c>
      <c r="AB172">
        <v>1</v>
      </c>
      <c r="AD172">
        <v>2.4519776406913363</v>
      </c>
      <c r="AE172">
        <v>5.3165889870020768</v>
      </c>
      <c r="AF172">
        <v>2.8646113463107405</v>
      </c>
      <c r="AG172">
        <v>0.19088276583461891</v>
      </c>
      <c r="AJ172">
        <v>0.7563746222927924</v>
      </c>
      <c r="AO172">
        <v>0.68172440642143295</v>
      </c>
      <c r="AT172">
        <v>0.61787128397544133</v>
      </c>
      <c r="AY172">
        <v>1.0915040089050327</v>
      </c>
      <c r="BC172">
        <v>2.442739509820834</v>
      </c>
      <c r="BD172">
        <v>5.2985283066781896</v>
      </c>
      <c r="BE172">
        <v>2.8557887968573556</v>
      </c>
      <c r="BF172">
        <v>0.18984667380693115</v>
      </c>
    </row>
    <row r="173" spans="1:58" x14ac:dyDescent="0.3">
      <c r="A173">
        <v>51</v>
      </c>
      <c r="B173">
        <v>17</v>
      </c>
      <c r="C173" t="s">
        <v>130</v>
      </c>
      <c r="D173" t="s">
        <v>27</v>
      </c>
      <c r="G173">
        <v>0.5</v>
      </c>
      <c r="H173">
        <v>0.5</v>
      </c>
      <c r="I173">
        <v>2703</v>
      </c>
      <c r="J173">
        <v>5797</v>
      </c>
      <c r="L173">
        <v>2107</v>
      </c>
      <c r="M173">
        <v>2.4889999999999999</v>
      </c>
      <c r="N173">
        <v>5.19</v>
      </c>
      <c r="O173">
        <v>2.7010000000000001</v>
      </c>
      <c r="Q173">
        <v>0.104</v>
      </c>
      <c r="R173">
        <v>1</v>
      </c>
      <c r="S173">
        <v>0</v>
      </c>
      <c r="T173">
        <v>0</v>
      </c>
      <c r="V173">
        <v>0</v>
      </c>
      <c r="Y173" s="8">
        <v>44410</v>
      </c>
      <c r="Z173">
        <v>0.86809027777777781</v>
      </c>
      <c r="AB173">
        <v>1</v>
      </c>
      <c r="AD173">
        <v>2.4335013789503321</v>
      </c>
      <c r="AE173">
        <v>5.2804676263543033</v>
      </c>
      <c r="AF173">
        <v>2.8469662474039712</v>
      </c>
      <c r="AG173">
        <v>0.1888105817792434</v>
      </c>
    </row>
    <row r="174" spans="1:58" x14ac:dyDescent="0.3">
      <c r="A174">
        <v>52</v>
      </c>
      <c r="B174">
        <v>18</v>
      </c>
      <c r="C174" t="s">
        <v>131</v>
      </c>
      <c r="D174" t="s">
        <v>27</v>
      </c>
      <c r="G174">
        <v>0.5</v>
      </c>
      <c r="H174">
        <v>0.5</v>
      </c>
      <c r="I174">
        <v>4240</v>
      </c>
      <c r="J174">
        <v>6077</v>
      </c>
      <c r="L174">
        <v>1087</v>
      </c>
      <c r="M174">
        <v>3.6680000000000001</v>
      </c>
      <c r="N174">
        <v>5.4269999999999996</v>
      </c>
      <c r="O174">
        <v>1.7589999999999999</v>
      </c>
      <c r="Q174">
        <v>0</v>
      </c>
      <c r="R174">
        <v>1</v>
      </c>
      <c r="S174">
        <v>0</v>
      </c>
      <c r="T174">
        <v>0</v>
      </c>
      <c r="V174">
        <v>0</v>
      </c>
      <c r="Y174" s="8">
        <v>44410</v>
      </c>
      <c r="Z174">
        <v>0.87868055555555558</v>
      </c>
      <c r="AB174">
        <v>1</v>
      </c>
      <c r="AD174">
        <v>3.9281337103146745</v>
      </c>
      <c r="AE174">
        <v>5.5538184636888115</v>
      </c>
      <c r="AF174">
        <v>1.625684753374137</v>
      </c>
      <c r="AG174">
        <v>8.8161641946718827E-2</v>
      </c>
    </row>
    <row r="175" spans="1:58" x14ac:dyDescent="0.3">
      <c r="A175">
        <v>53</v>
      </c>
      <c r="B175">
        <v>18</v>
      </c>
      <c r="C175" t="s">
        <v>131</v>
      </c>
      <c r="D175" t="s">
        <v>27</v>
      </c>
      <c r="G175">
        <v>0.5</v>
      </c>
      <c r="H175">
        <v>0.5</v>
      </c>
      <c r="I175">
        <v>4785</v>
      </c>
      <c r="J175">
        <v>6079</v>
      </c>
      <c r="L175">
        <v>1100</v>
      </c>
      <c r="M175">
        <v>4.0860000000000003</v>
      </c>
      <c r="N175">
        <v>5.4279999999999999</v>
      </c>
      <c r="O175">
        <v>1.3420000000000001</v>
      </c>
      <c r="Q175">
        <v>0</v>
      </c>
      <c r="R175">
        <v>1</v>
      </c>
      <c r="S175">
        <v>0</v>
      </c>
      <c r="T175">
        <v>0</v>
      </c>
      <c r="V175">
        <v>0</v>
      </c>
      <c r="Y175" s="8">
        <v>44410</v>
      </c>
      <c r="Z175">
        <v>0.88460648148148147</v>
      </c>
      <c r="AB175">
        <v>1</v>
      </c>
      <c r="AD175">
        <v>4.4581106918329345</v>
      </c>
      <c r="AE175">
        <v>5.5557709696697719</v>
      </c>
      <c r="AF175">
        <v>1.0976602778368374</v>
      </c>
      <c r="AG175">
        <v>8.9444422552427474E-2</v>
      </c>
      <c r="AJ175">
        <v>0.37012984684709488</v>
      </c>
      <c r="AO175">
        <v>1.5517626691652819</v>
      </c>
      <c r="AT175">
        <v>6.2105203050685018</v>
      </c>
      <c r="AY175">
        <v>1.5326496135717516</v>
      </c>
      <c r="BC175">
        <v>4.4663763878749627</v>
      </c>
      <c r="BD175">
        <v>5.5992142277461499</v>
      </c>
      <c r="BE175">
        <v>1.1328378398711871</v>
      </c>
      <c r="BF175">
        <v>9.0135150570885975E-2</v>
      </c>
    </row>
    <row r="176" spans="1:58" x14ac:dyDescent="0.3">
      <c r="A176">
        <v>54</v>
      </c>
      <c r="B176">
        <v>18</v>
      </c>
      <c r="C176" t="s">
        <v>131</v>
      </c>
      <c r="D176" t="s">
        <v>27</v>
      </c>
      <c r="G176">
        <v>0.5</v>
      </c>
      <c r="H176">
        <v>0.5</v>
      </c>
      <c r="I176">
        <v>4802</v>
      </c>
      <c r="J176">
        <v>6168</v>
      </c>
      <c r="L176">
        <v>1114</v>
      </c>
      <c r="M176">
        <v>4.0990000000000002</v>
      </c>
      <c r="N176">
        <v>5.5039999999999996</v>
      </c>
      <c r="O176">
        <v>1.405</v>
      </c>
      <c r="Q176">
        <v>0</v>
      </c>
      <c r="R176">
        <v>1</v>
      </c>
      <c r="S176">
        <v>0</v>
      </c>
      <c r="T176">
        <v>0</v>
      </c>
      <c r="V176">
        <v>0</v>
      </c>
      <c r="Y176" s="8">
        <v>44410</v>
      </c>
      <c r="Z176">
        <v>0.89098379629629632</v>
      </c>
      <c r="AB176">
        <v>1</v>
      </c>
      <c r="AD176">
        <v>4.4746420839169909</v>
      </c>
      <c r="AE176">
        <v>5.6426574858225278</v>
      </c>
      <c r="AF176">
        <v>1.1680154019055369</v>
      </c>
      <c r="AG176">
        <v>9.0825878589344475E-2</v>
      </c>
    </row>
    <row r="177" spans="1:58" x14ac:dyDescent="0.3">
      <c r="A177">
        <v>55</v>
      </c>
      <c r="B177">
        <v>19</v>
      </c>
      <c r="C177" t="s">
        <v>66</v>
      </c>
      <c r="D177" t="s">
        <v>27</v>
      </c>
      <c r="G177">
        <v>0.5</v>
      </c>
      <c r="H177">
        <v>0.5</v>
      </c>
      <c r="I177">
        <v>6010</v>
      </c>
      <c r="J177">
        <v>10555</v>
      </c>
      <c r="L177">
        <v>4903</v>
      </c>
      <c r="M177">
        <v>5.0250000000000004</v>
      </c>
      <c r="N177">
        <v>9.2210000000000001</v>
      </c>
      <c r="O177">
        <v>4.1959999999999997</v>
      </c>
      <c r="Q177">
        <v>0.39700000000000002</v>
      </c>
      <c r="R177">
        <v>1</v>
      </c>
      <c r="S177">
        <v>0</v>
      </c>
      <c r="T177">
        <v>0</v>
      </c>
      <c r="V177">
        <v>0</v>
      </c>
      <c r="Y177" s="8">
        <v>44410</v>
      </c>
      <c r="Z177">
        <v>0.90196759259259263</v>
      </c>
      <c r="AB177">
        <v>1</v>
      </c>
      <c r="AD177">
        <v>5.6493433567134286</v>
      </c>
      <c r="AE177">
        <v>9.9254793550599967</v>
      </c>
      <c r="AF177">
        <v>4.2761359983465681</v>
      </c>
      <c r="AG177">
        <v>0.46470708743781081</v>
      </c>
    </row>
    <row r="178" spans="1:58" x14ac:dyDescent="0.3">
      <c r="A178">
        <v>56</v>
      </c>
      <c r="B178">
        <v>19</v>
      </c>
      <c r="C178" t="s">
        <v>66</v>
      </c>
      <c r="D178" t="s">
        <v>27</v>
      </c>
      <c r="G178">
        <v>0.5</v>
      </c>
      <c r="H178">
        <v>0.5</v>
      </c>
      <c r="I178">
        <v>6453</v>
      </c>
      <c r="J178">
        <v>10665</v>
      </c>
      <c r="L178">
        <v>4961</v>
      </c>
      <c r="M178">
        <v>5.3659999999999997</v>
      </c>
      <c r="N178">
        <v>9.3140000000000001</v>
      </c>
      <c r="O178">
        <v>3.948</v>
      </c>
      <c r="Q178">
        <v>0.40300000000000002</v>
      </c>
      <c r="R178">
        <v>1</v>
      </c>
      <c r="S178">
        <v>0</v>
      </c>
      <c r="T178">
        <v>0</v>
      </c>
      <c r="V178">
        <v>0</v>
      </c>
      <c r="Y178" s="8">
        <v>44410</v>
      </c>
      <c r="Z178">
        <v>0.90812500000000007</v>
      </c>
      <c r="AB178">
        <v>1</v>
      </c>
      <c r="AD178">
        <v>6.0801319857273537</v>
      </c>
      <c r="AE178">
        <v>10.03286718401284</v>
      </c>
      <c r="AF178">
        <v>3.9527351982854864</v>
      </c>
      <c r="AG178">
        <v>0.47043026244789554</v>
      </c>
      <c r="AJ178">
        <v>0.81236285716360579</v>
      </c>
      <c r="AL178">
        <v>97.405615113996433</v>
      </c>
      <c r="AO178">
        <v>0.33999024063197425</v>
      </c>
      <c r="AQ178">
        <v>83.716129981738092</v>
      </c>
      <c r="AT178">
        <v>0.39100718535204271</v>
      </c>
      <c r="AV178">
        <v>70.026644849479737</v>
      </c>
      <c r="AY178">
        <v>2.3219890671819421</v>
      </c>
      <c r="BA178">
        <v>106.96124193712497</v>
      </c>
      <c r="BC178">
        <v>6.1049290738534374</v>
      </c>
      <c r="BD178">
        <v>10.049951611346247</v>
      </c>
      <c r="BE178">
        <v>3.9450225374928092</v>
      </c>
      <c r="BF178">
        <v>0.47595608659556354</v>
      </c>
    </row>
    <row r="179" spans="1:58" x14ac:dyDescent="0.3">
      <c r="A179">
        <v>57</v>
      </c>
      <c r="B179">
        <v>19</v>
      </c>
      <c r="C179" t="s">
        <v>66</v>
      </c>
      <c r="D179" t="s">
        <v>27</v>
      </c>
      <c r="G179">
        <v>0.5</v>
      </c>
      <c r="H179">
        <v>0.5</v>
      </c>
      <c r="I179">
        <v>6504</v>
      </c>
      <c r="J179">
        <v>10700</v>
      </c>
      <c r="L179">
        <v>5073</v>
      </c>
      <c r="M179">
        <v>5.4050000000000002</v>
      </c>
      <c r="N179">
        <v>9.3439999999999994</v>
      </c>
      <c r="O179">
        <v>3.9390000000000001</v>
      </c>
      <c r="Q179">
        <v>0.41499999999999998</v>
      </c>
      <c r="R179">
        <v>1</v>
      </c>
      <c r="S179">
        <v>0</v>
      </c>
      <c r="T179">
        <v>0</v>
      </c>
      <c r="V179">
        <v>0</v>
      </c>
      <c r="Y179" s="8">
        <v>44410</v>
      </c>
      <c r="Z179">
        <v>0.9147453703703704</v>
      </c>
      <c r="AB179">
        <v>1</v>
      </c>
      <c r="AD179">
        <v>6.1297261619795211</v>
      </c>
      <c r="AE179">
        <v>10.067036038679653</v>
      </c>
      <c r="AF179">
        <v>3.937309876700132</v>
      </c>
      <c r="AG179">
        <v>0.48148191074323154</v>
      </c>
    </row>
    <row r="180" spans="1:58" x14ac:dyDescent="0.3">
      <c r="A180">
        <v>58</v>
      </c>
      <c r="B180">
        <v>20</v>
      </c>
      <c r="C180" t="s">
        <v>67</v>
      </c>
      <c r="D180" t="s">
        <v>27</v>
      </c>
      <c r="G180">
        <v>0.5</v>
      </c>
      <c r="H180">
        <v>0.5</v>
      </c>
      <c r="I180">
        <v>5404</v>
      </c>
      <c r="J180">
        <v>7252</v>
      </c>
      <c r="L180">
        <v>1268</v>
      </c>
      <c r="M180">
        <v>4.5609999999999999</v>
      </c>
      <c r="N180">
        <v>6.423</v>
      </c>
      <c r="O180">
        <v>1.8620000000000001</v>
      </c>
      <c r="Q180">
        <v>1.7000000000000001E-2</v>
      </c>
      <c r="R180">
        <v>1</v>
      </c>
      <c r="S180">
        <v>0</v>
      </c>
      <c r="T180">
        <v>0</v>
      </c>
      <c r="V180">
        <v>0</v>
      </c>
      <c r="Y180" s="8">
        <v>44410</v>
      </c>
      <c r="Z180">
        <v>0.92571759259259256</v>
      </c>
      <c r="AB180">
        <v>1</v>
      </c>
      <c r="AD180">
        <v>5.0600478506582611</v>
      </c>
      <c r="AE180">
        <v>6.7009157275032694</v>
      </c>
      <c r="AF180">
        <v>1.6408678768450082</v>
      </c>
      <c r="AG180">
        <v>0.10602189499543153</v>
      </c>
    </row>
    <row r="181" spans="1:58" x14ac:dyDescent="0.3">
      <c r="A181">
        <v>59</v>
      </c>
      <c r="B181">
        <v>20</v>
      </c>
      <c r="C181" t="s">
        <v>67</v>
      </c>
      <c r="D181" t="s">
        <v>27</v>
      </c>
      <c r="G181">
        <v>0.5</v>
      </c>
      <c r="H181">
        <v>0.5</v>
      </c>
      <c r="I181">
        <v>5056</v>
      </c>
      <c r="J181">
        <v>7177</v>
      </c>
      <c r="L181">
        <v>1233</v>
      </c>
      <c r="M181">
        <v>4.2939999999999996</v>
      </c>
      <c r="N181">
        <v>6.3579999999999997</v>
      </c>
      <c r="O181">
        <v>2.0649999999999999</v>
      </c>
      <c r="Q181">
        <v>1.2999999999999999E-2</v>
      </c>
      <c r="R181">
        <v>1</v>
      </c>
      <c r="S181">
        <v>0</v>
      </c>
      <c r="T181">
        <v>0</v>
      </c>
      <c r="V181">
        <v>0</v>
      </c>
      <c r="Y181" s="8">
        <v>44410</v>
      </c>
      <c r="Z181">
        <v>0.93155092592592592</v>
      </c>
      <c r="AB181">
        <v>1</v>
      </c>
      <c r="AD181">
        <v>4.7216405303493536</v>
      </c>
      <c r="AE181">
        <v>6.6276967532172408</v>
      </c>
      <c r="AF181">
        <v>1.9060562228678872</v>
      </c>
      <c r="AG181">
        <v>0.10256825490313902</v>
      </c>
      <c r="AJ181">
        <v>0.41105890305150222</v>
      </c>
      <c r="AK181">
        <v>5.7620340272890651</v>
      </c>
      <c r="AO181">
        <v>12.255911297685756</v>
      </c>
      <c r="AP181">
        <v>10.904751239565647</v>
      </c>
      <c r="AT181">
        <v>51.850550788297902</v>
      </c>
      <c r="AU181">
        <v>28.778080484952724</v>
      </c>
      <c r="AY181">
        <v>9.5770879943944447</v>
      </c>
      <c r="AZ181">
        <v>8.2397328563864107</v>
      </c>
      <c r="BC181">
        <v>4.7313648786340927</v>
      </c>
      <c r="BD181">
        <v>6.245005580948928</v>
      </c>
      <c r="BE181">
        <v>1.5136407023148357</v>
      </c>
      <c r="BF181">
        <v>9.7881171920742027E-2</v>
      </c>
    </row>
    <row r="182" spans="1:58" x14ac:dyDescent="0.3">
      <c r="A182">
        <v>60</v>
      </c>
      <c r="B182">
        <v>20</v>
      </c>
      <c r="C182" t="s">
        <v>67</v>
      </c>
      <c r="D182" t="s">
        <v>27</v>
      </c>
      <c r="G182">
        <v>0.5</v>
      </c>
      <c r="H182">
        <v>0.5</v>
      </c>
      <c r="I182">
        <v>5076</v>
      </c>
      <c r="J182">
        <v>6393</v>
      </c>
      <c r="L182">
        <v>1138</v>
      </c>
      <c r="M182">
        <v>4.3090000000000002</v>
      </c>
      <c r="N182">
        <v>5.6950000000000003</v>
      </c>
      <c r="O182">
        <v>1.3859999999999999</v>
      </c>
      <c r="Q182">
        <v>3.0000000000000001E-3</v>
      </c>
      <c r="R182">
        <v>1</v>
      </c>
      <c r="S182">
        <v>0</v>
      </c>
      <c r="T182">
        <v>0</v>
      </c>
      <c r="V182">
        <v>0</v>
      </c>
      <c r="Y182" s="8">
        <v>44410</v>
      </c>
      <c r="Z182">
        <v>0.93784722222222217</v>
      </c>
      <c r="AB182">
        <v>1</v>
      </c>
      <c r="AD182">
        <v>4.7410892269188309</v>
      </c>
      <c r="AE182">
        <v>5.8623144086806152</v>
      </c>
      <c r="AF182">
        <v>1.1212251817617842</v>
      </c>
      <c r="AG182">
        <v>9.3194088938345049E-2</v>
      </c>
    </row>
    <row r="183" spans="1:58" x14ac:dyDescent="0.3">
      <c r="A183">
        <v>61</v>
      </c>
      <c r="B183">
        <v>3</v>
      </c>
      <c r="C183" t="s">
        <v>29</v>
      </c>
      <c r="D183" t="s">
        <v>27</v>
      </c>
      <c r="G183">
        <v>0.5</v>
      </c>
      <c r="H183">
        <v>0.5</v>
      </c>
      <c r="I183">
        <v>1427</v>
      </c>
      <c r="J183">
        <v>252</v>
      </c>
      <c r="L183">
        <v>122</v>
      </c>
      <c r="M183">
        <v>1.51</v>
      </c>
      <c r="N183">
        <v>0.49199999999999999</v>
      </c>
      <c r="O183">
        <v>0</v>
      </c>
      <c r="Q183">
        <v>0</v>
      </c>
      <c r="R183">
        <v>1</v>
      </c>
      <c r="S183">
        <v>0</v>
      </c>
      <c r="T183">
        <v>0</v>
      </c>
      <c r="V183">
        <v>0</v>
      </c>
      <c r="Y183" s="8">
        <v>44410</v>
      </c>
      <c r="Z183">
        <v>0.94781249999999995</v>
      </c>
      <c r="AB183">
        <v>1</v>
      </c>
      <c r="AD183">
        <v>1.1926745378176713</v>
      </c>
      <c r="AE183">
        <v>-0.13285520585945793</v>
      </c>
      <c r="AF183">
        <v>-1.3255297436771292</v>
      </c>
      <c r="AG183">
        <v>-7.0601491693461074E-3</v>
      </c>
    </row>
    <row r="184" spans="1:58" x14ac:dyDescent="0.3">
      <c r="A184">
        <v>62</v>
      </c>
      <c r="B184">
        <v>3</v>
      </c>
      <c r="C184" t="s">
        <v>29</v>
      </c>
      <c r="D184" t="s">
        <v>27</v>
      </c>
      <c r="G184">
        <v>0.5</v>
      </c>
      <c r="H184">
        <v>0.5</v>
      </c>
      <c r="I184">
        <v>91</v>
      </c>
      <c r="J184">
        <v>252</v>
      </c>
      <c r="L184">
        <v>143</v>
      </c>
      <c r="M184">
        <v>0.48499999999999999</v>
      </c>
      <c r="N184">
        <v>0.49199999999999999</v>
      </c>
      <c r="O184">
        <v>8.0000000000000002E-3</v>
      </c>
      <c r="Q184">
        <v>0</v>
      </c>
      <c r="R184">
        <v>1</v>
      </c>
      <c r="S184">
        <v>0</v>
      </c>
      <c r="T184">
        <v>0</v>
      </c>
      <c r="V184">
        <v>0</v>
      </c>
      <c r="Y184" s="8">
        <v>44410</v>
      </c>
      <c r="Z184">
        <v>0.95277777777777783</v>
      </c>
      <c r="AB184">
        <v>1</v>
      </c>
      <c r="AD184">
        <v>-0.10649839302342197</v>
      </c>
      <c r="AE184">
        <v>-0.13285520585945793</v>
      </c>
      <c r="AF184">
        <v>-2.6356812836035956E-2</v>
      </c>
      <c r="AG184">
        <v>-4.9879651139706016E-3</v>
      </c>
      <c r="AJ184">
        <v>15.964071772137947</v>
      </c>
      <c r="AO184">
        <v>16.825175312568991</v>
      </c>
      <c r="AT184">
        <v>20.224045087075631</v>
      </c>
      <c r="AY184">
        <v>72.910843303632575</v>
      </c>
      <c r="BC184">
        <v>-0.11573652389392375</v>
      </c>
      <c r="BD184">
        <v>-0.14505836824046281</v>
      </c>
      <c r="BE184">
        <v>-2.9321844346539054E-2</v>
      </c>
      <c r="BF184">
        <v>-7.8495526190129668E-3</v>
      </c>
    </row>
    <row r="185" spans="1:58" x14ac:dyDescent="0.3">
      <c r="A185">
        <v>63</v>
      </c>
      <c r="B185">
        <v>3</v>
      </c>
      <c r="C185" t="s">
        <v>29</v>
      </c>
      <c r="D185" t="s">
        <v>27</v>
      </c>
      <c r="G185">
        <v>0.5</v>
      </c>
      <c r="H185">
        <v>0.5</v>
      </c>
      <c r="I185">
        <v>72</v>
      </c>
      <c r="J185">
        <v>227</v>
      </c>
      <c r="L185">
        <v>85</v>
      </c>
      <c r="M185">
        <v>0.47</v>
      </c>
      <c r="N185">
        <v>0.47099999999999997</v>
      </c>
      <c r="O185">
        <v>1E-3</v>
      </c>
      <c r="Q185">
        <v>0</v>
      </c>
      <c r="R185">
        <v>1</v>
      </c>
      <c r="S185">
        <v>0</v>
      </c>
      <c r="T185">
        <v>0</v>
      </c>
      <c r="V185">
        <v>0</v>
      </c>
      <c r="Y185" s="8">
        <v>44410</v>
      </c>
      <c r="Z185">
        <v>0.95814814814814808</v>
      </c>
      <c r="AB185">
        <v>1</v>
      </c>
      <c r="AD185">
        <v>-0.12497465476442554</v>
      </c>
      <c r="AE185">
        <v>-0.15726153062146769</v>
      </c>
      <c r="AF185">
        <v>-3.2286875857042152E-2</v>
      </c>
      <c r="AG185">
        <v>-1.0711140124055333E-2</v>
      </c>
    </row>
    <row r="186" spans="1:58" x14ac:dyDescent="0.3">
      <c r="A186">
        <v>64</v>
      </c>
      <c r="B186">
        <v>1</v>
      </c>
      <c r="C186" t="s">
        <v>30</v>
      </c>
      <c r="D186" t="s">
        <v>27</v>
      </c>
      <c r="G186">
        <v>0.5</v>
      </c>
      <c r="H186">
        <v>0.5</v>
      </c>
      <c r="I186">
        <v>7718</v>
      </c>
      <c r="J186">
        <v>9853</v>
      </c>
      <c r="L186">
        <v>12177</v>
      </c>
      <c r="M186">
        <v>6.3360000000000003</v>
      </c>
      <c r="N186">
        <v>8.6259999999999994</v>
      </c>
      <c r="O186">
        <v>2.2909999999999999</v>
      </c>
      <c r="Q186">
        <v>1.1579999999999999</v>
      </c>
      <c r="R186">
        <v>1</v>
      </c>
      <c r="S186">
        <v>0</v>
      </c>
      <c r="T186">
        <v>0</v>
      </c>
      <c r="V186">
        <v>0</v>
      </c>
      <c r="Y186" s="8">
        <v>44410</v>
      </c>
      <c r="Z186">
        <v>0.96886574074074072</v>
      </c>
      <c r="AB186">
        <v>1</v>
      </c>
      <c r="AD186">
        <v>7.3102620437468016</v>
      </c>
      <c r="AE186">
        <v>9.2401497557427632</v>
      </c>
      <c r="AF186">
        <v>1.9298877119959617</v>
      </c>
      <c r="AG186">
        <v>1.1824721740474029</v>
      </c>
    </row>
    <row r="187" spans="1:58" x14ac:dyDescent="0.3">
      <c r="A187">
        <v>65</v>
      </c>
      <c r="B187">
        <v>1</v>
      </c>
      <c r="C187" t="s">
        <v>30</v>
      </c>
      <c r="D187" t="s">
        <v>27</v>
      </c>
      <c r="G187">
        <v>0.5</v>
      </c>
      <c r="H187">
        <v>0.5</v>
      </c>
      <c r="I187">
        <v>10533</v>
      </c>
      <c r="J187">
        <v>9967</v>
      </c>
      <c r="L187">
        <v>12402</v>
      </c>
      <c r="M187">
        <v>8.4960000000000004</v>
      </c>
      <c r="N187">
        <v>8.7230000000000008</v>
      </c>
      <c r="O187">
        <v>0.22700000000000001</v>
      </c>
      <c r="Q187">
        <v>1.181</v>
      </c>
      <c r="R187">
        <v>1</v>
      </c>
      <c r="S187">
        <v>0</v>
      </c>
      <c r="T187">
        <v>0</v>
      </c>
      <c r="V187">
        <v>0</v>
      </c>
      <c r="Y187" s="8">
        <v>44410</v>
      </c>
      <c r="Z187">
        <v>0.97505787037037039</v>
      </c>
      <c r="AB187">
        <v>1</v>
      </c>
      <c r="AD187">
        <v>10.047666085900753</v>
      </c>
      <c r="AE187">
        <v>9.3514425966575274</v>
      </c>
      <c r="AF187">
        <v>-0.6962234892432253</v>
      </c>
      <c r="AG187">
        <v>1.2046741460692834</v>
      </c>
      <c r="AJ187">
        <v>0.71363251011976592</v>
      </c>
      <c r="AO187">
        <v>0.55177220633616386</v>
      </c>
      <c r="AT187">
        <v>2.8624986271918207</v>
      </c>
      <c r="AY187">
        <v>2.7148332402127688</v>
      </c>
      <c r="BC187">
        <v>10.083646174554286</v>
      </c>
      <c r="BD187">
        <v>9.3773133009052572</v>
      </c>
      <c r="BE187">
        <v>-0.7063328736490293</v>
      </c>
      <c r="BF187">
        <v>1.2212516185122873</v>
      </c>
    </row>
    <row r="188" spans="1:58" x14ac:dyDescent="0.3">
      <c r="A188">
        <v>66</v>
      </c>
      <c r="B188">
        <v>1</v>
      </c>
      <c r="C188" t="s">
        <v>30</v>
      </c>
      <c r="D188" t="s">
        <v>27</v>
      </c>
      <c r="G188">
        <v>0.5</v>
      </c>
      <c r="H188">
        <v>0.5</v>
      </c>
      <c r="I188">
        <v>10607</v>
      </c>
      <c r="J188">
        <v>10020</v>
      </c>
      <c r="L188">
        <v>12738</v>
      </c>
      <c r="M188">
        <v>8.5519999999999996</v>
      </c>
      <c r="N188">
        <v>8.7669999999999995</v>
      </c>
      <c r="O188">
        <v>0.215</v>
      </c>
      <c r="Q188">
        <v>1.216</v>
      </c>
      <c r="R188">
        <v>1</v>
      </c>
      <c r="S188">
        <v>0</v>
      </c>
      <c r="T188">
        <v>0</v>
      </c>
      <c r="V188">
        <v>0</v>
      </c>
      <c r="Y188" s="8">
        <v>44410</v>
      </c>
      <c r="Z188">
        <v>0.98173611111111114</v>
      </c>
      <c r="AB188">
        <v>1</v>
      </c>
      <c r="AD188">
        <v>10.11962626320782</v>
      </c>
      <c r="AE188">
        <v>9.4031840051529869</v>
      </c>
      <c r="AF188">
        <v>-0.7164422580548333</v>
      </c>
      <c r="AG188">
        <v>1.2378290909552914</v>
      </c>
    </row>
    <row r="189" spans="1:58" x14ac:dyDescent="0.3">
      <c r="A189">
        <v>67</v>
      </c>
      <c r="B189">
        <v>4</v>
      </c>
      <c r="C189" t="s">
        <v>65</v>
      </c>
      <c r="D189" t="s">
        <v>27</v>
      </c>
      <c r="G189">
        <v>0.6</v>
      </c>
      <c r="H189">
        <v>0.6</v>
      </c>
      <c r="I189">
        <v>5971</v>
      </c>
      <c r="J189">
        <v>7440</v>
      </c>
      <c r="L189">
        <v>3823</v>
      </c>
      <c r="M189">
        <v>4.1630000000000003</v>
      </c>
      <c r="N189">
        <v>5.4850000000000003</v>
      </c>
      <c r="O189">
        <v>1.3220000000000001</v>
      </c>
      <c r="Q189">
        <v>0.23699999999999999</v>
      </c>
      <c r="R189">
        <v>1</v>
      </c>
      <c r="S189">
        <v>0</v>
      </c>
      <c r="T189">
        <v>0</v>
      </c>
      <c r="V189">
        <v>0</v>
      </c>
      <c r="Y189" s="8">
        <v>44410</v>
      </c>
      <c r="Z189">
        <v>0.9929513888888889</v>
      </c>
      <c r="AB189">
        <v>1</v>
      </c>
      <c r="AD189">
        <v>4.6761819986691222</v>
      </c>
      <c r="AE189">
        <v>5.7370427414279854</v>
      </c>
      <c r="AF189">
        <v>1.0608607427588632</v>
      </c>
      <c r="AG189">
        <v>0.29844801811065402</v>
      </c>
    </row>
    <row r="190" spans="1:58" x14ac:dyDescent="0.3">
      <c r="A190">
        <v>68</v>
      </c>
      <c r="B190">
        <v>4</v>
      </c>
      <c r="C190" t="s">
        <v>65</v>
      </c>
      <c r="D190" t="s">
        <v>27</v>
      </c>
      <c r="G190">
        <v>0.6</v>
      </c>
      <c r="H190">
        <v>0.6</v>
      </c>
      <c r="I190">
        <v>3971</v>
      </c>
      <c r="J190">
        <v>7607</v>
      </c>
      <c r="L190">
        <v>3834</v>
      </c>
      <c r="M190">
        <v>2.8839999999999999</v>
      </c>
      <c r="N190">
        <v>5.6020000000000003</v>
      </c>
      <c r="O190">
        <v>2.718</v>
      </c>
      <c r="Q190">
        <v>0.23799999999999999</v>
      </c>
      <c r="R190">
        <v>1</v>
      </c>
      <c r="S190">
        <v>0</v>
      </c>
      <c r="T190">
        <v>0</v>
      </c>
      <c r="V190">
        <v>0</v>
      </c>
      <c r="Y190" s="8">
        <v>44410</v>
      </c>
      <c r="Z190">
        <v>0.99915509259259261</v>
      </c>
      <c r="AB190">
        <v>1</v>
      </c>
      <c r="AD190">
        <v>3.0554572845460024</v>
      </c>
      <c r="AE190">
        <v>5.8729046159365064</v>
      </c>
      <c r="AF190">
        <v>2.817447331390504</v>
      </c>
      <c r="AG190">
        <v>0.29935254289673058</v>
      </c>
      <c r="AI190">
        <v>1.8485761515334136</v>
      </c>
      <c r="AJ190">
        <v>0.7721015235799219</v>
      </c>
      <c r="AN190">
        <v>2.1182564010582272</v>
      </c>
      <c r="AO190">
        <v>0.68108404478828777</v>
      </c>
      <c r="AS190">
        <v>6.0850889536498682</v>
      </c>
      <c r="AT190">
        <v>0.58247089659405504</v>
      </c>
      <c r="AX190">
        <v>0.21581903442313699</v>
      </c>
      <c r="AY190">
        <v>0.79979022554850321</v>
      </c>
      <c r="BC190">
        <v>3.0437070303686098</v>
      </c>
      <c r="BD190">
        <v>5.8529727840475321</v>
      </c>
      <c r="BE190">
        <v>2.8092657536789223</v>
      </c>
      <c r="BF190">
        <v>0.29816021476962962</v>
      </c>
    </row>
    <row r="191" spans="1:58" x14ac:dyDescent="0.3">
      <c r="A191">
        <v>69</v>
      </c>
      <c r="B191">
        <v>4</v>
      </c>
      <c r="C191" t="s">
        <v>65</v>
      </c>
      <c r="D191" t="s">
        <v>27</v>
      </c>
      <c r="G191">
        <v>0.6</v>
      </c>
      <c r="H191">
        <v>0.6</v>
      </c>
      <c r="I191">
        <v>3942</v>
      </c>
      <c r="J191">
        <v>7558</v>
      </c>
      <c r="L191">
        <v>3805</v>
      </c>
      <c r="M191">
        <v>2.8660000000000001</v>
      </c>
      <c r="N191">
        <v>5.5679999999999996</v>
      </c>
      <c r="O191">
        <v>2.702</v>
      </c>
      <c r="Q191">
        <v>0.23499999999999999</v>
      </c>
      <c r="R191">
        <v>1</v>
      </c>
      <c r="S191">
        <v>0</v>
      </c>
      <c r="T191">
        <v>0</v>
      </c>
      <c r="V191">
        <v>0</v>
      </c>
      <c r="Y191" s="8">
        <v>44411</v>
      </c>
      <c r="Z191">
        <v>5.7523148148148143E-3</v>
      </c>
      <c r="AB191">
        <v>1</v>
      </c>
      <c r="AD191">
        <v>3.0319567761912172</v>
      </c>
      <c r="AE191">
        <v>5.8330409521585578</v>
      </c>
      <c r="AF191">
        <v>2.8010841759673406</v>
      </c>
      <c r="AG191">
        <v>0.29696788664252866</v>
      </c>
    </row>
    <row r="192" spans="1:58" x14ac:dyDescent="0.3">
      <c r="A192">
        <v>70</v>
      </c>
      <c r="B192">
        <v>21</v>
      </c>
      <c r="C192" t="s">
        <v>132</v>
      </c>
      <c r="D192" t="s">
        <v>27</v>
      </c>
      <c r="G192">
        <v>0.5</v>
      </c>
      <c r="H192">
        <v>0.5</v>
      </c>
      <c r="I192">
        <v>3933</v>
      </c>
      <c r="J192">
        <v>5567</v>
      </c>
      <c r="L192">
        <v>4366</v>
      </c>
      <c r="M192">
        <v>3.4319999999999999</v>
      </c>
      <c r="N192">
        <v>4.9950000000000001</v>
      </c>
      <c r="O192">
        <v>1.5629999999999999</v>
      </c>
      <c r="Q192">
        <v>0.34100000000000003</v>
      </c>
      <c r="R192">
        <v>1</v>
      </c>
      <c r="S192">
        <v>0</v>
      </c>
      <c r="T192">
        <v>0</v>
      </c>
      <c r="V192">
        <v>0</v>
      </c>
      <c r="Y192" s="8">
        <v>44411</v>
      </c>
      <c r="Z192">
        <v>1.6261574074074074E-2</v>
      </c>
      <c r="AB192">
        <v>1</v>
      </c>
      <c r="AD192">
        <v>3.6295962179731953</v>
      </c>
      <c r="AE192">
        <v>5.0559294385438127</v>
      </c>
      <c r="AF192">
        <v>1.4263332205706174</v>
      </c>
      <c r="AG192">
        <v>0.41171838087892287</v>
      </c>
    </row>
    <row r="193" spans="1:58" x14ac:dyDescent="0.3">
      <c r="A193">
        <v>71</v>
      </c>
      <c r="B193">
        <v>21</v>
      </c>
      <c r="C193" t="s">
        <v>132</v>
      </c>
      <c r="D193" t="s">
        <v>27</v>
      </c>
      <c r="G193">
        <v>0.5</v>
      </c>
      <c r="H193">
        <v>0.5</v>
      </c>
      <c r="I193">
        <v>4214</v>
      </c>
      <c r="J193">
        <v>5614</v>
      </c>
      <c r="L193">
        <v>4409</v>
      </c>
      <c r="M193">
        <v>3.6480000000000001</v>
      </c>
      <c r="N193">
        <v>5.0350000000000001</v>
      </c>
      <c r="O193">
        <v>1.387</v>
      </c>
      <c r="Q193">
        <v>0.34499999999999997</v>
      </c>
      <c r="R193">
        <v>1</v>
      </c>
      <c r="S193">
        <v>0</v>
      </c>
      <c r="T193">
        <v>0</v>
      </c>
      <c r="V193">
        <v>0</v>
      </c>
      <c r="Y193" s="8">
        <v>44411</v>
      </c>
      <c r="Z193">
        <v>2.2175925925925929E-2</v>
      </c>
      <c r="AB193">
        <v>1</v>
      </c>
      <c r="AD193">
        <v>3.9028504047743531</v>
      </c>
      <c r="AE193">
        <v>5.1018133290963918</v>
      </c>
      <c r="AF193">
        <v>1.1989629243220388</v>
      </c>
      <c r="AG193">
        <v>0.41596142442088224</v>
      </c>
      <c r="AJ193">
        <v>1.4809301087754789</v>
      </c>
      <c r="AO193">
        <v>1.5192047020417059</v>
      </c>
      <c r="AT193">
        <v>10.695027068303526</v>
      </c>
      <c r="AY193">
        <v>0.54412746075763918</v>
      </c>
      <c r="BC193">
        <v>3.8741635773343743</v>
      </c>
      <c r="BD193">
        <v>5.1408634487156073</v>
      </c>
      <c r="BE193">
        <v>1.2666998713812332</v>
      </c>
      <c r="BF193">
        <v>0.41709619187977837</v>
      </c>
    </row>
    <row r="194" spans="1:58" x14ac:dyDescent="0.3">
      <c r="A194">
        <v>72</v>
      </c>
      <c r="B194">
        <v>21</v>
      </c>
      <c r="C194" t="s">
        <v>132</v>
      </c>
      <c r="D194" t="s">
        <v>27</v>
      </c>
      <c r="G194">
        <v>0.5</v>
      </c>
      <c r="H194">
        <v>0.5</v>
      </c>
      <c r="I194">
        <v>4155</v>
      </c>
      <c r="J194">
        <v>5694</v>
      </c>
      <c r="L194">
        <v>4432</v>
      </c>
      <c r="M194">
        <v>3.6030000000000002</v>
      </c>
      <c r="N194">
        <v>5.1029999999999998</v>
      </c>
      <c r="O194">
        <v>1.5</v>
      </c>
      <c r="Q194">
        <v>0.34799999999999998</v>
      </c>
      <c r="R194">
        <v>1</v>
      </c>
      <c r="S194">
        <v>0</v>
      </c>
      <c r="T194">
        <v>0</v>
      </c>
      <c r="V194">
        <v>0</v>
      </c>
      <c r="Y194" s="8">
        <v>44411</v>
      </c>
      <c r="Z194">
        <v>2.8483796296296295E-2</v>
      </c>
      <c r="AB194">
        <v>1</v>
      </c>
      <c r="AD194">
        <v>3.8454767498943951</v>
      </c>
      <c r="AE194">
        <v>5.1799135683348227</v>
      </c>
      <c r="AF194">
        <v>1.3344368184404276</v>
      </c>
      <c r="AG194">
        <v>0.41823095933867449</v>
      </c>
    </row>
    <row r="195" spans="1:58" x14ac:dyDescent="0.3">
      <c r="A195">
        <v>73</v>
      </c>
      <c r="B195">
        <v>22</v>
      </c>
      <c r="C195" t="s">
        <v>133</v>
      </c>
      <c r="D195" t="s">
        <v>27</v>
      </c>
      <c r="G195">
        <v>0.5</v>
      </c>
      <c r="H195">
        <v>0.5</v>
      </c>
      <c r="I195">
        <v>3687</v>
      </c>
      <c r="J195">
        <v>6749</v>
      </c>
      <c r="L195">
        <v>2534</v>
      </c>
      <c r="M195">
        <v>3.2429999999999999</v>
      </c>
      <c r="N195">
        <v>5.9960000000000004</v>
      </c>
      <c r="O195">
        <v>2.7530000000000001</v>
      </c>
      <c r="Q195">
        <v>0.14899999999999999</v>
      </c>
      <c r="R195">
        <v>1</v>
      </c>
      <c r="S195">
        <v>0</v>
      </c>
      <c r="T195">
        <v>0</v>
      </c>
      <c r="V195">
        <v>0</v>
      </c>
      <c r="Y195" s="8">
        <v>44411</v>
      </c>
      <c r="Z195">
        <v>3.9131944444444448E-2</v>
      </c>
      <c r="AB195">
        <v>1</v>
      </c>
      <c r="AD195">
        <v>3.3903772501686227</v>
      </c>
      <c r="AE195">
        <v>6.2098604732916334</v>
      </c>
      <c r="AF195">
        <v>2.8194832231230107</v>
      </c>
      <c r="AG195">
        <v>0.23094499090521206</v>
      </c>
    </row>
    <row r="196" spans="1:58" x14ac:dyDescent="0.3">
      <c r="A196">
        <v>74</v>
      </c>
      <c r="B196">
        <v>22</v>
      </c>
      <c r="C196" t="s">
        <v>133</v>
      </c>
      <c r="D196" t="s">
        <v>27</v>
      </c>
      <c r="G196">
        <v>0.5</v>
      </c>
      <c r="H196">
        <v>0.5</v>
      </c>
      <c r="I196">
        <v>3491</v>
      </c>
      <c r="J196">
        <v>6816</v>
      </c>
      <c r="L196">
        <v>2519</v>
      </c>
      <c r="M196">
        <v>3.093</v>
      </c>
      <c r="N196">
        <v>6.0529999999999999</v>
      </c>
      <c r="O196">
        <v>2.9590000000000001</v>
      </c>
      <c r="Q196">
        <v>0.14699999999999999</v>
      </c>
      <c r="R196">
        <v>1</v>
      </c>
      <c r="S196">
        <v>0</v>
      </c>
      <c r="T196">
        <v>0</v>
      </c>
      <c r="V196">
        <v>0</v>
      </c>
      <c r="Y196" s="8">
        <v>44411</v>
      </c>
      <c r="Z196">
        <v>4.5057870370370373E-2</v>
      </c>
      <c r="AB196">
        <v>1</v>
      </c>
      <c r="AD196">
        <v>3.1997800237877438</v>
      </c>
      <c r="AE196">
        <v>6.2752694236538193</v>
      </c>
      <c r="AF196">
        <v>3.0754893998660755</v>
      </c>
      <c r="AG196">
        <v>0.22946485943708669</v>
      </c>
      <c r="AJ196">
        <v>0.42456628532711771</v>
      </c>
      <c r="AO196">
        <v>1.3290241757868582</v>
      </c>
      <c r="AT196">
        <v>2.2613735240258941</v>
      </c>
      <c r="AY196">
        <v>0.30147064402731061</v>
      </c>
      <c r="BC196">
        <v>3.2065870675870611</v>
      </c>
      <c r="BD196">
        <v>6.3172483022444759</v>
      </c>
      <c r="BE196">
        <v>3.1106612346574156</v>
      </c>
      <c r="BF196">
        <v>0.22911949542785745</v>
      </c>
    </row>
    <row r="197" spans="1:58" x14ac:dyDescent="0.3">
      <c r="A197">
        <v>75</v>
      </c>
      <c r="B197">
        <v>22</v>
      </c>
      <c r="C197" t="s">
        <v>133</v>
      </c>
      <c r="D197" t="s">
        <v>27</v>
      </c>
      <c r="G197">
        <v>0.5</v>
      </c>
      <c r="H197">
        <v>0.5</v>
      </c>
      <c r="I197">
        <v>3505</v>
      </c>
      <c r="J197">
        <v>6902</v>
      </c>
      <c r="L197">
        <v>2512</v>
      </c>
      <c r="M197">
        <v>3.1040000000000001</v>
      </c>
      <c r="N197">
        <v>6.1260000000000003</v>
      </c>
      <c r="O197">
        <v>3.0219999999999998</v>
      </c>
      <c r="Q197">
        <v>0.14699999999999999</v>
      </c>
      <c r="R197">
        <v>1</v>
      </c>
      <c r="S197">
        <v>0</v>
      </c>
      <c r="T197">
        <v>0</v>
      </c>
      <c r="V197">
        <v>0</v>
      </c>
      <c r="Y197" s="8">
        <v>44411</v>
      </c>
      <c r="Z197">
        <v>5.1469907407407402E-2</v>
      </c>
      <c r="AB197">
        <v>1</v>
      </c>
      <c r="AD197">
        <v>3.213394111386378</v>
      </c>
      <c r="AE197">
        <v>6.3592271808351333</v>
      </c>
      <c r="AF197">
        <v>3.1458330694487553</v>
      </c>
      <c r="AG197">
        <v>0.22877413141862821</v>
      </c>
    </row>
    <row r="198" spans="1:58" x14ac:dyDescent="0.3">
      <c r="A198">
        <v>76</v>
      </c>
      <c r="B198">
        <v>23</v>
      </c>
      <c r="C198" t="s">
        <v>134</v>
      </c>
      <c r="D198" t="s">
        <v>27</v>
      </c>
      <c r="G198">
        <v>0.5</v>
      </c>
      <c r="H198">
        <v>0.5</v>
      </c>
      <c r="I198">
        <v>4143</v>
      </c>
      <c r="J198">
        <v>5218</v>
      </c>
      <c r="L198">
        <v>3748</v>
      </c>
      <c r="M198">
        <v>3.593</v>
      </c>
      <c r="N198">
        <v>4.6989999999999998</v>
      </c>
      <c r="O198">
        <v>1.105</v>
      </c>
      <c r="Q198">
        <v>0.27600000000000002</v>
      </c>
      <c r="R198">
        <v>1</v>
      </c>
      <c r="S198">
        <v>0</v>
      </c>
      <c r="T198">
        <v>0</v>
      </c>
      <c r="V198">
        <v>0</v>
      </c>
      <c r="Y198" s="8">
        <v>44411</v>
      </c>
      <c r="Z198">
        <v>6.1990740740740735E-2</v>
      </c>
      <c r="AB198">
        <v>1</v>
      </c>
      <c r="AD198">
        <v>3.8338075319527083</v>
      </c>
      <c r="AE198">
        <v>4.7152171448661573</v>
      </c>
      <c r="AF198">
        <v>0.88140961291344899</v>
      </c>
      <c r="AG198">
        <v>0.35073696439215796</v>
      </c>
    </row>
    <row r="199" spans="1:58" x14ac:dyDescent="0.3">
      <c r="A199">
        <v>77</v>
      </c>
      <c r="B199">
        <v>23</v>
      </c>
      <c r="C199" t="s">
        <v>134</v>
      </c>
      <c r="D199" t="s">
        <v>27</v>
      </c>
      <c r="G199">
        <v>0.5</v>
      </c>
      <c r="H199">
        <v>0.5</v>
      </c>
      <c r="I199">
        <v>4366</v>
      </c>
      <c r="J199">
        <v>5227</v>
      </c>
      <c r="L199">
        <v>3738</v>
      </c>
      <c r="M199">
        <v>3.7650000000000001</v>
      </c>
      <c r="N199">
        <v>4.7060000000000004</v>
      </c>
      <c r="O199">
        <v>0.94199999999999995</v>
      </c>
      <c r="Q199">
        <v>0.27500000000000002</v>
      </c>
      <c r="R199">
        <v>1</v>
      </c>
      <c r="S199">
        <v>0</v>
      </c>
      <c r="T199">
        <v>0</v>
      </c>
      <c r="V199">
        <v>0</v>
      </c>
      <c r="Y199" s="8">
        <v>44411</v>
      </c>
      <c r="Z199">
        <v>6.7835648148148145E-2</v>
      </c>
      <c r="AB199">
        <v>1</v>
      </c>
      <c r="AD199">
        <v>4.0506604987023813</v>
      </c>
      <c r="AE199">
        <v>4.7240034217804805</v>
      </c>
      <c r="AF199">
        <v>0.67334292307809918</v>
      </c>
      <c r="AG199">
        <v>0.3497502100800744</v>
      </c>
      <c r="AJ199">
        <v>9.6073413652212072E-2</v>
      </c>
      <c r="AO199">
        <v>1.6193790432062414</v>
      </c>
      <c r="AT199">
        <v>11.348847778157783</v>
      </c>
      <c r="AY199">
        <v>2.6173266877839896</v>
      </c>
      <c r="BC199">
        <v>4.048715629045434</v>
      </c>
      <c r="BD199">
        <v>4.7625654149044561</v>
      </c>
      <c r="BE199">
        <v>0.71384978585902203</v>
      </c>
      <c r="BF199">
        <v>0.35438795534686718</v>
      </c>
    </row>
    <row r="200" spans="1:58" x14ac:dyDescent="0.3">
      <c r="A200">
        <v>78</v>
      </c>
      <c r="B200">
        <v>23</v>
      </c>
      <c r="C200" t="s">
        <v>134</v>
      </c>
      <c r="D200" t="s">
        <v>27</v>
      </c>
      <c r="G200">
        <v>0.5</v>
      </c>
      <c r="H200">
        <v>0.5</v>
      </c>
      <c r="I200">
        <v>4362</v>
      </c>
      <c r="J200">
        <v>5306</v>
      </c>
      <c r="L200">
        <v>3832</v>
      </c>
      <c r="M200">
        <v>3.7610000000000001</v>
      </c>
      <c r="N200">
        <v>4.774</v>
      </c>
      <c r="O200">
        <v>1.0129999999999999</v>
      </c>
      <c r="Q200">
        <v>0.28499999999999998</v>
      </c>
      <c r="R200">
        <v>1</v>
      </c>
      <c r="S200">
        <v>0</v>
      </c>
      <c r="T200">
        <v>0</v>
      </c>
      <c r="V200">
        <v>0</v>
      </c>
      <c r="Y200" s="8">
        <v>44411</v>
      </c>
      <c r="Z200">
        <v>7.4212962962962967E-2</v>
      </c>
      <c r="AB200">
        <v>1</v>
      </c>
      <c r="AD200">
        <v>4.0467707593884867</v>
      </c>
      <c r="AE200">
        <v>4.8011274080284316</v>
      </c>
      <c r="AF200">
        <v>0.75435664863994489</v>
      </c>
      <c r="AG200">
        <v>0.35902570061365996</v>
      </c>
    </row>
    <row r="201" spans="1:58" x14ac:dyDescent="0.3">
      <c r="A201">
        <v>79</v>
      </c>
      <c r="B201">
        <v>24</v>
      </c>
      <c r="C201" t="s">
        <v>135</v>
      </c>
      <c r="D201" t="s">
        <v>27</v>
      </c>
      <c r="G201">
        <v>0.5</v>
      </c>
      <c r="H201">
        <v>0.5</v>
      </c>
      <c r="I201">
        <v>4284</v>
      </c>
      <c r="J201">
        <v>5391</v>
      </c>
      <c r="L201">
        <v>2732</v>
      </c>
      <c r="M201">
        <v>3.7010000000000001</v>
      </c>
      <c r="N201">
        <v>4.8460000000000001</v>
      </c>
      <c r="O201">
        <v>1.1439999999999999</v>
      </c>
      <c r="Q201">
        <v>0.17</v>
      </c>
      <c r="R201">
        <v>1</v>
      </c>
      <c r="S201">
        <v>0</v>
      </c>
      <c r="T201">
        <v>0</v>
      </c>
      <c r="V201">
        <v>0</v>
      </c>
      <c r="Y201" s="8">
        <v>44411</v>
      </c>
      <c r="Z201">
        <v>8.4965277777777778E-2</v>
      </c>
      <c r="AB201">
        <v>1</v>
      </c>
      <c r="AD201">
        <v>3.9709208427675242</v>
      </c>
      <c r="AE201">
        <v>4.884108912219264</v>
      </c>
      <c r="AF201">
        <v>0.9131880694517398</v>
      </c>
      <c r="AG201">
        <v>0.25048272628446683</v>
      </c>
    </row>
    <row r="202" spans="1:58" x14ac:dyDescent="0.3">
      <c r="A202">
        <v>80</v>
      </c>
      <c r="B202">
        <v>24</v>
      </c>
      <c r="C202" t="s">
        <v>135</v>
      </c>
      <c r="D202" t="s">
        <v>27</v>
      </c>
      <c r="G202">
        <v>0.5</v>
      </c>
      <c r="H202">
        <v>0.5</v>
      </c>
      <c r="I202">
        <v>4218</v>
      </c>
      <c r="J202">
        <v>5425</v>
      </c>
      <c r="L202">
        <v>2798</v>
      </c>
      <c r="M202">
        <v>3.6509999999999998</v>
      </c>
      <c r="N202">
        <v>4.8739999999999997</v>
      </c>
      <c r="O202">
        <v>1.2230000000000001</v>
      </c>
      <c r="Q202">
        <v>0.17699999999999999</v>
      </c>
      <c r="R202">
        <v>1</v>
      </c>
      <c r="S202">
        <v>0</v>
      </c>
      <c r="T202">
        <v>0</v>
      </c>
      <c r="V202">
        <v>0</v>
      </c>
      <c r="Y202" s="8">
        <v>44411</v>
      </c>
      <c r="Z202">
        <v>9.0868055555555549E-2</v>
      </c>
      <c r="AB202">
        <v>1</v>
      </c>
      <c r="AD202">
        <v>3.906740144088249</v>
      </c>
      <c r="AE202">
        <v>4.9173015138955973</v>
      </c>
      <c r="AF202">
        <v>1.0105613698073483</v>
      </c>
      <c r="AG202">
        <v>0.25699530474421839</v>
      </c>
      <c r="AJ202">
        <v>1.4578762430364374</v>
      </c>
      <c r="AO202">
        <v>0.61735609373708045</v>
      </c>
      <c r="AT202">
        <v>9.0652357390475373</v>
      </c>
      <c r="AY202">
        <v>2.8822363526521797</v>
      </c>
      <c r="BC202">
        <v>3.9354269715282282</v>
      </c>
      <c r="BD202">
        <v>4.9021695925431512</v>
      </c>
      <c r="BE202">
        <v>0.96674262101492348</v>
      </c>
      <c r="BF202">
        <v>0.25334431378950917</v>
      </c>
    </row>
    <row r="203" spans="1:58" x14ac:dyDescent="0.3">
      <c r="A203">
        <v>81</v>
      </c>
      <c r="B203">
        <v>24</v>
      </c>
      <c r="C203" t="s">
        <v>135</v>
      </c>
      <c r="D203" t="s">
        <v>27</v>
      </c>
      <c r="G203">
        <v>0.5</v>
      </c>
      <c r="H203">
        <v>0.5</v>
      </c>
      <c r="I203">
        <v>4277</v>
      </c>
      <c r="J203">
        <v>5394</v>
      </c>
      <c r="L203">
        <v>2724</v>
      </c>
      <c r="M203">
        <v>3.6960000000000002</v>
      </c>
      <c r="N203">
        <v>4.8479999999999999</v>
      </c>
      <c r="O203">
        <v>1.1519999999999999</v>
      </c>
      <c r="Q203">
        <v>0.16900000000000001</v>
      </c>
      <c r="R203">
        <v>1</v>
      </c>
      <c r="S203">
        <v>0</v>
      </c>
      <c r="T203">
        <v>0</v>
      </c>
      <c r="V203">
        <v>0</v>
      </c>
      <c r="Y203" s="8">
        <v>44411</v>
      </c>
      <c r="Z203">
        <v>9.723379629629629E-2</v>
      </c>
      <c r="AB203">
        <v>1</v>
      </c>
      <c r="AD203">
        <v>3.9641137989682074</v>
      </c>
      <c r="AE203">
        <v>4.887037671190706</v>
      </c>
      <c r="AF203">
        <v>0.92292387222249861</v>
      </c>
      <c r="AG203">
        <v>0.24969332283479995</v>
      </c>
    </row>
    <row r="204" spans="1:58" x14ac:dyDescent="0.3">
      <c r="A204">
        <v>82</v>
      </c>
      <c r="B204">
        <v>25</v>
      </c>
      <c r="C204" t="s">
        <v>136</v>
      </c>
      <c r="D204" t="s">
        <v>27</v>
      </c>
      <c r="G204">
        <v>0.5</v>
      </c>
      <c r="H204">
        <v>0.5</v>
      </c>
      <c r="I204">
        <v>4330</v>
      </c>
      <c r="J204">
        <v>6568</v>
      </c>
      <c r="L204">
        <v>1553</v>
      </c>
      <c r="M204">
        <v>3.7370000000000001</v>
      </c>
      <c r="N204">
        <v>5.843</v>
      </c>
      <c r="O204">
        <v>2.1059999999999999</v>
      </c>
      <c r="Q204">
        <v>4.5999999999999999E-2</v>
      </c>
      <c r="R204">
        <v>1</v>
      </c>
      <c r="S204">
        <v>0</v>
      </c>
      <c r="T204">
        <v>0</v>
      </c>
      <c r="V204">
        <v>0</v>
      </c>
      <c r="Y204" s="8">
        <v>44411</v>
      </c>
      <c r="Z204">
        <v>0.1079976851851852</v>
      </c>
      <c r="AB204">
        <v>1</v>
      </c>
      <c r="AD204">
        <v>4.0156528448773221</v>
      </c>
      <c r="AE204">
        <v>6.0331586820146832</v>
      </c>
      <c r="AF204">
        <v>2.0175058371373611</v>
      </c>
      <c r="AG204">
        <v>0.13414439288981339</v>
      </c>
    </row>
    <row r="205" spans="1:58" x14ac:dyDescent="0.3">
      <c r="A205">
        <v>83</v>
      </c>
      <c r="B205">
        <v>25</v>
      </c>
      <c r="C205" t="s">
        <v>136</v>
      </c>
      <c r="D205" t="s">
        <v>27</v>
      </c>
      <c r="G205">
        <v>0.5</v>
      </c>
      <c r="H205">
        <v>0.5</v>
      </c>
      <c r="I205">
        <v>4320</v>
      </c>
      <c r="J205">
        <v>6585</v>
      </c>
      <c r="L205">
        <v>1515</v>
      </c>
      <c r="M205">
        <v>3.7290000000000001</v>
      </c>
      <c r="N205">
        <v>5.8570000000000002</v>
      </c>
      <c r="O205">
        <v>2.1280000000000001</v>
      </c>
      <c r="Q205">
        <v>4.2000000000000003E-2</v>
      </c>
      <c r="R205">
        <v>1</v>
      </c>
      <c r="S205">
        <v>0</v>
      </c>
      <c r="T205">
        <v>0</v>
      </c>
      <c r="V205">
        <v>0</v>
      </c>
      <c r="Y205" s="8">
        <v>44411</v>
      </c>
      <c r="Z205">
        <v>0.11394675925925928</v>
      </c>
      <c r="AB205">
        <v>1</v>
      </c>
      <c r="AD205">
        <v>4.0059284965925839</v>
      </c>
      <c r="AE205">
        <v>6.0497549828528498</v>
      </c>
      <c r="AF205">
        <v>2.043826486260266</v>
      </c>
      <c r="AG205">
        <v>0.13039472650389583</v>
      </c>
      <c r="AJ205">
        <v>0.80429292664560248</v>
      </c>
      <c r="AO205">
        <v>0.46688248479154582</v>
      </c>
      <c r="AT205">
        <v>2.912289785698527</v>
      </c>
      <c r="AY205">
        <v>4.6459377681287402</v>
      </c>
      <c r="BC205">
        <v>3.9898833219227652</v>
      </c>
      <c r="BD205">
        <v>6.0639106512148153</v>
      </c>
      <c r="BE205">
        <v>2.0740273292920501</v>
      </c>
      <c r="BF205">
        <v>0.1274344635676451</v>
      </c>
    </row>
    <row r="206" spans="1:58" x14ac:dyDescent="0.3">
      <c r="A206">
        <v>84</v>
      </c>
      <c r="B206">
        <v>25</v>
      </c>
      <c r="C206" t="s">
        <v>136</v>
      </c>
      <c r="D206" t="s">
        <v>27</v>
      </c>
      <c r="G206">
        <v>0.5</v>
      </c>
      <c r="H206">
        <v>0.5</v>
      </c>
      <c r="I206">
        <v>4287</v>
      </c>
      <c r="J206">
        <v>6614</v>
      </c>
      <c r="L206">
        <v>1455</v>
      </c>
      <c r="M206">
        <v>3.7040000000000002</v>
      </c>
      <c r="N206">
        <v>5.8819999999999997</v>
      </c>
      <c r="O206">
        <v>2.1779999999999999</v>
      </c>
      <c r="Q206">
        <v>3.5999999999999997E-2</v>
      </c>
      <c r="R206">
        <v>1</v>
      </c>
      <c r="S206">
        <v>0</v>
      </c>
      <c r="T206">
        <v>0</v>
      </c>
      <c r="V206">
        <v>0</v>
      </c>
      <c r="Y206" s="8">
        <v>44411</v>
      </c>
      <c r="Z206">
        <v>0.12034722222222222</v>
      </c>
      <c r="AB206">
        <v>1</v>
      </c>
      <c r="AD206">
        <v>3.9738381472529465</v>
      </c>
      <c r="AE206">
        <v>6.0780663195767808</v>
      </c>
      <c r="AF206">
        <v>2.1042281723238343</v>
      </c>
      <c r="AG206">
        <v>0.12447420063139435</v>
      </c>
    </row>
    <row r="207" spans="1:58" x14ac:dyDescent="0.3">
      <c r="A207">
        <v>85</v>
      </c>
      <c r="B207">
        <v>26</v>
      </c>
      <c r="C207" t="s">
        <v>137</v>
      </c>
      <c r="D207" t="s">
        <v>27</v>
      </c>
      <c r="G207">
        <v>0.5</v>
      </c>
      <c r="H207">
        <v>0.5</v>
      </c>
      <c r="I207">
        <v>4434</v>
      </c>
      <c r="J207">
        <v>6495</v>
      </c>
      <c r="L207">
        <v>1256</v>
      </c>
      <c r="M207">
        <v>3.8170000000000002</v>
      </c>
      <c r="N207">
        <v>5.7809999999999997</v>
      </c>
      <c r="O207">
        <v>1.964</v>
      </c>
      <c r="Q207">
        <v>1.4999999999999999E-2</v>
      </c>
      <c r="R207">
        <v>1</v>
      </c>
      <c r="S207">
        <v>0</v>
      </c>
      <c r="T207">
        <v>0</v>
      </c>
      <c r="V207">
        <v>0</v>
      </c>
      <c r="Y207" s="8">
        <v>44411</v>
      </c>
      <c r="Z207">
        <v>0.13127314814814814</v>
      </c>
      <c r="AB207">
        <v>1</v>
      </c>
      <c r="AD207">
        <v>4.1167860670386052</v>
      </c>
      <c r="AE207">
        <v>5.9618922137096151</v>
      </c>
      <c r="AF207">
        <v>1.8451061466710099</v>
      </c>
      <c r="AG207">
        <v>0.10483778982093124</v>
      </c>
    </row>
    <row r="208" spans="1:58" x14ac:dyDescent="0.3">
      <c r="A208">
        <v>86</v>
      </c>
      <c r="B208">
        <v>26</v>
      </c>
      <c r="C208" t="s">
        <v>137</v>
      </c>
      <c r="D208" t="s">
        <v>27</v>
      </c>
      <c r="G208">
        <v>0.5</v>
      </c>
      <c r="H208">
        <v>0.5</v>
      </c>
      <c r="I208">
        <v>4479</v>
      </c>
      <c r="J208">
        <v>6488</v>
      </c>
      <c r="L208">
        <v>1225</v>
      </c>
      <c r="M208">
        <v>3.851</v>
      </c>
      <c r="N208">
        <v>5.7750000000000004</v>
      </c>
      <c r="O208">
        <v>1.9239999999999999</v>
      </c>
      <c r="Q208">
        <v>1.2E-2</v>
      </c>
      <c r="R208">
        <v>1</v>
      </c>
      <c r="S208">
        <v>0</v>
      </c>
      <c r="T208">
        <v>0</v>
      </c>
      <c r="V208">
        <v>0</v>
      </c>
      <c r="Y208" s="8">
        <v>44411</v>
      </c>
      <c r="Z208">
        <v>0.13725694444444445</v>
      </c>
      <c r="AB208">
        <v>1</v>
      </c>
      <c r="AD208">
        <v>4.1605456343199299</v>
      </c>
      <c r="AE208">
        <v>5.9550584427762523</v>
      </c>
      <c r="AF208">
        <v>1.7945128084563224</v>
      </c>
      <c r="AG208">
        <v>0.10177885145347215</v>
      </c>
      <c r="AJ208">
        <v>1.0231409497120421</v>
      </c>
      <c r="AO208">
        <v>0.26195526423091259</v>
      </c>
      <c r="AT208">
        <v>1.5254443352394729</v>
      </c>
      <c r="AY208">
        <v>3.9906853989895423</v>
      </c>
      <c r="BC208">
        <v>4.1819392005463545</v>
      </c>
      <c r="BD208">
        <v>5.9628684667000957</v>
      </c>
      <c r="BE208">
        <v>1.7809292661537404</v>
      </c>
      <c r="BF208">
        <v>0.10385103550884767</v>
      </c>
    </row>
    <row r="209" spans="1:58" x14ac:dyDescent="0.3">
      <c r="A209">
        <v>87</v>
      </c>
      <c r="B209">
        <v>26</v>
      </c>
      <c r="C209" t="s">
        <v>137</v>
      </c>
      <c r="D209" t="s">
        <v>27</v>
      </c>
      <c r="G209">
        <v>0.5</v>
      </c>
      <c r="H209">
        <v>0.5</v>
      </c>
      <c r="I209">
        <v>4523</v>
      </c>
      <c r="J209">
        <v>6504</v>
      </c>
      <c r="L209">
        <v>1267</v>
      </c>
      <c r="M209">
        <v>3.8849999999999998</v>
      </c>
      <c r="N209">
        <v>5.7889999999999997</v>
      </c>
      <c r="O209">
        <v>1.9039999999999999</v>
      </c>
      <c r="Q209">
        <v>1.7000000000000001E-2</v>
      </c>
      <c r="R209">
        <v>1</v>
      </c>
      <c r="S209">
        <v>0</v>
      </c>
      <c r="T209">
        <v>0</v>
      </c>
      <c r="V209">
        <v>0</v>
      </c>
      <c r="Y209" s="8">
        <v>44411</v>
      </c>
      <c r="Z209">
        <v>0.14366898148148147</v>
      </c>
      <c r="AB209">
        <v>1</v>
      </c>
      <c r="AD209">
        <v>4.20333276677278</v>
      </c>
      <c r="AE209">
        <v>5.9706784906239383</v>
      </c>
      <c r="AF209">
        <v>1.7673457238511583</v>
      </c>
      <c r="AG209">
        <v>0.10592321956422318</v>
      </c>
    </row>
    <row r="210" spans="1:58" x14ac:dyDescent="0.3">
      <c r="A210">
        <v>88</v>
      </c>
      <c r="B210">
        <v>27</v>
      </c>
      <c r="C210" t="s">
        <v>138</v>
      </c>
      <c r="D210" t="s">
        <v>27</v>
      </c>
      <c r="G210">
        <v>0.5</v>
      </c>
      <c r="H210">
        <v>0.5</v>
      </c>
      <c r="I210">
        <v>3924</v>
      </c>
      <c r="J210">
        <v>4686</v>
      </c>
      <c r="L210">
        <v>1577</v>
      </c>
      <c r="M210">
        <v>3.4260000000000002</v>
      </c>
      <c r="N210">
        <v>4.2489999999999997</v>
      </c>
      <c r="O210">
        <v>0.82299999999999995</v>
      </c>
      <c r="Q210">
        <v>4.9000000000000002E-2</v>
      </c>
      <c r="R210">
        <v>1</v>
      </c>
      <c r="S210">
        <v>0</v>
      </c>
      <c r="T210">
        <v>0</v>
      </c>
      <c r="V210">
        <v>0</v>
      </c>
      <c r="Y210" s="8">
        <v>44411</v>
      </c>
      <c r="Z210">
        <v>0.15429398148148146</v>
      </c>
      <c r="AB210">
        <v>1</v>
      </c>
      <c r="AD210">
        <v>3.6208443045169307</v>
      </c>
      <c r="AE210">
        <v>4.1958505539305895</v>
      </c>
      <c r="AF210">
        <v>0.57500624941365874</v>
      </c>
      <c r="AG210">
        <v>0.13651260323881398</v>
      </c>
    </row>
    <row r="211" spans="1:58" x14ac:dyDescent="0.3">
      <c r="A211">
        <v>89</v>
      </c>
      <c r="B211">
        <v>27</v>
      </c>
      <c r="C211" t="s">
        <v>138</v>
      </c>
      <c r="D211" t="s">
        <v>27</v>
      </c>
      <c r="G211">
        <v>0.5</v>
      </c>
      <c r="H211">
        <v>0.5</v>
      </c>
      <c r="I211">
        <v>3679</v>
      </c>
      <c r="J211">
        <v>4712</v>
      </c>
      <c r="L211">
        <v>1587</v>
      </c>
      <c r="M211">
        <v>3.2370000000000001</v>
      </c>
      <c r="N211">
        <v>4.2709999999999999</v>
      </c>
      <c r="O211">
        <v>1.034</v>
      </c>
      <c r="Q211">
        <v>0.05</v>
      </c>
      <c r="R211">
        <v>1</v>
      </c>
      <c r="S211">
        <v>0</v>
      </c>
      <c r="T211">
        <v>0</v>
      </c>
      <c r="V211">
        <v>0</v>
      </c>
      <c r="Y211" s="8">
        <v>44411</v>
      </c>
      <c r="Z211">
        <v>0.16021990740740741</v>
      </c>
      <c r="AB211">
        <v>1</v>
      </c>
      <c r="AD211">
        <v>3.3825977715408317</v>
      </c>
      <c r="AE211">
        <v>4.2212331316830802</v>
      </c>
      <c r="AF211">
        <v>0.83863536014224849</v>
      </c>
      <c r="AG211">
        <v>0.13749935755089754</v>
      </c>
      <c r="AJ211">
        <v>0.11492658613746705</v>
      </c>
      <c r="AO211">
        <v>0.55351662349755182</v>
      </c>
      <c r="AT211">
        <v>2.3031830710973922</v>
      </c>
      <c r="AY211">
        <v>0.78630356980548088</v>
      </c>
      <c r="BC211">
        <v>3.3845426411977795</v>
      </c>
      <c r="BD211">
        <v>4.2329481675688445</v>
      </c>
      <c r="BE211">
        <v>0.84840552637106503</v>
      </c>
      <c r="BF211">
        <v>0.13804207242254352</v>
      </c>
    </row>
    <row r="212" spans="1:58" x14ac:dyDescent="0.3">
      <c r="A212">
        <v>90</v>
      </c>
      <c r="B212">
        <v>27</v>
      </c>
      <c r="C212" t="s">
        <v>138</v>
      </c>
      <c r="D212" t="s">
        <v>27</v>
      </c>
      <c r="G212">
        <v>0.5</v>
      </c>
      <c r="H212">
        <v>0.5</v>
      </c>
      <c r="I212">
        <v>3683</v>
      </c>
      <c r="J212">
        <v>4736</v>
      </c>
      <c r="L212">
        <v>1598</v>
      </c>
      <c r="M212">
        <v>3.24</v>
      </c>
      <c r="N212">
        <v>4.29</v>
      </c>
      <c r="O212">
        <v>1.05</v>
      </c>
      <c r="Q212">
        <v>5.0999999999999997E-2</v>
      </c>
      <c r="R212">
        <v>1</v>
      </c>
      <c r="S212">
        <v>0</v>
      </c>
      <c r="T212">
        <v>0</v>
      </c>
      <c r="V212">
        <v>0</v>
      </c>
      <c r="Y212" s="8">
        <v>44411</v>
      </c>
      <c r="Z212">
        <v>0.16657407407407407</v>
      </c>
      <c r="AB212">
        <v>1</v>
      </c>
      <c r="AD212">
        <v>3.3864875108547272</v>
      </c>
      <c r="AE212">
        <v>4.2446632034546088</v>
      </c>
      <c r="AF212">
        <v>0.85817569259988158</v>
      </c>
      <c r="AG212">
        <v>0.13858478729418947</v>
      </c>
    </row>
    <row r="213" spans="1:58" x14ac:dyDescent="0.3">
      <c r="A213">
        <v>91</v>
      </c>
      <c r="B213">
        <v>28</v>
      </c>
      <c r="C213" t="s">
        <v>139</v>
      </c>
      <c r="D213" t="s">
        <v>27</v>
      </c>
      <c r="G213">
        <v>0.5</v>
      </c>
      <c r="H213">
        <v>0.5</v>
      </c>
      <c r="I213">
        <v>3153</v>
      </c>
      <c r="J213">
        <v>4711</v>
      </c>
      <c r="L213">
        <v>1938</v>
      </c>
      <c r="M213">
        <v>2.8340000000000001</v>
      </c>
      <c r="N213">
        <v>4.2699999999999996</v>
      </c>
      <c r="O213">
        <v>1.4359999999999999</v>
      </c>
      <c r="Q213">
        <v>8.6999999999999994E-2</v>
      </c>
      <c r="R213">
        <v>1</v>
      </c>
      <c r="S213">
        <v>0</v>
      </c>
      <c r="T213">
        <v>0</v>
      </c>
      <c r="V213">
        <v>0</v>
      </c>
      <c r="Y213" s="8">
        <v>44411</v>
      </c>
      <c r="Z213">
        <v>0.17699074074074073</v>
      </c>
      <c r="AB213">
        <v>1</v>
      </c>
      <c r="AD213">
        <v>2.871097051763575</v>
      </c>
      <c r="AE213">
        <v>4.2202568786925996</v>
      </c>
      <c r="AF213">
        <v>1.3491598269290246</v>
      </c>
      <c r="AG213">
        <v>0.17213443390503103</v>
      </c>
    </row>
    <row r="214" spans="1:58" x14ac:dyDescent="0.3">
      <c r="A214">
        <v>92</v>
      </c>
      <c r="B214">
        <v>28</v>
      </c>
      <c r="C214" t="s">
        <v>139</v>
      </c>
      <c r="D214" t="s">
        <v>27</v>
      </c>
      <c r="G214">
        <v>0.5</v>
      </c>
      <c r="H214">
        <v>0.5</v>
      </c>
      <c r="I214">
        <v>3002</v>
      </c>
      <c r="J214">
        <v>4711</v>
      </c>
      <c r="L214">
        <v>1884</v>
      </c>
      <c r="M214">
        <v>2.718</v>
      </c>
      <c r="N214">
        <v>4.2699999999999996</v>
      </c>
      <c r="O214">
        <v>1.552</v>
      </c>
      <c r="Q214">
        <v>8.1000000000000003E-2</v>
      </c>
      <c r="R214">
        <v>1</v>
      </c>
      <c r="S214">
        <v>0</v>
      </c>
      <c r="T214">
        <v>0</v>
      </c>
      <c r="V214">
        <v>0</v>
      </c>
      <c r="Y214" s="8">
        <v>44411</v>
      </c>
      <c r="Z214">
        <v>0.18278935185185186</v>
      </c>
      <c r="AB214">
        <v>1</v>
      </c>
      <c r="AD214">
        <v>2.7242593926640204</v>
      </c>
      <c r="AE214">
        <v>4.2202568786925996</v>
      </c>
      <c r="AF214">
        <v>1.4959974860285792</v>
      </c>
      <c r="AG214">
        <v>0.1668059606197797</v>
      </c>
      <c r="AJ214">
        <v>0.49848979932776882</v>
      </c>
      <c r="AO214">
        <v>0.11572967306909673</v>
      </c>
      <c r="AT214">
        <v>1.2440124377152315</v>
      </c>
      <c r="AY214">
        <v>2.6270456961182682</v>
      </c>
      <c r="BC214">
        <v>2.7310664364633377</v>
      </c>
      <c r="BD214">
        <v>4.2178162462163993</v>
      </c>
      <c r="BE214">
        <v>1.4867498097530614</v>
      </c>
      <c r="BF214">
        <v>0.16902615782196773</v>
      </c>
    </row>
    <row r="215" spans="1:58" x14ac:dyDescent="0.3">
      <c r="A215">
        <v>93</v>
      </c>
      <c r="B215">
        <v>28</v>
      </c>
      <c r="C215" t="s">
        <v>139</v>
      </c>
      <c r="D215" t="s">
        <v>27</v>
      </c>
      <c r="G215">
        <v>0.5</v>
      </c>
      <c r="H215">
        <v>0.5</v>
      </c>
      <c r="I215">
        <v>3016</v>
      </c>
      <c r="J215">
        <v>4706</v>
      </c>
      <c r="L215">
        <v>1929</v>
      </c>
      <c r="M215">
        <v>2.7290000000000001</v>
      </c>
      <c r="N215">
        <v>4.2649999999999997</v>
      </c>
      <c r="O215">
        <v>1.536</v>
      </c>
      <c r="Q215">
        <v>8.5999999999999993E-2</v>
      </c>
      <c r="R215">
        <v>1</v>
      </c>
      <c r="S215">
        <v>0</v>
      </c>
      <c r="T215">
        <v>0</v>
      </c>
      <c r="V215">
        <v>0</v>
      </c>
      <c r="Y215" s="8">
        <v>44411</v>
      </c>
      <c r="Z215">
        <v>0.18901620370370367</v>
      </c>
      <c r="AB215">
        <v>1</v>
      </c>
      <c r="AD215">
        <v>2.7378734802626545</v>
      </c>
      <c r="AE215">
        <v>4.2153756137401981</v>
      </c>
      <c r="AF215">
        <v>1.4775021334775436</v>
      </c>
      <c r="AG215">
        <v>0.17124635502415578</v>
      </c>
    </row>
    <row r="216" spans="1:58" x14ac:dyDescent="0.3">
      <c r="A216">
        <v>94</v>
      </c>
      <c r="B216">
        <v>29</v>
      </c>
      <c r="C216" t="s">
        <v>140</v>
      </c>
      <c r="D216" t="s">
        <v>27</v>
      </c>
      <c r="G216">
        <v>0.5</v>
      </c>
      <c r="H216">
        <v>0.5</v>
      </c>
      <c r="I216">
        <v>3858</v>
      </c>
      <c r="J216">
        <v>6550</v>
      </c>
      <c r="L216">
        <v>1963</v>
      </c>
      <c r="M216">
        <v>3.375</v>
      </c>
      <c r="N216">
        <v>5.827</v>
      </c>
      <c r="O216">
        <v>2.4529999999999998</v>
      </c>
      <c r="Q216">
        <v>8.8999999999999996E-2</v>
      </c>
      <c r="R216">
        <v>1</v>
      </c>
      <c r="S216">
        <v>0</v>
      </c>
      <c r="T216">
        <v>0</v>
      </c>
      <c r="V216">
        <v>0</v>
      </c>
      <c r="Y216" s="8">
        <v>44411</v>
      </c>
      <c r="Z216">
        <v>0.19972222222222222</v>
      </c>
      <c r="AB216">
        <v>1</v>
      </c>
      <c r="AD216">
        <v>3.5566636058376551</v>
      </c>
      <c r="AE216">
        <v>6.0155861281860359</v>
      </c>
      <c r="AF216">
        <v>2.4589225223483808</v>
      </c>
      <c r="AG216">
        <v>0.17460131968523995</v>
      </c>
    </row>
    <row r="217" spans="1:58" x14ac:dyDescent="0.3">
      <c r="A217">
        <v>95</v>
      </c>
      <c r="B217">
        <v>29</v>
      </c>
      <c r="C217" t="s">
        <v>140</v>
      </c>
      <c r="D217" t="s">
        <v>27</v>
      </c>
      <c r="G217">
        <v>0.5</v>
      </c>
      <c r="H217">
        <v>0.5</v>
      </c>
      <c r="I217">
        <v>4160</v>
      </c>
      <c r="J217">
        <v>6610</v>
      </c>
      <c r="L217">
        <v>1930</v>
      </c>
      <c r="M217">
        <v>3.6059999999999999</v>
      </c>
      <c r="N217">
        <v>5.8780000000000001</v>
      </c>
      <c r="O217">
        <v>2.2719999999999998</v>
      </c>
      <c r="Q217">
        <v>8.5999999999999993E-2</v>
      </c>
      <c r="R217">
        <v>1</v>
      </c>
      <c r="S217">
        <v>0</v>
      </c>
      <c r="T217">
        <v>0</v>
      </c>
      <c r="V217">
        <v>0</v>
      </c>
      <c r="Y217" s="8">
        <v>44411</v>
      </c>
      <c r="Z217">
        <v>0.20583333333333331</v>
      </c>
      <c r="AB217">
        <v>1</v>
      </c>
      <c r="AD217">
        <v>3.8503389240367647</v>
      </c>
      <c r="AE217">
        <v>6.07416130761486</v>
      </c>
      <c r="AF217">
        <v>2.2238223835780953</v>
      </c>
      <c r="AG217">
        <v>0.17134503045536414</v>
      </c>
      <c r="AJ217">
        <v>0.15142021772792699</v>
      </c>
      <c r="AO217">
        <v>0.22526461253484592</v>
      </c>
      <c r="AT217">
        <v>0.880827585168523</v>
      </c>
      <c r="AY217">
        <v>1.3158265172135897</v>
      </c>
      <c r="BC217">
        <v>3.8532562285221861</v>
      </c>
      <c r="BD217">
        <v>6.0673275366814972</v>
      </c>
      <c r="BE217">
        <v>2.2140713081593111</v>
      </c>
      <c r="BF217">
        <v>0.17247979791426027</v>
      </c>
    </row>
    <row r="218" spans="1:58" x14ac:dyDescent="0.3">
      <c r="A218">
        <v>96</v>
      </c>
      <c r="B218">
        <v>29</v>
      </c>
      <c r="C218" t="s">
        <v>140</v>
      </c>
      <c r="D218" t="s">
        <v>27</v>
      </c>
      <c r="G218">
        <v>0.5</v>
      </c>
      <c r="H218">
        <v>0.5</v>
      </c>
      <c r="I218">
        <v>4166</v>
      </c>
      <c r="J218">
        <v>6596</v>
      </c>
      <c r="L218">
        <v>1953</v>
      </c>
      <c r="M218">
        <v>3.6110000000000002</v>
      </c>
      <c r="N218">
        <v>5.867</v>
      </c>
      <c r="O218">
        <v>2.2559999999999998</v>
      </c>
      <c r="Q218">
        <v>8.7999999999999995E-2</v>
      </c>
      <c r="R218">
        <v>1</v>
      </c>
      <c r="S218">
        <v>0</v>
      </c>
      <c r="T218">
        <v>0</v>
      </c>
      <c r="V218">
        <v>0</v>
      </c>
      <c r="Y218" s="8">
        <v>44411</v>
      </c>
      <c r="Z218">
        <v>0.21224537037037036</v>
      </c>
      <c r="AB218">
        <v>1</v>
      </c>
      <c r="AD218">
        <v>3.8561735330076079</v>
      </c>
      <c r="AE218">
        <v>6.0604937657481344</v>
      </c>
      <c r="AF218">
        <v>2.2043202327405265</v>
      </c>
      <c r="AG218">
        <v>0.17361456537315639</v>
      </c>
    </row>
    <row r="219" spans="1:58" x14ac:dyDescent="0.3">
      <c r="A219">
        <v>97</v>
      </c>
      <c r="B219">
        <v>30</v>
      </c>
      <c r="C219" t="s">
        <v>141</v>
      </c>
      <c r="D219" t="s">
        <v>27</v>
      </c>
      <c r="G219">
        <v>0.5</v>
      </c>
      <c r="H219">
        <v>0.5</v>
      </c>
      <c r="I219">
        <v>3592</v>
      </c>
      <c r="J219">
        <v>4161</v>
      </c>
      <c r="L219">
        <v>2041</v>
      </c>
      <c r="M219">
        <v>3.17</v>
      </c>
      <c r="N219">
        <v>3.8039999999999998</v>
      </c>
      <c r="O219">
        <v>0.63300000000000001</v>
      </c>
      <c r="Q219">
        <v>9.7000000000000003E-2</v>
      </c>
      <c r="R219">
        <v>1</v>
      </c>
      <c r="S219">
        <v>0</v>
      </c>
      <c r="T219">
        <v>0</v>
      </c>
      <c r="V219">
        <v>0</v>
      </c>
      <c r="Y219" s="8">
        <v>44411</v>
      </c>
      <c r="Z219">
        <v>0.22284722222222222</v>
      </c>
      <c r="AB219">
        <v>1</v>
      </c>
      <c r="AD219">
        <v>3.2979959414636046</v>
      </c>
      <c r="AE219">
        <v>3.6833177339283854</v>
      </c>
      <c r="AF219">
        <v>0.38532179246478071</v>
      </c>
      <c r="AG219">
        <v>0.18229800331949184</v>
      </c>
    </row>
    <row r="220" spans="1:58" x14ac:dyDescent="0.3">
      <c r="A220">
        <v>98</v>
      </c>
      <c r="B220">
        <v>30</v>
      </c>
      <c r="C220" t="s">
        <v>141</v>
      </c>
      <c r="D220" t="s">
        <v>27</v>
      </c>
      <c r="G220">
        <v>0.5</v>
      </c>
      <c r="H220">
        <v>0.5</v>
      </c>
      <c r="I220">
        <v>3348</v>
      </c>
      <c r="J220">
        <v>4200</v>
      </c>
      <c r="L220">
        <v>2067</v>
      </c>
      <c r="M220">
        <v>2.9830000000000001</v>
      </c>
      <c r="N220">
        <v>3.8370000000000002</v>
      </c>
      <c r="O220">
        <v>0.85399999999999998</v>
      </c>
      <c r="Q220">
        <v>0.1</v>
      </c>
      <c r="R220">
        <v>1</v>
      </c>
      <c r="S220">
        <v>0</v>
      </c>
      <c r="T220">
        <v>0</v>
      </c>
      <c r="V220">
        <v>0</v>
      </c>
      <c r="Y220" s="8">
        <v>44411</v>
      </c>
      <c r="Z220">
        <v>0.2286111111111111</v>
      </c>
      <c r="AB220">
        <v>1</v>
      </c>
      <c r="AD220">
        <v>3.0607218433159802</v>
      </c>
      <c r="AE220">
        <v>3.7213916005571206</v>
      </c>
      <c r="AF220">
        <v>0.66066975724114041</v>
      </c>
      <c r="AG220">
        <v>0.1848635645309091</v>
      </c>
      <c r="AJ220">
        <v>0.98978833931652099</v>
      </c>
      <c r="AO220">
        <v>0.60155675489493676</v>
      </c>
      <c r="AT220">
        <v>7.6567162916017653</v>
      </c>
      <c r="AY220">
        <v>5.336319424418514E-2</v>
      </c>
      <c r="BC220">
        <v>3.0456491034746351</v>
      </c>
      <c r="BD220">
        <v>3.732618509947645</v>
      </c>
      <c r="BE220">
        <v>0.68696940647300986</v>
      </c>
      <c r="BF220">
        <v>0.1849129022465133</v>
      </c>
    </row>
    <row r="221" spans="1:58" x14ac:dyDescent="0.3">
      <c r="A221">
        <v>99</v>
      </c>
      <c r="B221">
        <v>30</v>
      </c>
      <c r="C221" t="s">
        <v>141</v>
      </c>
      <c r="D221" t="s">
        <v>27</v>
      </c>
      <c r="G221">
        <v>0.5</v>
      </c>
      <c r="H221">
        <v>0.5</v>
      </c>
      <c r="I221">
        <v>3317</v>
      </c>
      <c r="J221">
        <v>4223</v>
      </c>
      <c r="L221">
        <v>2068</v>
      </c>
      <c r="M221">
        <v>2.96</v>
      </c>
      <c r="N221">
        <v>3.8559999999999999</v>
      </c>
      <c r="O221">
        <v>0.89600000000000002</v>
      </c>
      <c r="Q221">
        <v>0.1</v>
      </c>
      <c r="R221">
        <v>1</v>
      </c>
      <c r="S221">
        <v>0</v>
      </c>
      <c r="T221">
        <v>0</v>
      </c>
      <c r="V221">
        <v>0</v>
      </c>
      <c r="Y221" s="8">
        <v>44411</v>
      </c>
      <c r="Z221">
        <v>0.23491898148148149</v>
      </c>
      <c r="AB221">
        <v>1</v>
      </c>
      <c r="AD221">
        <v>3.0305763636332901</v>
      </c>
      <c r="AE221">
        <v>3.7438454193381694</v>
      </c>
      <c r="AF221">
        <v>0.71326905570487931</v>
      </c>
      <c r="AG221">
        <v>0.18496223996211747</v>
      </c>
    </row>
    <row r="222" spans="1:58" x14ac:dyDescent="0.3">
      <c r="A222">
        <v>100</v>
      </c>
      <c r="B222">
        <v>31</v>
      </c>
      <c r="C222" t="s">
        <v>66</v>
      </c>
      <c r="D222" t="s">
        <v>27</v>
      </c>
      <c r="G222">
        <v>0.5</v>
      </c>
      <c r="H222">
        <v>0.5</v>
      </c>
      <c r="I222">
        <v>6145</v>
      </c>
      <c r="J222">
        <v>12080</v>
      </c>
      <c r="L222">
        <v>4508</v>
      </c>
      <c r="M222">
        <v>5.1289999999999996</v>
      </c>
      <c r="N222">
        <v>10.512</v>
      </c>
      <c r="O222">
        <v>5.383</v>
      </c>
      <c r="Q222">
        <v>0.35499999999999998</v>
      </c>
      <c r="R222">
        <v>1</v>
      </c>
      <c r="S222">
        <v>0</v>
      </c>
      <c r="T222">
        <v>0</v>
      </c>
      <c r="V222">
        <v>0</v>
      </c>
      <c r="Y222" s="8">
        <v>44411</v>
      </c>
      <c r="Z222">
        <v>0.2459375</v>
      </c>
      <c r="AB222">
        <v>1</v>
      </c>
      <c r="AD222">
        <v>5.7806220585574009</v>
      </c>
      <c r="AE222">
        <v>11.414265165542592</v>
      </c>
      <c r="AF222">
        <v>5.6336431069851907</v>
      </c>
      <c r="AG222">
        <v>0.42573029211050967</v>
      </c>
    </row>
    <row r="223" spans="1:58" x14ac:dyDescent="0.3">
      <c r="A223">
        <v>101</v>
      </c>
      <c r="B223">
        <v>31</v>
      </c>
      <c r="C223" t="s">
        <v>66</v>
      </c>
      <c r="D223" t="s">
        <v>27</v>
      </c>
      <c r="G223">
        <v>0.5</v>
      </c>
      <c r="H223">
        <v>0.5</v>
      </c>
      <c r="I223">
        <v>7079</v>
      </c>
      <c r="J223">
        <v>12200</v>
      </c>
      <c r="L223">
        <v>4566</v>
      </c>
      <c r="M223">
        <v>5.8460000000000001</v>
      </c>
      <c r="N223">
        <v>10.614000000000001</v>
      </c>
      <c r="O223">
        <v>4.7679999999999998</v>
      </c>
      <c r="Q223">
        <v>0.36099999999999999</v>
      </c>
      <c r="R223">
        <v>1</v>
      </c>
      <c r="S223">
        <v>0</v>
      </c>
      <c r="T223">
        <v>0</v>
      </c>
      <c r="V223">
        <v>0</v>
      </c>
      <c r="Y223" s="8">
        <v>44411</v>
      </c>
      <c r="Z223">
        <v>0.25214120370370369</v>
      </c>
      <c r="AB223">
        <v>1</v>
      </c>
      <c r="AD223">
        <v>6.6888761883519976</v>
      </c>
      <c r="AE223">
        <v>11.531415524400238</v>
      </c>
      <c r="AF223">
        <v>4.8425393360482403</v>
      </c>
      <c r="AG223">
        <v>0.43145346712059435</v>
      </c>
      <c r="AJ223">
        <v>1.829448511527811</v>
      </c>
      <c r="AL223">
        <v>94.049937007898805</v>
      </c>
      <c r="AO223">
        <v>0.80752009373117106</v>
      </c>
      <c r="AQ223">
        <v>92.074970795062939</v>
      </c>
      <c r="AT223">
        <v>4.5674731440400276</v>
      </c>
      <c r="AV223">
        <v>90.100004582227044</v>
      </c>
      <c r="AY223">
        <v>0.7745843757726294</v>
      </c>
      <c r="BA223">
        <v>103.19822147618386</v>
      </c>
      <c r="BC223">
        <v>6.7506257999600887</v>
      </c>
      <c r="BD223">
        <v>11.485043507352419</v>
      </c>
      <c r="BE223">
        <v>4.7344177073923301</v>
      </c>
      <c r="BF223">
        <v>0.43313094945113639</v>
      </c>
    </row>
    <row r="224" spans="1:58" x14ac:dyDescent="0.3">
      <c r="A224">
        <v>102</v>
      </c>
      <c r="B224">
        <v>31</v>
      </c>
      <c r="C224" t="s">
        <v>66</v>
      </c>
      <c r="D224" t="s">
        <v>27</v>
      </c>
      <c r="G224">
        <v>0.5</v>
      </c>
      <c r="H224">
        <v>0.5</v>
      </c>
      <c r="I224">
        <v>7206</v>
      </c>
      <c r="J224">
        <v>12105</v>
      </c>
      <c r="L224">
        <v>4600</v>
      </c>
      <c r="M224">
        <v>5.9429999999999996</v>
      </c>
      <c r="N224">
        <v>10.534000000000001</v>
      </c>
      <c r="O224">
        <v>4.59</v>
      </c>
      <c r="Q224">
        <v>0.36499999999999999</v>
      </c>
      <c r="R224">
        <v>1</v>
      </c>
      <c r="S224">
        <v>0</v>
      </c>
      <c r="T224">
        <v>0</v>
      </c>
      <c r="V224">
        <v>0</v>
      </c>
      <c r="Y224" s="8">
        <v>44411</v>
      </c>
      <c r="Z224">
        <v>0.2588078703703704</v>
      </c>
      <c r="AB224">
        <v>1</v>
      </c>
      <c r="AD224">
        <v>6.8123754115681798</v>
      </c>
      <c r="AE224">
        <v>11.4386714903046</v>
      </c>
      <c r="AF224">
        <v>4.62629607873642</v>
      </c>
      <c r="AG224">
        <v>0.43480843178167849</v>
      </c>
    </row>
    <row r="225" spans="1:58" x14ac:dyDescent="0.3">
      <c r="A225">
        <v>103</v>
      </c>
      <c r="B225">
        <v>32</v>
      </c>
      <c r="C225" t="s">
        <v>67</v>
      </c>
      <c r="D225" t="s">
        <v>27</v>
      </c>
      <c r="G225">
        <v>0.5</v>
      </c>
      <c r="H225">
        <v>0.5</v>
      </c>
      <c r="I225">
        <v>3869</v>
      </c>
      <c r="J225">
        <v>3680</v>
      </c>
      <c r="L225">
        <v>2180</v>
      </c>
      <c r="M225">
        <v>3.383</v>
      </c>
      <c r="N225">
        <v>3.3959999999999999</v>
      </c>
      <c r="O225">
        <v>1.2999999999999999E-2</v>
      </c>
      <c r="Q225">
        <v>0.112</v>
      </c>
      <c r="R225">
        <v>1</v>
      </c>
      <c r="S225">
        <v>0</v>
      </c>
      <c r="T225">
        <v>0</v>
      </c>
      <c r="V225">
        <v>0</v>
      </c>
      <c r="Y225" s="8">
        <v>44411</v>
      </c>
      <c r="Z225">
        <v>0.26923611111111112</v>
      </c>
      <c r="AB225">
        <v>1</v>
      </c>
      <c r="AD225">
        <v>3.5673603889508674</v>
      </c>
      <c r="AE225">
        <v>3.213740045507318</v>
      </c>
      <c r="AF225">
        <v>-0.35362034344354942</v>
      </c>
      <c r="AG225">
        <v>0.19601388825745353</v>
      </c>
    </row>
    <row r="226" spans="1:58" x14ac:dyDescent="0.3">
      <c r="A226">
        <v>104</v>
      </c>
      <c r="B226">
        <v>32</v>
      </c>
      <c r="C226" t="s">
        <v>67</v>
      </c>
      <c r="D226" t="s">
        <v>27</v>
      </c>
      <c r="G226">
        <v>0.5</v>
      </c>
      <c r="H226">
        <v>0.5</v>
      </c>
      <c r="I226">
        <v>2574</v>
      </c>
      <c r="J226">
        <v>3652</v>
      </c>
      <c r="L226">
        <v>2199</v>
      </c>
      <c r="M226">
        <v>2.39</v>
      </c>
      <c r="N226">
        <v>3.3719999999999999</v>
      </c>
      <c r="O226">
        <v>0.98299999999999998</v>
      </c>
      <c r="Q226">
        <v>0.114</v>
      </c>
      <c r="R226">
        <v>1</v>
      </c>
      <c r="S226">
        <v>0</v>
      </c>
      <c r="T226">
        <v>0</v>
      </c>
      <c r="V226">
        <v>0</v>
      </c>
      <c r="Y226" s="8">
        <v>44411</v>
      </c>
      <c r="Z226">
        <v>0.27497685185185183</v>
      </c>
      <c r="AB226">
        <v>1</v>
      </c>
      <c r="AD226">
        <v>2.3080572860772026</v>
      </c>
      <c r="AE226">
        <v>3.1864049617738672</v>
      </c>
      <c r="AF226">
        <v>0.87834767569666461</v>
      </c>
      <c r="AG226">
        <v>0.19788872145041231</v>
      </c>
      <c r="AJ226">
        <v>2.9066254129727711</v>
      </c>
      <c r="AK226">
        <v>28.968472941346885</v>
      </c>
      <c r="AO226">
        <v>0.18365961218737906</v>
      </c>
      <c r="AP226">
        <v>15.69744404745621</v>
      </c>
      <c r="AT226">
        <v>7.8726893472562747</v>
      </c>
      <c r="AU226">
        <v>28.398000081876802</v>
      </c>
      <c r="AY226">
        <v>0.99233382929727398</v>
      </c>
      <c r="AZ226">
        <v>7.2761836032746174</v>
      </c>
      <c r="BC226">
        <v>2.2749945019090911</v>
      </c>
      <c r="BD226">
        <v>3.1893337207453083</v>
      </c>
      <c r="BE226">
        <v>0.91433921883621716</v>
      </c>
      <c r="BF226">
        <v>0.19887547576249587</v>
      </c>
    </row>
    <row r="227" spans="1:58" x14ac:dyDescent="0.3">
      <c r="A227">
        <v>105</v>
      </c>
      <c r="B227">
        <v>32</v>
      </c>
      <c r="C227" t="s">
        <v>67</v>
      </c>
      <c r="D227" t="s">
        <v>27</v>
      </c>
      <c r="G227">
        <v>0.5</v>
      </c>
      <c r="H227">
        <v>0.5</v>
      </c>
      <c r="I227">
        <v>2506</v>
      </c>
      <c r="J227">
        <v>3658</v>
      </c>
      <c r="L227">
        <v>2219</v>
      </c>
      <c r="M227">
        <v>2.3380000000000001</v>
      </c>
      <c r="N227">
        <v>3.3769999999999998</v>
      </c>
      <c r="O227">
        <v>1.04</v>
      </c>
      <c r="Q227">
        <v>0.11600000000000001</v>
      </c>
      <c r="R227">
        <v>1</v>
      </c>
      <c r="S227">
        <v>0</v>
      </c>
      <c r="T227">
        <v>0</v>
      </c>
      <c r="V227">
        <v>0</v>
      </c>
      <c r="Y227" s="8">
        <v>44411</v>
      </c>
      <c r="Z227">
        <v>0.28115740740740741</v>
      </c>
      <c r="AB227">
        <v>1</v>
      </c>
      <c r="AD227">
        <v>2.2419317177409797</v>
      </c>
      <c r="AE227">
        <v>3.1922624797167494</v>
      </c>
      <c r="AF227">
        <v>0.95033076197576971</v>
      </c>
      <c r="AG227">
        <v>0.19986223007457946</v>
      </c>
    </row>
    <row r="228" spans="1:58" x14ac:dyDescent="0.3">
      <c r="A228">
        <v>106</v>
      </c>
      <c r="B228">
        <v>3</v>
      </c>
      <c r="C228" t="s">
        <v>29</v>
      </c>
      <c r="D228" t="s">
        <v>27</v>
      </c>
      <c r="G228">
        <v>0.5</v>
      </c>
      <c r="H228">
        <v>0.5</v>
      </c>
      <c r="I228">
        <v>740</v>
      </c>
      <c r="J228">
        <v>187</v>
      </c>
      <c r="L228">
        <v>234</v>
      </c>
      <c r="M228">
        <v>0.98199999999999998</v>
      </c>
      <c r="N228">
        <v>0.437</v>
      </c>
      <c r="O228">
        <v>0</v>
      </c>
      <c r="Q228">
        <v>0</v>
      </c>
      <c r="R228">
        <v>1</v>
      </c>
      <c r="S228">
        <v>0</v>
      </c>
      <c r="T228">
        <v>0</v>
      </c>
      <c r="V228">
        <v>0</v>
      </c>
      <c r="Y228" s="8">
        <v>44411</v>
      </c>
      <c r="Z228">
        <v>0.29099537037037038</v>
      </c>
      <c r="AB228">
        <v>1</v>
      </c>
      <c r="AD228">
        <v>0.52461181065612117</v>
      </c>
      <c r="AE228">
        <v>-0.19631165024068328</v>
      </c>
      <c r="AF228">
        <v>-0.72092346089680448</v>
      </c>
      <c r="AG228">
        <v>3.991499125989925E-3</v>
      </c>
    </row>
    <row r="229" spans="1:58" x14ac:dyDescent="0.3">
      <c r="A229">
        <v>107</v>
      </c>
      <c r="B229">
        <v>3</v>
      </c>
      <c r="C229" t="s">
        <v>29</v>
      </c>
      <c r="D229" t="s">
        <v>27</v>
      </c>
      <c r="G229">
        <v>0.5</v>
      </c>
      <c r="H229">
        <v>0.5</v>
      </c>
      <c r="I229">
        <v>40</v>
      </c>
      <c r="J229">
        <v>188</v>
      </c>
      <c r="L229">
        <v>213</v>
      </c>
      <c r="M229">
        <v>0.44600000000000001</v>
      </c>
      <c r="N229">
        <v>0.437</v>
      </c>
      <c r="O229">
        <v>0</v>
      </c>
      <c r="Q229">
        <v>0</v>
      </c>
      <c r="R229">
        <v>1</v>
      </c>
      <c r="S229">
        <v>0</v>
      </c>
      <c r="T229">
        <v>0</v>
      </c>
      <c r="V229">
        <v>0</v>
      </c>
      <c r="Y229" s="8">
        <v>44411</v>
      </c>
      <c r="Z229">
        <v>0.29599537037037038</v>
      </c>
      <c r="AB229">
        <v>1</v>
      </c>
      <c r="AD229">
        <v>-0.15609256927558943</v>
      </c>
      <c r="AE229">
        <v>-0.19533539725020288</v>
      </c>
      <c r="AF229">
        <v>-3.9242827974613453E-2</v>
      </c>
      <c r="AG229">
        <v>1.9193150706144175E-3</v>
      </c>
      <c r="AJ229">
        <v>0</v>
      </c>
      <c r="AO229">
        <v>13.9478533184519</v>
      </c>
      <c r="AT229">
        <v>54.350390088127369</v>
      </c>
      <c r="AY229">
        <v>7283.185894967789</v>
      </c>
      <c r="BC229">
        <v>-0.15609256927558943</v>
      </c>
      <c r="BD229">
        <v>-0.20997919210740873</v>
      </c>
      <c r="BE229">
        <v>-5.3886622831819303E-2</v>
      </c>
      <c r="BF229">
        <v>-5.4193553552730686E-5</v>
      </c>
    </row>
    <row r="230" spans="1:58" x14ac:dyDescent="0.3">
      <c r="A230">
        <v>108</v>
      </c>
      <c r="B230">
        <v>3</v>
      </c>
      <c r="C230" t="s">
        <v>29</v>
      </c>
      <c r="D230" t="s">
        <v>27</v>
      </c>
      <c r="G230">
        <v>0.5</v>
      </c>
      <c r="H230">
        <v>0.5</v>
      </c>
      <c r="I230">
        <v>40</v>
      </c>
      <c r="J230">
        <v>158</v>
      </c>
      <c r="L230">
        <v>173</v>
      </c>
      <c r="M230">
        <v>0.44500000000000001</v>
      </c>
      <c r="N230">
        <v>0.41199999999999998</v>
      </c>
      <c r="O230">
        <v>0</v>
      </c>
      <c r="Q230">
        <v>0</v>
      </c>
      <c r="R230">
        <v>1</v>
      </c>
      <c r="S230">
        <v>0</v>
      </c>
      <c r="T230">
        <v>0</v>
      </c>
      <c r="V230">
        <v>0</v>
      </c>
      <c r="Y230" s="8">
        <v>44411</v>
      </c>
      <c r="Z230">
        <v>0.30140046296296297</v>
      </c>
      <c r="AB230">
        <v>1</v>
      </c>
      <c r="AD230">
        <v>-0.15609256927558943</v>
      </c>
      <c r="AE230">
        <v>-0.22462298696461458</v>
      </c>
      <c r="AF230">
        <v>-6.8530417689025153E-2</v>
      </c>
      <c r="AG230">
        <v>-2.0277021777198789E-3</v>
      </c>
    </row>
    <row r="231" spans="1:58" x14ac:dyDescent="0.3">
      <c r="A231">
        <v>109</v>
      </c>
      <c r="B231">
        <v>1</v>
      </c>
      <c r="C231" t="s">
        <v>30</v>
      </c>
      <c r="D231" t="s">
        <v>27</v>
      </c>
      <c r="G231">
        <v>0.5</v>
      </c>
      <c r="H231">
        <v>0.5</v>
      </c>
      <c r="I231">
        <v>7652</v>
      </c>
      <c r="J231">
        <v>9847</v>
      </c>
      <c r="L231">
        <v>12151</v>
      </c>
      <c r="M231">
        <v>6.2850000000000001</v>
      </c>
      <c r="N231">
        <v>8.6199999999999992</v>
      </c>
      <c r="O231">
        <v>2.335</v>
      </c>
      <c r="Q231">
        <v>1.155</v>
      </c>
      <c r="R231">
        <v>1</v>
      </c>
      <c r="S231">
        <v>0</v>
      </c>
      <c r="T231">
        <v>0</v>
      </c>
      <c r="V231">
        <v>0</v>
      </c>
      <c r="Y231" s="8">
        <v>44411</v>
      </c>
      <c r="Z231">
        <v>0.31212962962962965</v>
      </c>
      <c r="AB231">
        <v>1</v>
      </c>
      <c r="AD231">
        <v>7.2460813450675268</v>
      </c>
      <c r="AE231">
        <v>9.2342922377998811</v>
      </c>
      <c r="AF231">
        <v>1.9882108927323543</v>
      </c>
      <c r="AG231">
        <v>1.1799066128359856</v>
      </c>
    </row>
    <row r="232" spans="1:58" x14ac:dyDescent="0.3">
      <c r="A232">
        <v>110</v>
      </c>
      <c r="B232">
        <v>1</v>
      </c>
      <c r="C232" t="s">
        <v>30</v>
      </c>
      <c r="D232" t="s">
        <v>27</v>
      </c>
      <c r="G232">
        <v>0.5</v>
      </c>
      <c r="H232">
        <v>0.5</v>
      </c>
      <c r="I232">
        <v>10441</v>
      </c>
      <c r="J232">
        <v>9940</v>
      </c>
      <c r="L232">
        <v>12367</v>
      </c>
      <c r="M232">
        <v>8.4250000000000007</v>
      </c>
      <c r="N232">
        <v>8.6989999999999998</v>
      </c>
      <c r="O232">
        <v>0.27400000000000002</v>
      </c>
      <c r="Q232">
        <v>1.177</v>
      </c>
      <c r="R232">
        <v>1</v>
      </c>
      <c r="S232">
        <v>0</v>
      </c>
      <c r="T232">
        <v>0</v>
      </c>
      <c r="V232">
        <v>0</v>
      </c>
      <c r="Y232" s="8">
        <v>44411</v>
      </c>
      <c r="Z232">
        <v>0.3182638888888889</v>
      </c>
      <c r="AB232">
        <v>1</v>
      </c>
      <c r="AD232">
        <v>9.9582020816811578</v>
      </c>
      <c r="AE232">
        <v>9.3250837659145578</v>
      </c>
      <c r="AF232">
        <v>-0.63311831576660005</v>
      </c>
      <c r="AG232">
        <v>1.2012205059769907</v>
      </c>
      <c r="AJ232">
        <v>0.38984520508317994</v>
      </c>
      <c r="AO232">
        <v>0.49084044021881706</v>
      </c>
      <c r="AT232">
        <v>1.1096282183058699</v>
      </c>
      <c r="AY232">
        <v>1.2165300347558292</v>
      </c>
      <c r="BC232">
        <v>9.9776507782506343</v>
      </c>
      <c r="BD232">
        <v>9.3480257111908465</v>
      </c>
      <c r="BE232">
        <v>-0.62962506705978871</v>
      </c>
      <c r="BF232">
        <v>1.2085718256020135</v>
      </c>
    </row>
    <row r="233" spans="1:58" x14ac:dyDescent="0.3">
      <c r="A233">
        <v>111</v>
      </c>
      <c r="B233">
        <v>1</v>
      </c>
      <c r="C233" t="s">
        <v>30</v>
      </c>
      <c r="D233" t="s">
        <v>27</v>
      </c>
      <c r="G233">
        <v>0.5</v>
      </c>
      <c r="H233">
        <v>0.5</v>
      </c>
      <c r="I233">
        <v>10481</v>
      </c>
      <c r="J233">
        <v>9987</v>
      </c>
      <c r="L233">
        <v>12516</v>
      </c>
      <c r="M233">
        <v>8.4559999999999995</v>
      </c>
      <c r="N233">
        <v>8.74</v>
      </c>
      <c r="O233">
        <v>0.28399999999999997</v>
      </c>
      <c r="Q233">
        <v>1.1930000000000001</v>
      </c>
      <c r="R233">
        <v>1</v>
      </c>
      <c r="S233">
        <v>0</v>
      </c>
      <c r="T233">
        <v>0</v>
      </c>
      <c r="V233">
        <v>0</v>
      </c>
      <c r="Y233" s="8">
        <v>44411</v>
      </c>
      <c r="Z233">
        <v>0.3248611111111111</v>
      </c>
      <c r="AB233">
        <v>1</v>
      </c>
      <c r="AD233">
        <v>9.9970994748201125</v>
      </c>
      <c r="AE233">
        <v>9.3709676564671351</v>
      </c>
      <c r="AF233">
        <v>-0.62613181835297738</v>
      </c>
      <c r="AG233">
        <v>1.215923145227036</v>
      </c>
    </row>
    <row r="234" spans="1:58" x14ac:dyDescent="0.3">
      <c r="A234">
        <v>112</v>
      </c>
      <c r="B234">
        <v>4</v>
      </c>
      <c r="C234" t="s">
        <v>65</v>
      </c>
      <c r="D234" t="s">
        <v>27</v>
      </c>
      <c r="G234">
        <v>0.6</v>
      </c>
      <c r="H234">
        <v>0.6</v>
      </c>
      <c r="I234">
        <v>6002</v>
      </c>
      <c r="J234">
        <v>7469</v>
      </c>
      <c r="L234">
        <v>3851</v>
      </c>
      <c r="M234">
        <v>4.1829999999999998</v>
      </c>
      <c r="N234">
        <v>5.5049999999999999</v>
      </c>
      <c r="O234">
        <v>1.3220000000000001</v>
      </c>
      <c r="Q234">
        <v>0.23899999999999999</v>
      </c>
      <c r="R234">
        <v>1</v>
      </c>
      <c r="S234">
        <v>0</v>
      </c>
      <c r="T234">
        <v>0</v>
      </c>
      <c r="V234">
        <v>0</v>
      </c>
      <c r="Y234" s="8">
        <v>44411</v>
      </c>
      <c r="Z234">
        <v>0.33600694444444446</v>
      </c>
      <c r="AB234">
        <v>1</v>
      </c>
      <c r="AD234">
        <v>4.7013032317380308</v>
      </c>
      <c r="AE234">
        <v>5.7606355220312624</v>
      </c>
      <c r="AF234">
        <v>1.0593322902932316</v>
      </c>
      <c r="AG234">
        <v>0.300750444838849</v>
      </c>
    </row>
    <row r="235" spans="1:58" x14ac:dyDescent="0.3">
      <c r="A235">
        <v>113</v>
      </c>
      <c r="B235">
        <v>4</v>
      </c>
      <c r="C235" t="s">
        <v>65</v>
      </c>
      <c r="D235" t="s">
        <v>27</v>
      </c>
      <c r="G235">
        <v>0.6</v>
      </c>
      <c r="H235">
        <v>0.6</v>
      </c>
      <c r="I235">
        <v>3942</v>
      </c>
      <c r="J235">
        <v>7541</v>
      </c>
      <c r="L235">
        <v>3731</v>
      </c>
      <c r="M235">
        <v>2.8660000000000001</v>
      </c>
      <c r="N235">
        <v>5.556</v>
      </c>
      <c r="O235">
        <v>2.69</v>
      </c>
      <c r="Q235">
        <v>0.22900000000000001</v>
      </c>
      <c r="R235">
        <v>1</v>
      </c>
      <c r="S235">
        <v>0</v>
      </c>
      <c r="T235">
        <v>0</v>
      </c>
      <c r="V235">
        <v>0</v>
      </c>
      <c r="Y235" s="8">
        <v>44411</v>
      </c>
      <c r="Z235">
        <v>0.34212962962962962</v>
      </c>
      <c r="AB235">
        <v>1</v>
      </c>
      <c r="AD235">
        <v>3.0319567761912172</v>
      </c>
      <c r="AE235">
        <v>5.8192107014600847</v>
      </c>
      <c r="AF235">
        <v>2.7872539252688675</v>
      </c>
      <c r="AG235">
        <v>0.29088290171801329</v>
      </c>
      <c r="AI235">
        <v>1.0652258730405724</v>
      </c>
      <c r="AJ235">
        <v>2.6723800405546776E-2</v>
      </c>
      <c r="AN235">
        <v>3.0131549756652554</v>
      </c>
      <c r="AO235">
        <v>0.3767575142482314</v>
      </c>
      <c r="AS235">
        <v>7.0915358243710829</v>
      </c>
      <c r="AT235">
        <v>0.75613307114689343</v>
      </c>
      <c r="AX235">
        <v>3.0390327606622343</v>
      </c>
      <c r="AY235">
        <v>3.4722696864150642</v>
      </c>
      <c r="BC235">
        <v>3.0323619573697478</v>
      </c>
      <c r="BD235">
        <v>5.83019354760299</v>
      </c>
      <c r="BE235">
        <v>2.7978315902332418</v>
      </c>
      <c r="BF235">
        <v>0.29602224709344854</v>
      </c>
    </row>
    <row r="236" spans="1:58" x14ac:dyDescent="0.3">
      <c r="A236">
        <v>114</v>
      </c>
      <c r="B236">
        <v>4</v>
      </c>
      <c r="C236" t="s">
        <v>65</v>
      </c>
      <c r="D236" t="s">
        <v>27</v>
      </c>
      <c r="G236">
        <v>0.6</v>
      </c>
      <c r="H236">
        <v>0.6</v>
      </c>
      <c r="I236">
        <v>3943</v>
      </c>
      <c r="J236">
        <v>7568</v>
      </c>
      <c r="L236">
        <v>3856</v>
      </c>
      <c r="M236">
        <v>2.8660000000000001</v>
      </c>
      <c r="N236">
        <v>5.5750000000000002</v>
      </c>
      <c r="O236">
        <v>2.7090000000000001</v>
      </c>
      <c r="Q236">
        <v>0.23899999999999999</v>
      </c>
      <c r="R236">
        <v>1</v>
      </c>
      <c r="S236">
        <v>0</v>
      </c>
      <c r="T236">
        <v>0</v>
      </c>
      <c r="V236">
        <v>0</v>
      </c>
      <c r="Y236" s="8">
        <v>44411</v>
      </c>
      <c r="Z236">
        <v>0.34872685185185182</v>
      </c>
      <c r="AB236">
        <v>1</v>
      </c>
      <c r="AD236">
        <v>3.0327671385482784</v>
      </c>
      <c r="AE236">
        <v>5.8411763937458945</v>
      </c>
      <c r="AF236">
        <v>2.8084092551976161</v>
      </c>
      <c r="AG236">
        <v>0.3011615924688838</v>
      </c>
    </row>
    <row r="237" spans="1:58" x14ac:dyDescent="0.3">
      <c r="A237">
        <v>1</v>
      </c>
      <c r="B237">
        <v>1</v>
      </c>
      <c r="C237" t="s">
        <v>26</v>
      </c>
      <c r="D237" t="s">
        <v>27</v>
      </c>
      <c r="G237">
        <v>0.5</v>
      </c>
      <c r="H237">
        <v>0.5</v>
      </c>
      <c r="I237">
        <v>9839</v>
      </c>
      <c r="J237">
        <v>10666</v>
      </c>
      <c r="L237">
        <v>12192</v>
      </c>
      <c r="M237">
        <v>7.9630000000000001</v>
      </c>
      <c r="N237">
        <v>9.3140000000000001</v>
      </c>
      <c r="O237">
        <v>1.351</v>
      </c>
      <c r="Q237">
        <v>1.159</v>
      </c>
      <c r="R237">
        <v>1</v>
      </c>
      <c r="S237">
        <v>0</v>
      </c>
      <c r="T237">
        <v>0</v>
      </c>
      <c r="V237">
        <v>0</v>
      </c>
      <c r="Y237" s="8">
        <v>44412</v>
      </c>
      <c r="Z237">
        <v>0.51004629629629628</v>
      </c>
      <c r="AB237">
        <v>1</v>
      </c>
      <c r="AD237">
        <v>9.1492295272502489</v>
      </c>
      <c r="AE237">
        <v>10.454439985300231</v>
      </c>
      <c r="AF237">
        <v>1.3052104580499826</v>
      </c>
      <c r="AG237">
        <v>1.2357226112511861</v>
      </c>
    </row>
    <row r="238" spans="1:58" x14ac:dyDescent="0.3">
      <c r="A238">
        <v>2</v>
      </c>
      <c r="B238">
        <v>1</v>
      </c>
      <c r="C238" t="s">
        <v>26</v>
      </c>
      <c r="D238" t="s">
        <v>27</v>
      </c>
      <c r="G238">
        <v>0.5</v>
      </c>
      <c r="H238">
        <v>0.5</v>
      </c>
      <c r="I238">
        <v>11482</v>
      </c>
      <c r="J238">
        <v>10629</v>
      </c>
      <c r="L238">
        <v>12446</v>
      </c>
      <c r="M238">
        <v>9.2240000000000002</v>
      </c>
      <c r="N238">
        <v>9.2829999999999995</v>
      </c>
      <c r="O238">
        <v>5.8999999999999997E-2</v>
      </c>
      <c r="Q238">
        <v>1.1859999999999999</v>
      </c>
      <c r="R238">
        <v>1</v>
      </c>
      <c r="S238">
        <v>0</v>
      </c>
      <c r="T238">
        <v>0</v>
      </c>
      <c r="V238">
        <v>0</v>
      </c>
      <c r="Y238" s="8">
        <v>44412</v>
      </c>
      <c r="Z238">
        <v>0.51561342592592596</v>
      </c>
      <c r="AB238">
        <v>1</v>
      </c>
      <c r="AD238">
        <v>10.691724282775203</v>
      </c>
      <c r="AE238">
        <v>10.417240251990256</v>
      </c>
      <c r="AF238">
        <v>-0.27448403078494721</v>
      </c>
      <c r="AG238">
        <v>1.2617190930806759</v>
      </c>
    </row>
    <row r="239" spans="1:58" x14ac:dyDescent="0.3">
      <c r="A239">
        <v>3</v>
      </c>
      <c r="B239">
        <v>1</v>
      </c>
      <c r="C239" t="s">
        <v>26</v>
      </c>
      <c r="D239" t="s">
        <v>27</v>
      </c>
      <c r="G239">
        <v>0.5</v>
      </c>
      <c r="H239">
        <v>0.5</v>
      </c>
      <c r="I239">
        <v>11509</v>
      </c>
      <c r="J239">
        <v>10750</v>
      </c>
      <c r="L239">
        <v>12637</v>
      </c>
      <c r="M239">
        <v>9.2439999999999998</v>
      </c>
      <c r="N239">
        <v>9.3859999999999992</v>
      </c>
      <c r="O239">
        <v>0.14199999999999999</v>
      </c>
      <c r="Q239">
        <v>1.206</v>
      </c>
      <c r="R239">
        <v>1</v>
      </c>
      <c r="S239">
        <v>0</v>
      </c>
      <c r="T239">
        <v>0</v>
      </c>
      <c r="V239">
        <v>0</v>
      </c>
      <c r="Y239" s="8">
        <v>44412</v>
      </c>
      <c r="Z239">
        <v>0.5216898148148148</v>
      </c>
      <c r="AB239">
        <v>1</v>
      </c>
      <c r="AD239">
        <v>10.717072644551935</v>
      </c>
      <c r="AE239">
        <v>10.538893433895851</v>
      </c>
      <c r="AF239">
        <v>-0.17817921065608466</v>
      </c>
      <c r="AG239">
        <v>1.2812676286296227</v>
      </c>
    </row>
    <row r="240" spans="1:58" x14ac:dyDescent="0.3">
      <c r="A240">
        <v>4</v>
      </c>
      <c r="B240">
        <v>3</v>
      </c>
      <c r="C240" t="s">
        <v>29</v>
      </c>
      <c r="D240" t="s">
        <v>27</v>
      </c>
      <c r="G240">
        <v>0.5</v>
      </c>
      <c r="H240">
        <v>0.5</v>
      </c>
      <c r="I240">
        <v>3408</v>
      </c>
      <c r="J240">
        <v>365</v>
      </c>
      <c r="L240">
        <v>234</v>
      </c>
      <c r="M240">
        <v>3.03</v>
      </c>
      <c r="N240">
        <v>0.58799999999999997</v>
      </c>
      <c r="O240">
        <v>0</v>
      </c>
      <c r="Q240">
        <v>0</v>
      </c>
      <c r="R240">
        <v>1</v>
      </c>
      <c r="S240">
        <v>0</v>
      </c>
      <c r="T240">
        <v>0</v>
      </c>
      <c r="V240">
        <v>0</v>
      </c>
      <c r="Y240" s="8">
        <v>44412</v>
      </c>
      <c r="Z240">
        <v>0.53166666666666662</v>
      </c>
      <c r="AB240">
        <v>1</v>
      </c>
      <c r="AD240">
        <v>3.1116252833178231</v>
      </c>
      <c r="AE240">
        <v>9.7833152163752379E-2</v>
      </c>
      <c r="AF240">
        <v>-3.0137921311540707</v>
      </c>
      <c r="AG240">
        <v>1.1840998191979837E-2</v>
      </c>
    </row>
    <row r="241" spans="1:50" x14ac:dyDescent="0.3">
      <c r="A241">
        <v>5</v>
      </c>
      <c r="B241">
        <v>3</v>
      </c>
      <c r="C241" t="s">
        <v>29</v>
      </c>
      <c r="D241" t="s">
        <v>27</v>
      </c>
      <c r="G241">
        <v>0.5</v>
      </c>
      <c r="H241">
        <v>0.5</v>
      </c>
      <c r="I241">
        <v>241</v>
      </c>
      <c r="J241">
        <v>365</v>
      </c>
      <c r="L241">
        <v>164</v>
      </c>
      <c r="M241">
        <v>0.6</v>
      </c>
      <c r="N241">
        <v>0.58799999999999997</v>
      </c>
      <c r="O241">
        <v>0</v>
      </c>
      <c r="Q241">
        <v>0</v>
      </c>
      <c r="R241">
        <v>1</v>
      </c>
      <c r="S241">
        <v>0</v>
      </c>
      <c r="T241">
        <v>0</v>
      </c>
      <c r="V241">
        <v>0</v>
      </c>
      <c r="Y241" s="8">
        <v>44412</v>
      </c>
      <c r="Z241">
        <v>0.53671296296296289</v>
      </c>
      <c r="AB241">
        <v>1</v>
      </c>
      <c r="AD241">
        <v>0.13835632972833581</v>
      </c>
      <c r="AE241">
        <v>9.7833152163752379E-2</v>
      </c>
      <c r="AF241">
        <v>-4.0523177564583429E-2</v>
      </c>
      <c r="AG241">
        <v>4.6766134358212441E-3</v>
      </c>
    </row>
    <row r="242" spans="1:50" x14ac:dyDescent="0.3">
      <c r="A242">
        <v>6</v>
      </c>
      <c r="B242">
        <v>3</v>
      </c>
      <c r="C242" t="s">
        <v>29</v>
      </c>
      <c r="D242" t="s">
        <v>27</v>
      </c>
      <c r="G242">
        <v>0.5</v>
      </c>
      <c r="H242">
        <v>0.5</v>
      </c>
      <c r="I242">
        <v>220</v>
      </c>
      <c r="J242">
        <v>329</v>
      </c>
      <c r="L242">
        <v>132</v>
      </c>
      <c r="M242">
        <v>0.58399999999999996</v>
      </c>
      <c r="N242">
        <v>0.55700000000000005</v>
      </c>
      <c r="O242">
        <v>0</v>
      </c>
      <c r="Q242">
        <v>0</v>
      </c>
      <c r="R242">
        <v>1</v>
      </c>
      <c r="S242">
        <v>0</v>
      </c>
      <c r="T242">
        <v>0</v>
      </c>
      <c r="V242">
        <v>0</v>
      </c>
      <c r="Y242" s="8">
        <v>44412</v>
      </c>
      <c r="Z242">
        <v>0.54214120370370367</v>
      </c>
      <c r="AB242">
        <v>1</v>
      </c>
      <c r="AD242">
        <v>0.11864093723532057</v>
      </c>
      <c r="AE242">
        <v>6.1638817051344531E-2</v>
      </c>
      <c r="AF242">
        <v>-5.7002120183976039E-2</v>
      </c>
      <c r="AG242">
        <v>1.4014661187201755E-3</v>
      </c>
    </row>
    <row r="243" spans="1:50" x14ac:dyDescent="0.3">
      <c r="A243">
        <v>7</v>
      </c>
      <c r="B243">
        <v>4</v>
      </c>
      <c r="C243" t="s">
        <v>65</v>
      </c>
      <c r="D243" t="s">
        <v>27</v>
      </c>
      <c r="G243">
        <v>0.2</v>
      </c>
      <c r="H243">
        <v>0.2</v>
      </c>
      <c r="I243">
        <v>517</v>
      </c>
      <c r="J243">
        <v>2621</v>
      </c>
      <c r="L243">
        <v>1271</v>
      </c>
      <c r="M243">
        <v>2.0299999999999998</v>
      </c>
      <c r="N243">
        <v>6.2469999999999999</v>
      </c>
      <c r="O243">
        <v>4.2169999999999996</v>
      </c>
      <c r="Q243">
        <v>4.2000000000000003E-2</v>
      </c>
      <c r="R243">
        <v>1</v>
      </c>
      <c r="S243">
        <v>0</v>
      </c>
      <c r="T243">
        <v>0</v>
      </c>
      <c r="V243">
        <v>0</v>
      </c>
      <c r="Y243" s="8">
        <v>44412</v>
      </c>
      <c r="Z243">
        <v>0.55209490740740741</v>
      </c>
      <c r="AB243">
        <v>1</v>
      </c>
      <c r="AD243">
        <v>0.99368229194848257</v>
      </c>
      <c r="AE243">
        <v>5.9150287146866107</v>
      </c>
      <c r="AF243">
        <v>4.9213464227381278</v>
      </c>
      <c r="AG243">
        <v>0.29494060234196595</v>
      </c>
      <c r="AI243">
        <v>66.877256935050582</v>
      </c>
      <c r="AN243">
        <v>1.4161880885564877</v>
      </c>
      <c r="AS243">
        <v>64.044880757937591</v>
      </c>
      <c r="AX243">
        <v>1.6864658860113457</v>
      </c>
    </row>
    <row r="244" spans="1:50" x14ac:dyDescent="0.3">
      <c r="A244">
        <v>8</v>
      </c>
      <c r="B244">
        <v>4</v>
      </c>
      <c r="C244" t="s">
        <v>65</v>
      </c>
      <c r="D244" t="s">
        <v>27</v>
      </c>
      <c r="G244">
        <v>0.2</v>
      </c>
      <c r="H244">
        <v>0.2</v>
      </c>
      <c r="I244">
        <v>1232</v>
      </c>
      <c r="J244">
        <v>2640</v>
      </c>
      <c r="L244">
        <v>1276</v>
      </c>
      <c r="M244">
        <v>3.4009999999999998</v>
      </c>
      <c r="N244">
        <v>6.2869999999999999</v>
      </c>
      <c r="O244">
        <v>2.8860000000000001</v>
      </c>
      <c r="Q244">
        <v>4.3999999999999997E-2</v>
      </c>
      <c r="R244">
        <v>1</v>
      </c>
      <c r="S244">
        <v>0</v>
      </c>
      <c r="T244">
        <v>0</v>
      </c>
      <c r="V244">
        <v>0</v>
      </c>
      <c r="Y244" s="8">
        <v>44412</v>
      </c>
      <c r="Z244">
        <v>0.55747685185185192</v>
      </c>
      <c r="AB244">
        <v>1</v>
      </c>
      <c r="AD244">
        <v>2.6718377243896594</v>
      </c>
      <c r="AE244">
        <v>5.9627851290710376</v>
      </c>
      <c r="AF244">
        <v>3.2909474046813783</v>
      </c>
      <c r="AG244">
        <v>0.29621995676270862</v>
      </c>
      <c r="AI244">
        <v>10.938742520344688</v>
      </c>
      <c r="AN244">
        <v>0.62024784881603934</v>
      </c>
      <c r="AS244">
        <v>9.6982468227126084</v>
      </c>
      <c r="AX244">
        <v>1.2600144124304546</v>
      </c>
    </row>
    <row r="245" spans="1:50" x14ac:dyDescent="0.3">
      <c r="A245">
        <v>9</v>
      </c>
      <c r="B245">
        <v>4</v>
      </c>
      <c r="C245" t="s">
        <v>65</v>
      </c>
      <c r="D245" t="s">
        <v>27</v>
      </c>
      <c r="G245">
        <v>0.2</v>
      </c>
      <c r="H245">
        <v>0.2</v>
      </c>
      <c r="I245">
        <v>1293</v>
      </c>
      <c r="J245">
        <v>2703</v>
      </c>
      <c r="L245">
        <v>1239</v>
      </c>
      <c r="M245">
        <v>3.5179999999999998</v>
      </c>
      <c r="N245">
        <v>6.4219999999999997</v>
      </c>
      <c r="O245">
        <v>2.9039999999999999</v>
      </c>
      <c r="Q245">
        <v>3.4000000000000002E-2</v>
      </c>
      <c r="R245">
        <v>1</v>
      </c>
      <c r="S245">
        <v>0</v>
      </c>
      <c r="T245">
        <v>0</v>
      </c>
      <c r="V245">
        <v>0</v>
      </c>
      <c r="Y245" s="8">
        <v>44412</v>
      </c>
      <c r="Z245">
        <v>0.56332175925925931</v>
      </c>
      <c r="AB245">
        <v>1</v>
      </c>
      <c r="AD245">
        <v>2.8150090270175085</v>
      </c>
      <c r="AE245">
        <v>6.1211353451878212</v>
      </c>
      <c r="AF245">
        <v>3.3061263181703127</v>
      </c>
      <c r="AG245">
        <v>0.28675273404921325</v>
      </c>
      <c r="AI245">
        <v>6.1663657660830493</v>
      </c>
      <c r="AN245">
        <v>2.0189224197970201</v>
      </c>
      <c r="AS245">
        <v>10.204210605677089</v>
      </c>
      <c r="AX245">
        <v>4.4157553169289123</v>
      </c>
    </row>
    <row r="246" spans="1:50" x14ac:dyDescent="0.3">
      <c r="A246">
        <v>10</v>
      </c>
      <c r="B246">
        <v>5</v>
      </c>
      <c r="C246" t="s">
        <v>65</v>
      </c>
      <c r="D246" t="s">
        <v>27</v>
      </c>
      <c r="G246">
        <v>0.6</v>
      </c>
      <c r="H246">
        <v>0.6</v>
      </c>
      <c r="I246">
        <v>3899</v>
      </c>
      <c r="J246">
        <v>7631</v>
      </c>
      <c r="L246">
        <v>3717</v>
      </c>
      <c r="M246">
        <v>2.8380000000000001</v>
      </c>
      <c r="N246">
        <v>5.6189999999999998</v>
      </c>
      <c r="O246">
        <v>2.7810000000000001</v>
      </c>
      <c r="Q246">
        <v>0.22700000000000001</v>
      </c>
      <c r="R246">
        <v>1</v>
      </c>
      <c r="S246">
        <v>0</v>
      </c>
      <c r="T246">
        <v>0</v>
      </c>
      <c r="V246">
        <v>0</v>
      </c>
      <c r="Y246" s="8">
        <v>44412</v>
      </c>
      <c r="Z246">
        <v>0.57430555555555551</v>
      </c>
      <c r="AB246">
        <v>1</v>
      </c>
      <c r="AD246">
        <v>2.9771582803073318</v>
      </c>
      <c r="AE246">
        <v>6.1692137130706142</v>
      </c>
      <c r="AF246">
        <v>3.1920554327632824</v>
      </c>
      <c r="AG246">
        <v>0.30693359498974954</v>
      </c>
      <c r="AI246">
        <v>0.76139065642227466</v>
      </c>
      <c r="AN246">
        <v>2.820228551176903</v>
      </c>
      <c r="AS246">
        <v>6.4018477587760811</v>
      </c>
      <c r="AX246">
        <v>2.311198329916516</v>
      </c>
    </row>
    <row r="247" spans="1:50" x14ac:dyDescent="0.3">
      <c r="A247">
        <v>11</v>
      </c>
      <c r="B247">
        <v>5</v>
      </c>
      <c r="C247" t="s">
        <v>65</v>
      </c>
      <c r="D247" t="s">
        <v>27</v>
      </c>
      <c r="G247">
        <v>0.6</v>
      </c>
      <c r="H247">
        <v>0.6</v>
      </c>
      <c r="I247">
        <v>3911</v>
      </c>
      <c r="J247">
        <v>7738</v>
      </c>
      <c r="L247">
        <v>3764</v>
      </c>
      <c r="M247">
        <v>2.8460000000000001</v>
      </c>
      <c r="N247">
        <v>5.6950000000000003</v>
      </c>
      <c r="O247">
        <v>2.8490000000000002</v>
      </c>
      <c r="Q247">
        <v>0.23100000000000001</v>
      </c>
      <c r="R247">
        <v>1</v>
      </c>
      <c r="S247">
        <v>0</v>
      </c>
      <c r="T247">
        <v>0</v>
      </c>
      <c r="V247">
        <v>0</v>
      </c>
      <c r="Y247" s="8">
        <v>44412</v>
      </c>
      <c r="Z247">
        <v>0.58043981481481477</v>
      </c>
      <c r="AB247">
        <v>1</v>
      </c>
      <c r="AD247">
        <v>2.986546562446863</v>
      </c>
      <c r="AE247">
        <v>6.2588617190203282</v>
      </c>
      <c r="AF247">
        <v>3.2723151565734652</v>
      </c>
      <c r="AG247">
        <v>0.3109422388414097</v>
      </c>
      <c r="AI247">
        <v>0.44844791843789977</v>
      </c>
      <c r="AN247">
        <v>4.3143619836721365</v>
      </c>
      <c r="AS247">
        <v>9.0771718857821728</v>
      </c>
      <c r="AX247">
        <v>3.647412947136571</v>
      </c>
    </row>
    <row r="248" spans="1:50" x14ac:dyDescent="0.3">
      <c r="A248">
        <v>12</v>
      </c>
      <c r="B248">
        <v>5</v>
      </c>
      <c r="C248" t="s">
        <v>65</v>
      </c>
      <c r="D248" t="s">
        <v>27</v>
      </c>
      <c r="G248">
        <v>0.6</v>
      </c>
      <c r="H248">
        <v>0.6</v>
      </c>
      <c r="I248">
        <v>3991</v>
      </c>
      <c r="J248">
        <v>7665</v>
      </c>
      <c r="L248">
        <v>3779</v>
      </c>
      <c r="M248">
        <v>2.8969999999999998</v>
      </c>
      <c r="N248">
        <v>5.6440000000000001</v>
      </c>
      <c r="O248">
        <v>2.746</v>
      </c>
      <c r="Q248">
        <v>0.23300000000000001</v>
      </c>
      <c r="R248">
        <v>1</v>
      </c>
      <c r="S248">
        <v>0</v>
      </c>
      <c r="T248">
        <v>0</v>
      </c>
      <c r="V248">
        <v>0</v>
      </c>
      <c r="Y248" s="8">
        <v>44412</v>
      </c>
      <c r="Z248">
        <v>0.58702546296296299</v>
      </c>
      <c r="AB248">
        <v>1</v>
      </c>
      <c r="AD248">
        <v>3.0491351100437365</v>
      </c>
      <c r="AE248">
        <v>6.1976999953350091</v>
      </c>
      <c r="AF248">
        <v>3.1485648852912727</v>
      </c>
      <c r="AG248">
        <v>0.31222159326215237</v>
      </c>
      <c r="AI248">
        <v>1.6378370014578831</v>
      </c>
      <c r="AN248">
        <v>3.2949999222501525</v>
      </c>
      <c r="AS248">
        <v>4.952162843042422</v>
      </c>
      <c r="AX248">
        <v>4.0738644207174621</v>
      </c>
    </row>
    <row r="249" spans="1:50" x14ac:dyDescent="0.3">
      <c r="A249">
        <v>13</v>
      </c>
      <c r="B249">
        <v>6</v>
      </c>
      <c r="C249" t="s">
        <v>69</v>
      </c>
      <c r="D249" t="s">
        <v>27</v>
      </c>
      <c r="G249">
        <v>0.33300000000000002</v>
      </c>
      <c r="H249">
        <v>0.33300000000000002</v>
      </c>
      <c r="I249">
        <v>4700</v>
      </c>
      <c r="J249">
        <v>11434</v>
      </c>
      <c r="L249">
        <v>5643</v>
      </c>
      <c r="M249">
        <v>6.0359999999999996</v>
      </c>
      <c r="N249">
        <v>14.962999999999999</v>
      </c>
      <c r="O249">
        <v>8.9269999999999996</v>
      </c>
      <c r="Q249">
        <v>0.71199999999999997</v>
      </c>
      <c r="R249">
        <v>1</v>
      </c>
      <c r="S249">
        <v>0</v>
      </c>
      <c r="T249">
        <v>0</v>
      </c>
      <c r="V249">
        <v>0</v>
      </c>
      <c r="Y249" s="8">
        <v>44412</v>
      </c>
      <c r="Z249">
        <v>0.59812500000000002</v>
      </c>
      <c r="AB249">
        <v>1</v>
      </c>
      <c r="AD249">
        <v>6.4933803840018554</v>
      </c>
      <c r="AE249">
        <v>16.856735436984383</v>
      </c>
      <c r="AF249">
        <v>10.363355052982527</v>
      </c>
      <c r="AG249">
        <v>0.84901387858216237</v>
      </c>
      <c r="AI249">
        <v>27.851329066646052</v>
      </c>
      <c r="AN249">
        <v>6.3514697945312033</v>
      </c>
      <c r="AS249">
        <v>15.148389477583635</v>
      </c>
      <c r="AX249">
        <v>5.6651246019819608</v>
      </c>
    </row>
    <row r="250" spans="1:50" x14ac:dyDescent="0.3">
      <c r="A250">
        <v>14</v>
      </c>
      <c r="B250">
        <v>6</v>
      </c>
      <c r="C250" t="s">
        <v>69</v>
      </c>
      <c r="D250" t="s">
        <v>27</v>
      </c>
      <c r="G250">
        <v>0.33300000000000002</v>
      </c>
      <c r="H250">
        <v>0.33300000000000002</v>
      </c>
      <c r="I250">
        <v>6321</v>
      </c>
      <c r="J250">
        <v>11552</v>
      </c>
      <c r="L250">
        <v>5766</v>
      </c>
      <c r="M250">
        <v>7.9039999999999999</v>
      </c>
      <c r="N250">
        <v>15.113</v>
      </c>
      <c r="O250">
        <v>7.2080000000000002</v>
      </c>
      <c r="Q250">
        <v>0.73099999999999998</v>
      </c>
      <c r="R250">
        <v>1</v>
      </c>
      <c r="S250">
        <v>0</v>
      </c>
      <c r="T250">
        <v>0</v>
      </c>
      <c r="V250">
        <v>0</v>
      </c>
      <c r="Y250" s="8">
        <v>44412</v>
      </c>
      <c r="Z250">
        <v>0.60422453703703705</v>
      </c>
      <c r="AB250">
        <v>1</v>
      </c>
      <c r="AD250">
        <v>8.7784262320769084</v>
      </c>
      <c r="AE250">
        <v>17.034869051568304</v>
      </c>
      <c r="AF250">
        <v>8.2564428194913955</v>
      </c>
      <c r="AG250">
        <v>0.86791605200574662</v>
      </c>
      <c r="AI250">
        <v>2.4619307547010174</v>
      </c>
      <c r="AN250">
        <v>5.3618386023983113</v>
      </c>
      <c r="AS250">
        <v>8.2617464500956057</v>
      </c>
      <c r="AX250">
        <v>3.5648831104726004</v>
      </c>
    </row>
    <row r="251" spans="1:50" x14ac:dyDescent="0.3">
      <c r="A251">
        <v>15</v>
      </c>
      <c r="B251">
        <v>6</v>
      </c>
      <c r="C251" t="s">
        <v>69</v>
      </c>
      <c r="D251" t="s">
        <v>27</v>
      </c>
      <c r="G251">
        <v>0.33300000000000002</v>
      </c>
      <c r="H251">
        <v>0.33300000000000002</v>
      </c>
      <c r="I251">
        <v>6370</v>
      </c>
      <c r="J251">
        <v>11760</v>
      </c>
      <c r="L251">
        <v>5844</v>
      </c>
      <c r="M251">
        <v>7.96</v>
      </c>
      <c r="N251">
        <v>15.377000000000001</v>
      </c>
      <c r="O251">
        <v>7.4169999999999998</v>
      </c>
      <c r="Q251">
        <v>0.74399999999999999</v>
      </c>
      <c r="R251">
        <v>1</v>
      </c>
      <c r="S251">
        <v>0</v>
      </c>
      <c r="T251">
        <v>0</v>
      </c>
      <c r="V251">
        <v>0</v>
      </c>
      <c r="Y251" s="8">
        <v>44412</v>
      </c>
      <c r="Z251">
        <v>0.61071759259259262</v>
      </c>
      <c r="AB251">
        <v>1</v>
      </c>
      <c r="AD251">
        <v>8.8474991787491337</v>
      </c>
      <c r="AE251">
        <v>17.348867287445049</v>
      </c>
      <c r="AF251">
        <v>8.5013681086959156</v>
      </c>
      <c r="AG251">
        <v>0.8799027961280198</v>
      </c>
      <c r="AI251">
        <v>1.6944535694540699</v>
      </c>
      <c r="AN251">
        <v>3.6174039586386146</v>
      </c>
      <c r="AS251">
        <v>5.5403543478231594</v>
      </c>
      <c r="AX251">
        <v>2.2330226524422465</v>
      </c>
    </row>
    <row r="252" spans="1:50" x14ac:dyDescent="0.3">
      <c r="A252">
        <v>16</v>
      </c>
      <c r="B252">
        <v>7</v>
      </c>
      <c r="C252" t="s">
        <v>69</v>
      </c>
      <c r="D252" t="s">
        <v>27</v>
      </c>
      <c r="G252">
        <v>0.46700000000000003</v>
      </c>
      <c r="H252">
        <v>0.46700000000000003</v>
      </c>
      <c r="I252">
        <v>9004</v>
      </c>
      <c r="J252">
        <v>17064</v>
      </c>
      <c r="L252">
        <v>8214</v>
      </c>
      <c r="M252">
        <v>7.84</v>
      </c>
      <c r="N252">
        <v>15.776</v>
      </c>
      <c r="O252">
        <v>7.9359999999999999</v>
      </c>
      <c r="Q252">
        <v>0.79600000000000004</v>
      </c>
      <c r="R252">
        <v>1</v>
      </c>
      <c r="S252">
        <v>0</v>
      </c>
      <c r="T252">
        <v>0</v>
      </c>
      <c r="V252">
        <v>0</v>
      </c>
      <c r="Y252" s="8">
        <v>44412</v>
      </c>
      <c r="Z252">
        <v>0.62215277777777778</v>
      </c>
      <c r="AB252">
        <v>1</v>
      </c>
      <c r="AD252">
        <v>8.9564325145603902</v>
      </c>
      <c r="AE252">
        <v>18.080275860099739</v>
      </c>
      <c r="AF252">
        <v>9.1238433455393491</v>
      </c>
      <c r="AG252">
        <v>0.88713154217779366</v>
      </c>
      <c r="AI252">
        <v>0.48408317155121949</v>
      </c>
      <c r="AN252">
        <v>0.44597700055410727</v>
      </c>
      <c r="AS252">
        <v>1.376037172659434</v>
      </c>
      <c r="AX252">
        <v>1.4298286469118175</v>
      </c>
    </row>
    <row r="253" spans="1:50" x14ac:dyDescent="0.3">
      <c r="A253">
        <v>17</v>
      </c>
      <c r="B253">
        <v>7</v>
      </c>
      <c r="C253" t="s">
        <v>69</v>
      </c>
      <c r="D253" t="s">
        <v>27</v>
      </c>
      <c r="G253">
        <v>0.46700000000000003</v>
      </c>
      <c r="H253">
        <v>0.46700000000000003</v>
      </c>
      <c r="I253">
        <v>9034</v>
      </c>
      <c r="J253">
        <v>16833</v>
      </c>
      <c r="L253">
        <v>8171</v>
      </c>
      <c r="M253">
        <v>7.8650000000000002</v>
      </c>
      <c r="N253">
        <v>15.567</v>
      </c>
      <c r="O253">
        <v>7.702</v>
      </c>
      <c r="Q253">
        <v>0.79100000000000004</v>
      </c>
      <c r="R253">
        <v>1</v>
      </c>
      <c r="S253">
        <v>0</v>
      </c>
      <c r="T253">
        <v>0</v>
      </c>
      <c r="V253">
        <v>0</v>
      </c>
      <c r="Y253" s="8">
        <v>44412</v>
      </c>
      <c r="Z253">
        <v>0.62856481481481474</v>
      </c>
      <c r="AB253">
        <v>1</v>
      </c>
      <c r="AD253">
        <v>8.9865875963790138</v>
      </c>
      <c r="AE253">
        <v>17.831617419373885</v>
      </c>
      <c r="AF253">
        <v>8.8450298229948707</v>
      </c>
      <c r="AG253">
        <v>0.88241957300503704</v>
      </c>
      <c r="AI253">
        <v>0.14902670689984632</v>
      </c>
      <c r="AN253">
        <v>0.93545878125619686</v>
      </c>
      <c r="AS253">
        <v>1.7218908556125474</v>
      </c>
      <c r="AX253">
        <v>1.9533807772181091</v>
      </c>
    </row>
    <row r="254" spans="1:50" x14ac:dyDescent="0.3">
      <c r="A254">
        <v>18</v>
      </c>
      <c r="B254">
        <v>7</v>
      </c>
      <c r="C254" t="s">
        <v>69</v>
      </c>
      <c r="D254" t="s">
        <v>27</v>
      </c>
      <c r="G254">
        <v>0.46700000000000003</v>
      </c>
      <c r="H254">
        <v>0.46700000000000003</v>
      </c>
      <c r="I254">
        <v>9139</v>
      </c>
      <c r="J254">
        <v>16989</v>
      </c>
      <c r="L254">
        <v>8405</v>
      </c>
      <c r="M254">
        <v>7.9509999999999996</v>
      </c>
      <c r="N254">
        <v>15.709</v>
      </c>
      <c r="O254">
        <v>7.758</v>
      </c>
      <c r="Q254">
        <v>0.81699999999999995</v>
      </c>
      <c r="R254">
        <v>1</v>
      </c>
      <c r="S254">
        <v>0</v>
      </c>
      <c r="T254">
        <v>0</v>
      </c>
      <c r="V254">
        <v>0</v>
      </c>
      <c r="Y254" s="8">
        <v>44412</v>
      </c>
      <c r="Z254">
        <v>0.6353240740740741</v>
      </c>
      <c r="AB254">
        <v>1</v>
      </c>
      <c r="AD254">
        <v>9.0921303827441911</v>
      </c>
      <c r="AE254">
        <v>17.99954260012381</v>
      </c>
      <c r="AF254">
        <v>8.9074122173796191</v>
      </c>
      <c r="AG254">
        <v>0.90806145175910724</v>
      </c>
      <c r="AI254">
        <v>1.0236709193799005</v>
      </c>
      <c r="AN254">
        <v>2.5411104232770437E-3</v>
      </c>
      <c r="AS254">
        <v>1.0287531402264547</v>
      </c>
      <c r="AX254">
        <v>0.89571686212302426</v>
      </c>
    </row>
    <row r="255" spans="1:50" x14ac:dyDescent="0.3">
      <c r="A255">
        <v>19</v>
      </c>
      <c r="B255">
        <v>8</v>
      </c>
      <c r="C255" t="s">
        <v>69</v>
      </c>
      <c r="D255" t="s">
        <v>27</v>
      </c>
      <c r="G255">
        <v>0.6</v>
      </c>
      <c r="H255">
        <v>0.6</v>
      </c>
      <c r="I255">
        <v>11707</v>
      </c>
      <c r="J255">
        <v>21929</v>
      </c>
      <c r="L255">
        <v>10543</v>
      </c>
      <c r="M255">
        <v>7.83</v>
      </c>
      <c r="N255">
        <v>15.712999999999999</v>
      </c>
      <c r="O255">
        <v>7.883</v>
      </c>
      <c r="Q255">
        <v>0.82199999999999995</v>
      </c>
      <c r="R255">
        <v>1</v>
      </c>
      <c r="S255">
        <v>0</v>
      </c>
      <c r="T255">
        <v>0</v>
      </c>
      <c r="V255">
        <v>0</v>
      </c>
      <c r="Y255" s="8">
        <v>44412</v>
      </c>
      <c r="Z255">
        <v>0.6473726851851852</v>
      </c>
      <c r="AB255">
        <v>1</v>
      </c>
      <c r="AD255">
        <v>9.0858005257622096</v>
      </c>
      <c r="AE255">
        <v>18.148533237080045</v>
      </c>
      <c r="AF255">
        <v>9.0627327113178353</v>
      </c>
      <c r="AG255">
        <v>0.88912514672235143</v>
      </c>
      <c r="AI255">
        <v>0.95333917513566269</v>
      </c>
      <c r="AN255">
        <v>0.82518465044469425</v>
      </c>
      <c r="AS255">
        <v>0.69703012575372569</v>
      </c>
      <c r="AX255">
        <v>1.2083170308498432</v>
      </c>
    </row>
    <row r="256" spans="1:50" x14ac:dyDescent="0.3">
      <c r="A256">
        <v>20</v>
      </c>
      <c r="B256">
        <v>8</v>
      </c>
      <c r="C256" t="s">
        <v>69</v>
      </c>
      <c r="D256" t="s">
        <v>27</v>
      </c>
      <c r="G256">
        <v>0.6</v>
      </c>
      <c r="H256">
        <v>0.6</v>
      </c>
      <c r="I256">
        <v>11651</v>
      </c>
      <c r="J256">
        <v>22019</v>
      </c>
      <c r="L256">
        <v>10722</v>
      </c>
      <c r="M256">
        <v>7.7949999999999999</v>
      </c>
      <c r="N256">
        <v>15.776999999999999</v>
      </c>
      <c r="O256">
        <v>7.9829999999999997</v>
      </c>
      <c r="Q256">
        <v>0.83799999999999997</v>
      </c>
      <c r="R256">
        <v>1</v>
      </c>
      <c r="S256">
        <v>0</v>
      </c>
      <c r="T256">
        <v>0</v>
      </c>
      <c r="V256">
        <v>0</v>
      </c>
      <c r="Y256" s="8">
        <v>44412</v>
      </c>
      <c r="Z256">
        <v>0.65399305555555554</v>
      </c>
      <c r="AB256">
        <v>1</v>
      </c>
      <c r="AD256">
        <v>9.0419885424443969</v>
      </c>
      <c r="AE256">
        <v>18.223938101897563</v>
      </c>
      <c r="AF256">
        <v>9.1819495594531659</v>
      </c>
      <c r="AG256">
        <v>0.90439210947654636</v>
      </c>
      <c r="AI256">
        <v>0.46653936049329858</v>
      </c>
      <c r="AN256">
        <v>1.244100566097571</v>
      </c>
      <c r="AS256">
        <v>2.0216617717018437</v>
      </c>
      <c r="AX256">
        <v>0.48801216406070391</v>
      </c>
    </row>
    <row r="257" spans="1:58" x14ac:dyDescent="0.3">
      <c r="A257">
        <v>21</v>
      </c>
      <c r="B257">
        <v>8</v>
      </c>
      <c r="C257" t="s">
        <v>69</v>
      </c>
      <c r="D257" t="s">
        <v>27</v>
      </c>
      <c r="G257">
        <v>0.6</v>
      </c>
      <c r="H257">
        <v>0.6</v>
      </c>
      <c r="I257">
        <v>11630</v>
      </c>
      <c r="J257">
        <v>21975</v>
      </c>
      <c r="L257">
        <v>10781</v>
      </c>
      <c r="M257">
        <v>7.7809999999999997</v>
      </c>
      <c r="N257">
        <v>15.746</v>
      </c>
      <c r="O257">
        <v>7.9660000000000002</v>
      </c>
      <c r="Q257">
        <v>0.84299999999999997</v>
      </c>
      <c r="R257">
        <v>1</v>
      </c>
      <c r="S257">
        <v>0</v>
      </c>
      <c r="T257">
        <v>0</v>
      </c>
      <c r="V257">
        <v>0</v>
      </c>
      <c r="Y257" s="8">
        <v>44412</v>
      </c>
      <c r="Z257">
        <v>0.66107638888888887</v>
      </c>
      <c r="AB257">
        <v>1</v>
      </c>
      <c r="AD257">
        <v>9.0255590487002184</v>
      </c>
      <c r="AE257">
        <v>18.187073501320111</v>
      </c>
      <c r="AF257">
        <v>9.1615144526198922</v>
      </c>
      <c r="AG257">
        <v>0.90942423686480078</v>
      </c>
      <c r="AI257">
        <v>0.28398943000242682</v>
      </c>
      <c r="AN257">
        <v>1.03929722955617</v>
      </c>
      <c r="AS257">
        <v>1.7946050291099129</v>
      </c>
      <c r="AX257">
        <v>1.0471374294223068</v>
      </c>
    </row>
    <row r="258" spans="1:58" x14ac:dyDescent="0.3">
      <c r="A258">
        <v>22</v>
      </c>
      <c r="B258">
        <v>1</v>
      </c>
      <c r="C258" t="s">
        <v>30</v>
      </c>
      <c r="D258" t="s">
        <v>27</v>
      </c>
      <c r="G258">
        <v>0.5</v>
      </c>
      <c r="H258">
        <v>0.5</v>
      </c>
      <c r="I258">
        <v>10619</v>
      </c>
      <c r="J258">
        <v>10588</v>
      </c>
      <c r="L258">
        <v>12347</v>
      </c>
      <c r="M258">
        <v>8.5609999999999999</v>
      </c>
      <c r="N258">
        <v>9.2479999999999993</v>
      </c>
      <c r="O258">
        <v>0.68700000000000006</v>
      </c>
      <c r="Q258">
        <v>1.175</v>
      </c>
      <c r="R258">
        <v>1</v>
      </c>
      <c r="S258">
        <v>0</v>
      </c>
      <c r="T258">
        <v>0</v>
      </c>
      <c r="V258">
        <v>0</v>
      </c>
      <c r="Y258" s="8">
        <v>44412</v>
      </c>
      <c r="Z258">
        <v>0.6721759259259259</v>
      </c>
      <c r="AB258">
        <v>1</v>
      </c>
      <c r="AD258">
        <v>9.8815155341336709</v>
      </c>
      <c r="AE258">
        <v>10.376018925890016</v>
      </c>
      <c r="AF258">
        <v>0.49450339175634461</v>
      </c>
      <c r="AG258">
        <v>1.2515866060683942</v>
      </c>
    </row>
    <row r="259" spans="1:58" x14ac:dyDescent="0.3">
      <c r="A259">
        <v>23</v>
      </c>
      <c r="B259">
        <v>1</v>
      </c>
      <c r="C259" t="s">
        <v>30</v>
      </c>
      <c r="D259" t="s">
        <v>27</v>
      </c>
      <c r="G259">
        <v>0.5</v>
      </c>
      <c r="H259">
        <v>0.5</v>
      </c>
      <c r="I259">
        <v>11001</v>
      </c>
      <c r="J259">
        <v>10581</v>
      </c>
      <c r="L259">
        <v>12557</v>
      </c>
      <c r="M259">
        <v>8.8550000000000004</v>
      </c>
      <c r="N259">
        <v>9.2420000000000009</v>
      </c>
      <c r="O259">
        <v>0.38800000000000001</v>
      </c>
      <c r="Q259">
        <v>1.1970000000000001</v>
      </c>
      <c r="R259">
        <v>1</v>
      </c>
      <c r="S259">
        <v>0</v>
      </c>
      <c r="T259">
        <v>0</v>
      </c>
      <c r="V259">
        <v>0</v>
      </c>
      <c r="Y259" s="8">
        <v>44412</v>
      </c>
      <c r="Z259">
        <v>0.67829861111111101</v>
      </c>
      <c r="AB259">
        <v>1</v>
      </c>
      <c r="AD259">
        <v>10.240147911863758</v>
      </c>
      <c r="AE259">
        <v>10.368981138507047</v>
      </c>
      <c r="AF259">
        <v>0.12883322664328922</v>
      </c>
      <c r="AG259">
        <v>1.2730797603368702</v>
      </c>
      <c r="AJ259">
        <v>0.32036990692813905</v>
      </c>
      <c r="AO259">
        <v>0.71495457878733559</v>
      </c>
      <c r="AT259">
        <v>27.767056595822844</v>
      </c>
      <c r="AY259">
        <v>1.4208521760246788</v>
      </c>
      <c r="BC259">
        <v>10.256577405607938</v>
      </c>
      <c r="BD259">
        <v>10.406180871817021</v>
      </c>
      <c r="BE259">
        <v>0.14960346620908371</v>
      </c>
      <c r="BF259">
        <v>1.2821887638125575</v>
      </c>
    </row>
    <row r="260" spans="1:58" x14ac:dyDescent="0.3">
      <c r="A260">
        <v>24</v>
      </c>
      <c r="B260">
        <v>1</v>
      </c>
      <c r="C260" t="s">
        <v>30</v>
      </c>
      <c r="D260" t="s">
        <v>27</v>
      </c>
      <c r="G260">
        <v>0.5</v>
      </c>
      <c r="H260">
        <v>0.5</v>
      </c>
      <c r="I260">
        <v>11036</v>
      </c>
      <c r="J260">
        <v>10655</v>
      </c>
      <c r="L260">
        <v>12735</v>
      </c>
      <c r="M260">
        <v>8.8810000000000002</v>
      </c>
      <c r="N260">
        <v>9.3049999999999997</v>
      </c>
      <c r="O260">
        <v>0.42399999999999999</v>
      </c>
      <c r="Q260">
        <v>1.216</v>
      </c>
      <c r="R260">
        <v>1</v>
      </c>
      <c r="S260">
        <v>0</v>
      </c>
      <c r="T260">
        <v>0</v>
      </c>
      <c r="V260">
        <v>0</v>
      </c>
      <c r="Y260" s="8">
        <v>44412</v>
      </c>
      <c r="Z260">
        <v>0.68484953703703699</v>
      </c>
      <c r="AB260">
        <v>1</v>
      </c>
      <c r="AD260">
        <v>10.273006899352117</v>
      </c>
      <c r="AE260">
        <v>10.443380605126995</v>
      </c>
      <c r="AF260">
        <v>0.1703737057748782</v>
      </c>
      <c r="AG260">
        <v>1.2912977672882449</v>
      </c>
    </row>
    <row r="261" spans="1:58" x14ac:dyDescent="0.3">
      <c r="A261">
        <v>25</v>
      </c>
      <c r="B261">
        <v>9</v>
      </c>
      <c r="C261" t="s">
        <v>161</v>
      </c>
      <c r="D261" t="s">
        <v>27</v>
      </c>
      <c r="G261">
        <v>0.5</v>
      </c>
      <c r="H261">
        <v>0.5</v>
      </c>
      <c r="I261">
        <v>5354</v>
      </c>
      <c r="J261">
        <v>11747</v>
      </c>
      <c r="L261">
        <v>5375</v>
      </c>
      <c r="M261">
        <v>4.5220000000000002</v>
      </c>
      <c r="N261">
        <v>10.23</v>
      </c>
      <c r="O261">
        <v>5.7080000000000002</v>
      </c>
      <c r="Q261">
        <v>0.44600000000000001</v>
      </c>
      <c r="R261">
        <v>1</v>
      </c>
      <c r="S261">
        <v>0</v>
      </c>
      <c r="T261">
        <v>0</v>
      </c>
      <c r="V261">
        <v>0</v>
      </c>
      <c r="Y261" s="8">
        <v>44412</v>
      </c>
      <c r="Z261">
        <v>0.69598379629629636</v>
      </c>
      <c r="AB261">
        <v>1</v>
      </c>
      <c r="AD261">
        <v>4.9385849876705672</v>
      </c>
      <c r="AE261">
        <v>11.541275436870034</v>
      </c>
      <c r="AF261">
        <v>6.6026904491994669</v>
      </c>
      <c r="AG261">
        <v>0.53801388435499864</v>
      </c>
    </row>
    <row r="262" spans="1:58" x14ac:dyDescent="0.3">
      <c r="A262">
        <v>26</v>
      </c>
      <c r="B262">
        <v>9</v>
      </c>
      <c r="C262" t="s">
        <v>161</v>
      </c>
      <c r="D262" t="s">
        <v>27</v>
      </c>
      <c r="G262">
        <v>0.5</v>
      </c>
      <c r="H262">
        <v>0.5</v>
      </c>
      <c r="I262">
        <v>3121</v>
      </c>
      <c r="J262">
        <v>11813</v>
      </c>
      <c r="L262">
        <v>5207</v>
      </c>
      <c r="M262">
        <v>2.8090000000000002</v>
      </c>
      <c r="N262">
        <v>10.286</v>
      </c>
      <c r="O262">
        <v>7.4770000000000003</v>
      </c>
      <c r="Q262">
        <v>0.42899999999999999</v>
      </c>
      <c r="R262">
        <v>1</v>
      </c>
      <c r="S262">
        <v>0</v>
      </c>
      <c r="T262">
        <v>0</v>
      </c>
      <c r="V262">
        <v>0</v>
      </c>
      <c r="Y262" s="8">
        <v>44412</v>
      </c>
      <c r="Z262">
        <v>0.70208333333333339</v>
      </c>
      <c r="AB262">
        <v>1</v>
      </c>
      <c r="AD262">
        <v>2.8421815859132815</v>
      </c>
      <c r="AE262">
        <v>11.607631717909449</v>
      </c>
      <c r="AF262">
        <v>8.7654501319961682</v>
      </c>
      <c r="AG262">
        <v>0.52081936094021808</v>
      </c>
      <c r="AJ262">
        <v>0</v>
      </c>
      <c r="AO262">
        <v>0.70405347877066859</v>
      </c>
      <c r="AT262">
        <v>0.93340699316989417</v>
      </c>
      <c r="AY262">
        <v>1.791733181122213</v>
      </c>
      <c r="BC262">
        <v>2.8421815859132815</v>
      </c>
      <c r="BD262">
        <v>11.56691309090799</v>
      </c>
      <c r="BE262">
        <v>8.7247315049947094</v>
      </c>
      <c r="BF262">
        <v>0.52552738520855091</v>
      </c>
    </row>
    <row r="263" spans="1:58" x14ac:dyDescent="0.3">
      <c r="A263">
        <v>27</v>
      </c>
      <c r="B263">
        <v>9</v>
      </c>
      <c r="C263" t="s">
        <v>161</v>
      </c>
      <c r="D263" t="s">
        <v>27</v>
      </c>
      <c r="G263">
        <v>0.5</v>
      </c>
      <c r="H263">
        <v>0.5</v>
      </c>
      <c r="I263">
        <v>3121</v>
      </c>
      <c r="J263">
        <v>11732</v>
      </c>
      <c r="L263">
        <v>5299</v>
      </c>
      <c r="M263">
        <v>2.8090000000000002</v>
      </c>
      <c r="N263">
        <v>10.218</v>
      </c>
      <c r="O263">
        <v>7.4089999999999998</v>
      </c>
      <c r="Q263">
        <v>0.438</v>
      </c>
      <c r="R263">
        <v>1</v>
      </c>
      <c r="S263">
        <v>0</v>
      </c>
      <c r="T263">
        <v>0</v>
      </c>
      <c r="V263">
        <v>0</v>
      </c>
      <c r="Y263" s="8">
        <v>44412</v>
      </c>
      <c r="Z263">
        <v>0.70859953703703704</v>
      </c>
      <c r="AB263">
        <v>1</v>
      </c>
      <c r="AD263">
        <v>2.8421815859132815</v>
      </c>
      <c r="AE263">
        <v>11.526194463906531</v>
      </c>
      <c r="AF263">
        <v>8.6840128779932506</v>
      </c>
      <c r="AG263">
        <v>0.53023540947688363</v>
      </c>
    </row>
    <row r="264" spans="1:58" x14ac:dyDescent="0.3">
      <c r="A264">
        <v>28</v>
      </c>
      <c r="B264">
        <v>10</v>
      </c>
      <c r="C264" t="s">
        <v>162</v>
      </c>
      <c r="D264" t="s">
        <v>27</v>
      </c>
      <c r="G264">
        <v>0.5</v>
      </c>
      <c r="H264">
        <v>0.5</v>
      </c>
      <c r="I264">
        <v>4789</v>
      </c>
      <c r="J264">
        <v>7938</v>
      </c>
      <c r="L264">
        <v>2057</v>
      </c>
      <c r="M264">
        <v>4.0890000000000004</v>
      </c>
      <c r="N264">
        <v>7.0039999999999996</v>
      </c>
      <c r="O264">
        <v>2.915</v>
      </c>
      <c r="Q264">
        <v>9.9000000000000005E-2</v>
      </c>
      <c r="R264">
        <v>1</v>
      </c>
      <c r="S264">
        <v>0</v>
      </c>
      <c r="T264">
        <v>0</v>
      </c>
      <c r="V264">
        <v>0</v>
      </c>
      <c r="Y264" s="8">
        <v>44412</v>
      </c>
      <c r="Z264">
        <v>0.71945601851851848</v>
      </c>
      <c r="AB264">
        <v>1</v>
      </c>
      <c r="AD264">
        <v>4.4081470467870627</v>
      </c>
      <c r="AE264">
        <v>7.7117137023377698</v>
      </c>
      <c r="AF264">
        <v>3.3035666555507071</v>
      </c>
      <c r="AG264">
        <v>0.19842204691308143</v>
      </c>
    </row>
    <row r="265" spans="1:58" x14ac:dyDescent="0.3">
      <c r="A265">
        <v>29</v>
      </c>
      <c r="B265">
        <v>10</v>
      </c>
      <c r="C265" t="s">
        <v>162</v>
      </c>
      <c r="D265" t="s">
        <v>27</v>
      </c>
      <c r="G265">
        <v>0.5</v>
      </c>
      <c r="H265">
        <v>0.5</v>
      </c>
      <c r="I265">
        <v>5415</v>
      </c>
      <c r="J265">
        <v>7972</v>
      </c>
      <c r="L265">
        <v>1981</v>
      </c>
      <c r="M265">
        <v>4.569</v>
      </c>
      <c r="N265">
        <v>7.032</v>
      </c>
      <c r="O265">
        <v>2.4630000000000001</v>
      </c>
      <c r="Q265">
        <v>9.0999999999999998E-2</v>
      </c>
      <c r="R265">
        <v>1</v>
      </c>
      <c r="S265">
        <v>0</v>
      </c>
      <c r="T265">
        <v>0</v>
      </c>
      <c r="V265">
        <v>0</v>
      </c>
      <c r="Y265" s="8">
        <v>44412</v>
      </c>
      <c r="Z265">
        <v>0.72556712962962966</v>
      </c>
      <c r="AB265">
        <v>1</v>
      </c>
      <c r="AD265">
        <v>4.9958535087217069</v>
      </c>
      <c r="AE265">
        <v>7.7458972410550437</v>
      </c>
      <c r="AF265">
        <v>2.7500437323333369</v>
      </c>
      <c r="AG265">
        <v>0.1906435720349664</v>
      </c>
      <c r="AJ265">
        <v>0.50867849838659907</v>
      </c>
      <c r="AO265">
        <v>0.92582838492105735</v>
      </c>
      <c r="AT265">
        <v>1.6880992543146354</v>
      </c>
      <c r="AY265">
        <v>0.58880423051893938</v>
      </c>
      <c r="BC265">
        <v>4.9831793278333398</v>
      </c>
      <c r="BD265">
        <v>7.7102056050414198</v>
      </c>
      <c r="BE265">
        <v>2.72702627720808</v>
      </c>
      <c r="BF265">
        <v>0.19120648798009315</v>
      </c>
    </row>
    <row r="266" spans="1:58" x14ac:dyDescent="0.3">
      <c r="A266">
        <v>30</v>
      </c>
      <c r="B266">
        <v>10</v>
      </c>
      <c r="C266" t="s">
        <v>162</v>
      </c>
      <c r="D266" t="s">
        <v>27</v>
      </c>
      <c r="G266">
        <v>0.5</v>
      </c>
      <c r="H266">
        <v>0.5</v>
      </c>
      <c r="I266">
        <v>5388</v>
      </c>
      <c r="J266">
        <v>7901</v>
      </c>
      <c r="L266">
        <v>1992</v>
      </c>
      <c r="M266">
        <v>4.5490000000000004</v>
      </c>
      <c r="N266">
        <v>6.9720000000000004</v>
      </c>
      <c r="O266">
        <v>2.423</v>
      </c>
      <c r="Q266">
        <v>9.1999999999999998E-2</v>
      </c>
      <c r="R266">
        <v>1</v>
      </c>
      <c r="S266">
        <v>0</v>
      </c>
      <c r="T266">
        <v>0</v>
      </c>
      <c r="V266">
        <v>0</v>
      </c>
      <c r="Y266" s="8">
        <v>44412</v>
      </c>
      <c r="Z266">
        <v>0.73207175925925927</v>
      </c>
      <c r="AB266">
        <v>1</v>
      </c>
      <c r="AD266">
        <v>4.9705051469449728</v>
      </c>
      <c r="AE266">
        <v>7.6745139690277959</v>
      </c>
      <c r="AF266">
        <v>2.7040088220828231</v>
      </c>
      <c r="AG266">
        <v>0.19176940392521988</v>
      </c>
    </row>
    <row r="267" spans="1:58" x14ac:dyDescent="0.3">
      <c r="A267">
        <v>31</v>
      </c>
      <c r="B267">
        <v>11</v>
      </c>
      <c r="C267" t="s">
        <v>163</v>
      </c>
      <c r="D267" t="s">
        <v>27</v>
      </c>
      <c r="G267">
        <v>0.5</v>
      </c>
      <c r="H267">
        <v>0.5</v>
      </c>
      <c r="I267">
        <v>4066</v>
      </c>
      <c r="J267">
        <v>10200</v>
      </c>
      <c r="L267">
        <v>4926</v>
      </c>
      <c r="M267">
        <v>3.5339999999999998</v>
      </c>
      <c r="N267">
        <v>8.92</v>
      </c>
      <c r="O267">
        <v>5.3860000000000001</v>
      </c>
      <c r="Q267">
        <v>0.39900000000000002</v>
      </c>
      <c r="R267">
        <v>1</v>
      </c>
      <c r="S267">
        <v>0</v>
      </c>
      <c r="T267">
        <v>0</v>
      </c>
      <c r="V267">
        <v>0</v>
      </c>
      <c r="Y267" s="8">
        <v>44412</v>
      </c>
      <c r="Z267">
        <v>0.74315972222222226</v>
      </c>
      <c r="AB267">
        <v>1</v>
      </c>
      <c r="AD267">
        <v>3.7293742480989667</v>
      </c>
      <c r="AE267">
        <v>9.9859244252340638</v>
      </c>
      <c r="AF267">
        <v>6.2565501771350966</v>
      </c>
      <c r="AG267">
        <v>0.49205947356192425</v>
      </c>
    </row>
    <row r="268" spans="1:58" x14ac:dyDescent="0.3">
      <c r="A268">
        <v>32</v>
      </c>
      <c r="B268">
        <v>11</v>
      </c>
      <c r="C268" t="s">
        <v>163</v>
      </c>
      <c r="D268" t="s">
        <v>27</v>
      </c>
      <c r="G268">
        <v>0.5</v>
      </c>
      <c r="H268">
        <v>0.5</v>
      </c>
      <c r="I268">
        <v>3505</v>
      </c>
      <c r="J268">
        <v>10203</v>
      </c>
      <c r="L268">
        <v>4997</v>
      </c>
      <c r="M268">
        <v>3.1040000000000001</v>
      </c>
      <c r="N268">
        <v>8.923</v>
      </c>
      <c r="O268">
        <v>5.819</v>
      </c>
      <c r="Q268">
        <v>0.40699999999999997</v>
      </c>
      <c r="R268">
        <v>1</v>
      </c>
      <c r="S268">
        <v>0</v>
      </c>
      <c r="T268">
        <v>0</v>
      </c>
      <c r="V268">
        <v>0</v>
      </c>
      <c r="Y268" s="8">
        <v>44412</v>
      </c>
      <c r="Z268">
        <v>0.7491782407407408</v>
      </c>
      <c r="AB268">
        <v>1</v>
      </c>
      <c r="AD268">
        <v>3.2026916200712741</v>
      </c>
      <c r="AE268">
        <v>9.9889406198267654</v>
      </c>
      <c r="AF268">
        <v>6.7862489997554913</v>
      </c>
      <c r="AG268">
        <v>0.49932620667174227</v>
      </c>
      <c r="AJ268">
        <v>0.52625865577816389</v>
      </c>
      <c r="AO268">
        <v>0.49197736205113318</v>
      </c>
      <c r="AT268">
        <v>0.4757946095346598</v>
      </c>
      <c r="AY268">
        <v>1.0922895878381815</v>
      </c>
      <c r="BC268">
        <v>3.2111410739968522</v>
      </c>
      <c r="BD268">
        <v>10.013572875667153</v>
      </c>
      <c r="BE268">
        <v>6.8024318016703003</v>
      </c>
      <c r="BF268">
        <v>0.49661397529976792</v>
      </c>
    </row>
    <row r="269" spans="1:58" x14ac:dyDescent="0.3">
      <c r="A269">
        <v>33</v>
      </c>
      <c r="B269">
        <v>11</v>
      </c>
      <c r="C269" t="s">
        <v>163</v>
      </c>
      <c r="D269" t="s">
        <v>27</v>
      </c>
      <c r="G269">
        <v>0.5</v>
      </c>
      <c r="H269">
        <v>0.5</v>
      </c>
      <c r="I269">
        <v>3523</v>
      </c>
      <c r="J269">
        <v>10252</v>
      </c>
      <c r="L269">
        <v>4944</v>
      </c>
      <c r="M269">
        <v>3.1179999999999999</v>
      </c>
      <c r="N269">
        <v>8.9640000000000004</v>
      </c>
      <c r="O269">
        <v>5.8460000000000001</v>
      </c>
      <c r="Q269">
        <v>0.40100000000000002</v>
      </c>
      <c r="R269">
        <v>1</v>
      </c>
      <c r="S269">
        <v>0</v>
      </c>
      <c r="T269">
        <v>0</v>
      </c>
      <c r="V269">
        <v>0</v>
      </c>
      <c r="Y269" s="8">
        <v>44412</v>
      </c>
      <c r="Z269">
        <v>0.7557060185185186</v>
      </c>
      <c r="AB269">
        <v>1</v>
      </c>
      <c r="AD269">
        <v>3.2195905279224304</v>
      </c>
      <c r="AE269">
        <v>10.03820513150754</v>
      </c>
      <c r="AF269">
        <v>6.8186146035851101</v>
      </c>
      <c r="AG269">
        <v>0.49390174392779362</v>
      </c>
    </row>
    <row r="270" spans="1:58" x14ac:dyDescent="0.3">
      <c r="A270">
        <v>34</v>
      </c>
      <c r="B270">
        <v>12</v>
      </c>
      <c r="C270" t="s">
        <v>164</v>
      </c>
      <c r="D270" t="s">
        <v>27</v>
      </c>
      <c r="G270">
        <v>0.5</v>
      </c>
      <c r="H270">
        <v>0.5</v>
      </c>
      <c r="I270">
        <v>2796</v>
      </c>
      <c r="J270">
        <v>4642</v>
      </c>
      <c r="L270">
        <v>1427</v>
      </c>
      <c r="M270">
        <v>2.56</v>
      </c>
      <c r="N270">
        <v>4.2110000000000003</v>
      </c>
      <c r="O270">
        <v>1.651</v>
      </c>
      <c r="Q270">
        <v>3.3000000000000002E-2</v>
      </c>
      <c r="R270">
        <v>1</v>
      </c>
      <c r="S270">
        <v>0</v>
      </c>
      <c r="T270">
        <v>0</v>
      </c>
      <c r="V270">
        <v>0</v>
      </c>
      <c r="Y270" s="8">
        <v>44412</v>
      </c>
      <c r="Z270">
        <v>0.76621527777777787</v>
      </c>
      <c r="AB270">
        <v>1</v>
      </c>
      <c r="AD270">
        <v>2.537062416378522</v>
      </c>
      <c r="AE270">
        <v>4.3979212431573176</v>
      </c>
      <c r="AF270">
        <v>1.8608588267787955</v>
      </c>
      <c r="AG270">
        <v>0.13394258410765411</v>
      </c>
    </row>
    <row r="271" spans="1:58" x14ac:dyDescent="0.3">
      <c r="A271">
        <v>35</v>
      </c>
      <c r="B271">
        <v>12</v>
      </c>
      <c r="C271" t="s">
        <v>164</v>
      </c>
      <c r="D271" t="s">
        <v>27</v>
      </c>
      <c r="G271">
        <v>0.5</v>
      </c>
      <c r="H271">
        <v>0.5</v>
      </c>
      <c r="I271">
        <v>2580</v>
      </c>
      <c r="J271">
        <v>4639</v>
      </c>
      <c r="L271">
        <v>1435</v>
      </c>
      <c r="M271">
        <v>2.3940000000000001</v>
      </c>
      <c r="N271">
        <v>4.2080000000000002</v>
      </c>
      <c r="O271">
        <v>1.8140000000000001</v>
      </c>
      <c r="Q271">
        <v>3.4000000000000002E-2</v>
      </c>
      <c r="R271">
        <v>1</v>
      </c>
      <c r="S271">
        <v>0</v>
      </c>
      <c r="T271">
        <v>0</v>
      </c>
      <c r="V271">
        <v>0</v>
      </c>
      <c r="Y271" s="8">
        <v>44412</v>
      </c>
      <c r="Z271">
        <v>0.77201388888888889</v>
      </c>
      <c r="AB271">
        <v>1</v>
      </c>
      <c r="AD271">
        <v>2.334275522164651</v>
      </c>
      <c r="AE271">
        <v>4.3949050485646177</v>
      </c>
      <c r="AF271">
        <v>2.0606295263999668</v>
      </c>
      <c r="AG271">
        <v>0.13476137093692936</v>
      </c>
      <c r="AJ271">
        <v>2.1545842705858136</v>
      </c>
      <c r="AO271">
        <v>0.93355632257885457</v>
      </c>
      <c r="AT271">
        <v>4.3197566479630574</v>
      </c>
      <c r="AY271">
        <v>4.5041788337632838</v>
      </c>
      <c r="BC271">
        <v>2.3093965744948939</v>
      </c>
      <c r="BD271">
        <v>4.4155157116147388</v>
      </c>
      <c r="BE271">
        <v>2.1061191371198449</v>
      </c>
      <c r="BF271">
        <v>0.13179326868080654</v>
      </c>
    </row>
    <row r="272" spans="1:58" x14ac:dyDescent="0.3">
      <c r="A272">
        <v>36</v>
      </c>
      <c r="B272">
        <v>12</v>
      </c>
      <c r="C272" t="s">
        <v>164</v>
      </c>
      <c r="D272" t="s">
        <v>27</v>
      </c>
      <c r="G272">
        <v>0.5</v>
      </c>
      <c r="H272">
        <v>0.5</v>
      </c>
      <c r="I272">
        <v>2527</v>
      </c>
      <c r="J272">
        <v>4680</v>
      </c>
      <c r="L272">
        <v>1377</v>
      </c>
      <c r="M272">
        <v>2.3540000000000001</v>
      </c>
      <c r="N272">
        <v>4.2430000000000003</v>
      </c>
      <c r="O272">
        <v>1.889</v>
      </c>
      <c r="Q272">
        <v>2.8000000000000001E-2</v>
      </c>
      <c r="R272">
        <v>1</v>
      </c>
      <c r="S272">
        <v>0</v>
      </c>
      <c r="T272">
        <v>0</v>
      </c>
      <c r="V272">
        <v>0</v>
      </c>
      <c r="Y272" s="8">
        <v>44412</v>
      </c>
      <c r="Z272">
        <v>0.77835648148148151</v>
      </c>
      <c r="AB272">
        <v>1</v>
      </c>
      <c r="AD272">
        <v>2.2845176268251364</v>
      </c>
      <c r="AE272">
        <v>4.4361263746648598</v>
      </c>
      <c r="AF272">
        <v>2.1516087478397234</v>
      </c>
      <c r="AG272">
        <v>0.1288251664246837</v>
      </c>
    </row>
    <row r="273" spans="1:58" x14ac:dyDescent="0.3">
      <c r="A273">
        <v>37</v>
      </c>
      <c r="B273">
        <v>13</v>
      </c>
      <c r="C273" t="s">
        <v>165</v>
      </c>
      <c r="D273" t="s">
        <v>27</v>
      </c>
      <c r="G273">
        <v>0.5</v>
      </c>
      <c r="H273">
        <v>0.5</v>
      </c>
      <c r="I273">
        <v>3533</v>
      </c>
      <c r="J273">
        <v>5276</v>
      </c>
      <c r="L273">
        <v>2300</v>
      </c>
      <c r="M273">
        <v>3.125</v>
      </c>
      <c r="N273">
        <v>4.7480000000000002</v>
      </c>
      <c r="O273">
        <v>1.623</v>
      </c>
      <c r="Q273">
        <v>0.125</v>
      </c>
      <c r="R273">
        <v>1</v>
      </c>
      <c r="S273">
        <v>0</v>
      </c>
      <c r="T273">
        <v>0</v>
      </c>
      <c r="V273">
        <v>0</v>
      </c>
      <c r="Y273" s="8">
        <v>44412</v>
      </c>
      <c r="Z273">
        <v>0.78891203703703694</v>
      </c>
      <c r="AB273">
        <v>1</v>
      </c>
      <c r="AD273">
        <v>3.2289788100619612</v>
      </c>
      <c r="AE273">
        <v>5.0353437004147228</v>
      </c>
      <c r="AF273">
        <v>1.8063648903527616</v>
      </c>
      <c r="AG273">
        <v>0.2232926968523177</v>
      </c>
    </row>
    <row r="274" spans="1:58" x14ac:dyDescent="0.3">
      <c r="A274">
        <v>38</v>
      </c>
      <c r="B274">
        <v>13</v>
      </c>
      <c r="C274" t="s">
        <v>165</v>
      </c>
      <c r="D274" t="s">
        <v>27</v>
      </c>
      <c r="G274">
        <v>0.5</v>
      </c>
      <c r="H274">
        <v>0.5</v>
      </c>
      <c r="I274">
        <v>3859</v>
      </c>
      <c r="J274">
        <v>5328</v>
      </c>
      <c r="L274">
        <v>2317</v>
      </c>
      <c r="M274">
        <v>3.375</v>
      </c>
      <c r="N274">
        <v>4.7930000000000001</v>
      </c>
      <c r="O274">
        <v>1.417</v>
      </c>
      <c r="Q274">
        <v>0.126</v>
      </c>
      <c r="R274">
        <v>1</v>
      </c>
      <c r="S274">
        <v>0</v>
      </c>
      <c r="T274">
        <v>0</v>
      </c>
      <c r="V274">
        <v>0</v>
      </c>
      <c r="Y274" s="8">
        <v>44412</v>
      </c>
      <c r="Z274">
        <v>0.79479166666666667</v>
      </c>
      <c r="AB274">
        <v>1</v>
      </c>
      <c r="AD274">
        <v>3.5350368078106738</v>
      </c>
      <c r="AE274">
        <v>5.0876244066882013</v>
      </c>
      <c r="AF274">
        <v>1.5525875988775275</v>
      </c>
      <c r="AG274">
        <v>0.22503261886452763</v>
      </c>
      <c r="AJ274">
        <v>0.7144990631277266</v>
      </c>
      <c r="AO274">
        <v>0.65426758676612806</v>
      </c>
      <c r="AT274">
        <v>3.8420250016801747</v>
      </c>
      <c r="AY274">
        <v>1.085632375340706</v>
      </c>
      <c r="BC274">
        <v>3.5477109886990408</v>
      </c>
      <c r="BD274">
        <v>5.0710353364283476</v>
      </c>
      <c r="BE274">
        <v>1.5233243477293068</v>
      </c>
      <c r="BF274">
        <v>0.22626079910844055</v>
      </c>
    </row>
    <row r="275" spans="1:58" x14ac:dyDescent="0.3">
      <c r="A275">
        <v>39</v>
      </c>
      <c r="B275">
        <v>13</v>
      </c>
      <c r="C275" t="s">
        <v>165</v>
      </c>
      <c r="D275" t="s">
        <v>27</v>
      </c>
      <c r="G275">
        <v>0.5</v>
      </c>
      <c r="H275">
        <v>0.5</v>
      </c>
      <c r="I275">
        <v>3886</v>
      </c>
      <c r="J275">
        <v>5295</v>
      </c>
      <c r="L275">
        <v>2341</v>
      </c>
      <c r="M275">
        <v>3.3959999999999999</v>
      </c>
      <c r="N275">
        <v>4.7640000000000002</v>
      </c>
      <c r="O275">
        <v>1.369</v>
      </c>
      <c r="Q275">
        <v>0.129</v>
      </c>
      <c r="R275">
        <v>1</v>
      </c>
      <c r="S275">
        <v>0</v>
      </c>
      <c r="T275">
        <v>0</v>
      </c>
      <c r="V275">
        <v>0</v>
      </c>
      <c r="Y275" s="8">
        <v>44412</v>
      </c>
      <c r="Z275">
        <v>0.80111111111111111</v>
      </c>
      <c r="AB275">
        <v>1</v>
      </c>
      <c r="AD275">
        <v>3.5603851695874078</v>
      </c>
      <c r="AE275">
        <v>5.0544462661684939</v>
      </c>
      <c r="AF275">
        <v>1.4940610965810861</v>
      </c>
      <c r="AG275">
        <v>0.22748897935235346</v>
      </c>
    </row>
    <row r="276" spans="1:58" x14ac:dyDescent="0.3">
      <c r="A276">
        <v>40</v>
      </c>
      <c r="B276">
        <v>14</v>
      </c>
      <c r="C276" t="s">
        <v>166</v>
      </c>
      <c r="D276" t="s">
        <v>27</v>
      </c>
      <c r="G276">
        <v>0.5</v>
      </c>
      <c r="H276">
        <v>0.5</v>
      </c>
      <c r="I276">
        <v>3476</v>
      </c>
      <c r="J276">
        <v>5966</v>
      </c>
      <c r="L276">
        <v>4602</v>
      </c>
      <c r="M276">
        <v>3.081</v>
      </c>
      <c r="N276">
        <v>5.3330000000000002</v>
      </c>
      <c r="O276">
        <v>2.2509999999999999</v>
      </c>
      <c r="Q276">
        <v>0.36499999999999999</v>
      </c>
      <c r="R276">
        <v>1</v>
      </c>
      <c r="S276">
        <v>0</v>
      </c>
      <c r="T276">
        <v>0</v>
      </c>
      <c r="V276">
        <v>0</v>
      </c>
      <c r="Y276" s="8">
        <v>44412</v>
      </c>
      <c r="Z276">
        <v>0.81171296296296302</v>
      </c>
      <c r="AB276">
        <v>1</v>
      </c>
      <c r="AD276">
        <v>3.1754656018666338</v>
      </c>
      <c r="AE276">
        <v>5.7290684567358738</v>
      </c>
      <c r="AF276">
        <v>2.55360285486924</v>
      </c>
      <c r="AG276">
        <v>0.45889860697627594</v>
      </c>
    </row>
    <row r="277" spans="1:58" x14ac:dyDescent="0.3">
      <c r="A277">
        <v>41</v>
      </c>
      <c r="B277">
        <v>14</v>
      </c>
      <c r="C277" t="s">
        <v>166</v>
      </c>
      <c r="D277" t="s">
        <v>27</v>
      </c>
      <c r="G277">
        <v>0.5</v>
      </c>
      <c r="H277">
        <v>0.5</v>
      </c>
      <c r="I277">
        <v>3320</v>
      </c>
      <c r="J277">
        <v>6016</v>
      </c>
      <c r="L277">
        <v>4641</v>
      </c>
      <c r="M277">
        <v>2.9620000000000002</v>
      </c>
      <c r="N277">
        <v>5.375</v>
      </c>
      <c r="O277">
        <v>2.4129999999999998</v>
      </c>
      <c r="Q277">
        <v>0.36899999999999999</v>
      </c>
      <c r="R277">
        <v>1</v>
      </c>
      <c r="S277">
        <v>0</v>
      </c>
      <c r="T277">
        <v>0</v>
      </c>
      <c r="V277">
        <v>0</v>
      </c>
      <c r="Y277" s="8">
        <v>44412</v>
      </c>
      <c r="Z277">
        <v>0.81751157407407404</v>
      </c>
      <c r="AB277">
        <v>1</v>
      </c>
      <c r="AD277">
        <v>3.0290084004899493</v>
      </c>
      <c r="AE277">
        <v>5.7793383666142173</v>
      </c>
      <c r="AF277">
        <v>2.7503299661242679</v>
      </c>
      <c r="AG277">
        <v>0.46289019276899285</v>
      </c>
      <c r="AJ277">
        <v>0.74664678709925414</v>
      </c>
      <c r="AO277">
        <v>1.4849840831033863</v>
      </c>
      <c r="AT277">
        <v>3.8860180042816146</v>
      </c>
      <c r="AY277">
        <v>0.57323102409368309</v>
      </c>
      <c r="BC277">
        <v>3.0177424619225119</v>
      </c>
      <c r="BD277">
        <v>5.8225704891095935</v>
      </c>
      <c r="BE277">
        <v>2.8048280271870816</v>
      </c>
      <c r="BF277">
        <v>0.46422072136656517</v>
      </c>
    </row>
    <row r="278" spans="1:58" x14ac:dyDescent="0.3">
      <c r="A278">
        <v>42</v>
      </c>
      <c r="B278">
        <v>14</v>
      </c>
      <c r="C278" t="s">
        <v>166</v>
      </c>
      <c r="D278" t="s">
        <v>27</v>
      </c>
      <c r="G278">
        <v>0.5</v>
      </c>
      <c r="H278">
        <v>0.5</v>
      </c>
      <c r="I278">
        <v>3296</v>
      </c>
      <c r="J278">
        <v>6102</v>
      </c>
      <c r="L278">
        <v>4667</v>
      </c>
      <c r="M278">
        <v>2.944</v>
      </c>
      <c r="N278">
        <v>5.4480000000000004</v>
      </c>
      <c r="O278">
        <v>2.5049999999999999</v>
      </c>
      <c r="Q278">
        <v>0.372</v>
      </c>
      <c r="R278">
        <v>1</v>
      </c>
      <c r="S278">
        <v>0</v>
      </c>
      <c r="T278">
        <v>0</v>
      </c>
      <c r="V278">
        <v>0</v>
      </c>
      <c r="Y278" s="8">
        <v>44412</v>
      </c>
      <c r="Z278">
        <v>0.82381944444444455</v>
      </c>
      <c r="AB278">
        <v>1</v>
      </c>
      <c r="AD278">
        <v>3.006476523355075</v>
      </c>
      <c r="AE278">
        <v>5.8658026116049697</v>
      </c>
      <c r="AF278">
        <v>2.8593260882498948</v>
      </c>
      <c r="AG278">
        <v>0.46555124996413749</v>
      </c>
    </row>
    <row r="279" spans="1:58" x14ac:dyDescent="0.3">
      <c r="A279">
        <v>43</v>
      </c>
      <c r="B279">
        <v>15</v>
      </c>
      <c r="C279" t="s">
        <v>167</v>
      </c>
      <c r="D279" t="s">
        <v>27</v>
      </c>
      <c r="G279">
        <v>0.5</v>
      </c>
      <c r="H279">
        <v>0.5</v>
      </c>
      <c r="I279">
        <v>4101</v>
      </c>
      <c r="J279">
        <v>5493</v>
      </c>
      <c r="L279">
        <v>3404</v>
      </c>
      <c r="M279">
        <v>3.5609999999999999</v>
      </c>
      <c r="N279">
        <v>4.9320000000000004</v>
      </c>
      <c r="O279">
        <v>1.371</v>
      </c>
      <c r="Q279">
        <v>0.24</v>
      </c>
      <c r="R279">
        <v>1</v>
      </c>
      <c r="S279">
        <v>0</v>
      </c>
      <c r="T279">
        <v>0</v>
      </c>
      <c r="V279">
        <v>0</v>
      </c>
      <c r="Y279" s="8">
        <v>44412</v>
      </c>
      <c r="Z279">
        <v>0.83438657407407402</v>
      </c>
      <c r="AB279">
        <v>1</v>
      </c>
      <c r="AD279">
        <v>3.7622332355873254</v>
      </c>
      <c r="AE279">
        <v>5.2535151092867372</v>
      </c>
      <c r="AF279">
        <v>1.4912818736994118</v>
      </c>
      <c r="AG279">
        <v>0.33628527929230462</v>
      </c>
    </row>
    <row r="280" spans="1:58" x14ac:dyDescent="0.3">
      <c r="A280">
        <v>44</v>
      </c>
      <c r="B280">
        <v>15</v>
      </c>
      <c r="C280" t="s">
        <v>167</v>
      </c>
      <c r="D280" t="s">
        <v>27</v>
      </c>
      <c r="G280">
        <v>0.5</v>
      </c>
      <c r="H280">
        <v>0.5</v>
      </c>
      <c r="I280">
        <v>4327</v>
      </c>
      <c r="J280">
        <v>5510</v>
      </c>
      <c r="L280">
        <v>3399</v>
      </c>
      <c r="M280">
        <v>3.7349999999999999</v>
      </c>
      <c r="N280">
        <v>4.9470000000000001</v>
      </c>
      <c r="O280">
        <v>1.212</v>
      </c>
      <c r="Q280">
        <v>0.23899999999999999</v>
      </c>
      <c r="R280">
        <v>1</v>
      </c>
      <c r="S280">
        <v>0</v>
      </c>
      <c r="T280">
        <v>0</v>
      </c>
      <c r="V280">
        <v>0</v>
      </c>
      <c r="Y280" s="8">
        <v>44412</v>
      </c>
      <c r="Z280">
        <v>0.84023148148148152</v>
      </c>
      <c r="AB280">
        <v>1</v>
      </c>
      <c r="AD280">
        <v>3.9744084119407277</v>
      </c>
      <c r="AE280">
        <v>5.2706068786453741</v>
      </c>
      <c r="AF280">
        <v>1.2961984667046464</v>
      </c>
      <c r="AG280">
        <v>0.33577353752400757</v>
      </c>
      <c r="AJ280">
        <v>0.28306084003506099</v>
      </c>
      <c r="AO280">
        <v>1.9073748757029146E-2</v>
      </c>
      <c r="AT280">
        <v>0.79473264057850168</v>
      </c>
      <c r="AY280">
        <v>0.98018401826982449</v>
      </c>
      <c r="BC280">
        <v>3.9800413812244462</v>
      </c>
      <c r="BD280">
        <v>5.2711095777441574</v>
      </c>
      <c r="BE280">
        <v>1.2910681965197113</v>
      </c>
      <c r="BF280">
        <v>0.33413596386545708</v>
      </c>
    </row>
    <row r="281" spans="1:58" x14ac:dyDescent="0.3">
      <c r="A281">
        <v>45</v>
      </c>
      <c r="B281">
        <v>15</v>
      </c>
      <c r="C281" t="s">
        <v>167</v>
      </c>
      <c r="D281" t="s">
        <v>27</v>
      </c>
      <c r="G281">
        <v>0.5</v>
      </c>
      <c r="H281">
        <v>0.5</v>
      </c>
      <c r="I281">
        <v>4339</v>
      </c>
      <c r="J281">
        <v>5511</v>
      </c>
      <c r="L281">
        <v>3367</v>
      </c>
      <c r="M281">
        <v>3.7429999999999999</v>
      </c>
      <c r="N281">
        <v>4.9470000000000001</v>
      </c>
      <c r="O281">
        <v>1.204</v>
      </c>
      <c r="Q281">
        <v>0.23599999999999999</v>
      </c>
      <c r="R281">
        <v>1</v>
      </c>
      <c r="S281">
        <v>0</v>
      </c>
      <c r="T281">
        <v>0</v>
      </c>
      <c r="V281">
        <v>0</v>
      </c>
      <c r="Y281" s="8">
        <v>44412</v>
      </c>
      <c r="Z281">
        <v>0.84658564814814818</v>
      </c>
      <c r="AB281">
        <v>1</v>
      </c>
      <c r="AD281">
        <v>3.9856743505081647</v>
      </c>
      <c r="AE281">
        <v>5.2716122768429408</v>
      </c>
      <c r="AF281">
        <v>1.2859379263347761</v>
      </c>
      <c r="AG281">
        <v>0.33249839020690652</v>
      </c>
    </row>
    <row r="282" spans="1:58" x14ac:dyDescent="0.3">
      <c r="A282">
        <v>46</v>
      </c>
      <c r="B282">
        <v>16</v>
      </c>
      <c r="C282" t="s">
        <v>168</v>
      </c>
      <c r="D282" t="s">
        <v>27</v>
      </c>
      <c r="G282">
        <v>0.5</v>
      </c>
      <c r="H282">
        <v>0.5</v>
      </c>
      <c r="I282">
        <v>3113</v>
      </c>
      <c r="J282">
        <v>4264</v>
      </c>
      <c r="L282">
        <v>1517</v>
      </c>
      <c r="M282">
        <v>2.8029999999999999</v>
      </c>
      <c r="N282">
        <v>3.891</v>
      </c>
      <c r="O282">
        <v>1.0880000000000001</v>
      </c>
      <c r="Q282">
        <v>4.2999999999999997E-2</v>
      </c>
      <c r="R282">
        <v>1</v>
      </c>
      <c r="S282">
        <v>0</v>
      </c>
      <c r="T282">
        <v>0</v>
      </c>
      <c r="V282">
        <v>0</v>
      </c>
      <c r="Y282" s="8">
        <v>44412</v>
      </c>
      <c r="Z282">
        <v>0.85711805555555554</v>
      </c>
      <c r="AB282">
        <v>1</v>
      </c>
      <c r="AD282">
        <v>2.8346709602016564</v>
      </c>
      <c r="AE282">
        <v>4.0178807244770365</v>
      </c>
      <c r="AF282">
        <v>1.18320976427538</v>
      </c>
      <c r="AG282">
        <v>0.14315393593700088</v>
      </c>
    </row>
    <row r="283" spans="1:58" x14ac:dyDescent="0.3">
      <c r="A283">
        <v>47</v>
      </c>
      <c r="B283">
        <v>16</v>
      </c>
      <c r="C283" t="s">
        <v>168</v>
      </c>
      <c r="D283" t="s">
        <v>27</v>
      </c>
      <c r="G283">
        <v>0.5</v>
      </c>
      <c r="H283">
        <v>0.5</v>
      </c>
      <c r="I283">
        <v>2645</v>
      </c>
      <c r="J283">
        <v>4276</v>
      </c>
      <c r="L283">
        <v>1527</v>
      </c>
      <c r="M283">
        <v>2.444</v>
      </c>
      <c r="N283">
        <v>3.9009999999999998</v>
      </c>
      <c r="O283">
        <v>1.4570000000000001</v>
      </c>
      <c r="Q283">
        <v>4.3999999999999997E-2</v>
      </c>
      <c r="R283">
        <v>1</v>
      </c>
      <c r="S283">
        <v>0</v>
      </c>
      <c r="T283">
        <v>0</v>
      </c>
      <c r="V283">
        <v>0</v>
      </c>
      <c r="Y283" s="8">
        <v>44412</v>
      </c>
      <c r="Z283">
        <v>0.86297453703703697</v>
      </c>
      <c r="AB283">
        <v>1</v>
      </c>
      <c r="AD283">
        <v>2.3952993560716029</v>
      </c>
      <c r="AE283">
        <v>4.0299455028478377</v>
      </c>
      <c r="AF283">
        <v>1.6346461467762348</v>
      </c>
      <c r="AG283">
        <v>0.14417741947359497</v>
      </c>
      <c r="AJ283">
        <v>0.43207211697418541</v>
      </c>
      <c r="AO283">
        <v>1.0917280136635976</v>
      </c>
      <c r="AT283">
        <v>3.2832117798218752</v>
      </c>
      <c r="AY283">
        <v>0.56629426496053115</v>
      </c>
      <c r="BC283">
        <v>2.3901358008948606</v>
      </c>
      <c r="BD283">
        <v>4.0520642631943096</v>
      </c>
      <c r="BE283">
        <v>1.6619284622994488</v>
      </c>
      <c r="BF283">
        <v>0.14458681288823261</v>
      </c>
    </row>
    <row r="284" spans="1:58" x14ac:dyDescent="0.3">
      <c r="A284">
        <v>48</v>
      </c>
      <c r="B284">
        <v>16</v>
      </c>
      <c r="C284" t="s">
        <v>168</v>
      </c>
      <c r="D284" t="s">
        <v>27</v>
      </c>
      <c r="G284">
        <v>0.5</v>
      </c>
      <c r="H284">
        <v>0.5</v>
      </c>
      <c r="I284">
        <v>2634</v>
      </c>
      <c r="J284">
        <v>4320</v>
      </c>
      <c r="L284">
        <v>1535</v>
      </c>
      <c r="M284">
        <v>2.4359999999999999</v>
      </c>
      <c r="N284">
        <v>3.9380000000000002</v>
      </c>
      <c r="O284">
        <v>1.502</v>
      </c>
      <c r="Q284">
        <v>4.4999999999999998E-2</v>
      </c>
      <c r="R284">
        <v>1</v>
      </c>
      <c r="S284">
        <v>0</v>
      </c>
      <c r="T284">
        <v>0</v>
      </c>
      <c r="V284">
        <v>0</v>
      </c>
      <c r="Y284" s="8">
        <v>44412</v>
      </c>
      <c r="Z284">
        <v>0.8692939814814814</v>
      </c>
      <c r="AB284">
        <v>1</v>
      </c>
      <c r="AD284">
        <v>2.3849722457181186</v>
      </c>
      <c r="AE284">
        <v>4.0741830235407814</v>
      </c>
      <c r="AF284">
        <v>1.6892107778226628</v>
      </c>
      <c r="AG284">
        <v>0.14499620630287025</v>
      </c>
    </row>
    <row r="285" spans="1:58" x14ac:dyDescent="0.3">
      <c r="A285">
        <v>49</v>
      </c>
      <c r="B285">
        <v>17</v>
      </c>
      <c r="C285" t="s">
        <v>169</v>
      </c>
      <c r="D285" t="s">
        <v>27</v>
      </c>
      <c r="G285">
        <v>0.5</v>
      </c>
      <c r="H285">
        <v>0.5</v>
      </c>
      <c r="I285">
        <v>3869</v>
      </c>
      <c r="J285">
        <v>7149</v>
      </c>
      <c r="L285">
        <v>2238</v>
      </c>
      <c r="M285">
        <v>3.383</v>
      </c>
      <c r="N285">
        <v>6.335</v>
      </c>
      <c r="O285">
        <v>2.952</v>
      </c>
      <c r="Q285">
        <v>0.11799999999999999</v>
      </c>
      <c r="R285">
        <v>1</v>
      </c>
      <c r="S285">
        <v>0</v>
      </c>
      <c r="T285">
        <v>0</v>
      </c>
      <c r="V285">
        <v>0</v>
      </c>
      <c r="Y285" s="8">
        <v>44412</v>
      </c>
      <c r="Z285">
        <v>0.88</v>
      </c>
      <c r="AB285">
        <v>1</v>
      </c>
      <c r="AD285">
        <v>3.5444250899502046</v>
      </c>
      <c r="AE285">
        <v>6.9184545244574984</v>
      </c>
      <c r="AF285">
        <v>3.3740294345072939</v>
      </c>
      <c r="AG285">
        <v>0.21694709892543435</v>
      </c>
    </row>
    <row r="286" spans="1:58" x14ac:dyDescent="0.3">
      <c r="A286">
        <v>50</v>
      </c>
      <c r="B286">
        <v>17</v>
      </c>
      <c r="C286" t="s">
        <v>169</v>
      </c>
      <c r="D286" t="s">
        <v>27</v>
      </c>
      <c r="G286">
        <v>0.5</v>
      </c>
      <c r="H286">
        <v>0.5</v>
      </c>
      <c r="I286">
        <v>4308</v>
      </c>
      <c r="J286">
        <v>7285</v>
      </c>
      <c r="L286">
        <v>2238</v>
      </c>
      <c r="M286">
        <v>3.72</v>
      </c>
      <c r="N286">
        <v>6.45</v>
      </c>
      <c r="O286">
        <v>2.73</v>
      </c>
      <c r="Q286">
        <v>0.11799999999999999</v>
      </c>
      <c r="R286">
        <v>1</v>
      </c>
      <c r="S286">
        <v>0</v>
      </c>
      <c r="T286">
        <v>0</v>
      </c>
      <c r="V286">
        <v>0</v>
      </c>
      <c r="Y286" s="8">
        <v>44412</v>
      </c>
      <c r="Z286">
        <v>0.88598379629629631</v>
      </c>
      <c r="AB286">
        <v>1</v>
      </c>
      <c r="AD286">
        <v>3.9565706758756178</v>
      </c>
      <c r="AE286">
        <v>7.0551886793265943</v>
      </c>
      <c r="AF286">
        <v>3.0986180034509765</v>
      </c>
      <c r="AG286">
        <v>0.21694709892543435</v>
      </c>
      <c r="AJ286">
        <v>2.3731147203570748E-2</v>
      </c>
      <c r="AO286">
        <v>0.28541631658084021</v>
      </c>
      <c r="AT286">
        <v>0.62055449178949118</v>
      </c>
      <c r="AY286">
        <v>2.1006509649012886</v>
      </c>
      <c r="BC286">
        <v>3.9561012617686417</v>
      </c>
      <c r="BD286">
        <v>7.0451346973509255</v>
      </c>
      <c r="BE286">
        <v>3.0890334355822837</v>
      </c>
      <c r="BF286">
        <v>0.21924993688277106</v>
      </c>
    </row>
    <row r="287" spans="1:58" x14ac:dyDescent="0.3">
      <c r="A287">
        <v>51</v>
      </c>
      <c r="B287">
        <v>17</v>
      </c>
      <c r="C287" t="s">
        <v>169</v>
      </c>
      <c r="D287" t="s">
        <v>27</v>
      </c>
      <c r="G287">
        <v>0.5</v>
      </c>
      <c r="H287">
        <v>0.5</v>
      </c>
      <c r="I287">
        <v>4307</v>
      </c>
      <c r="J287">
        <v>7265</v>
      </c>
      <c r="L287">
        <v>2283</v>
      </c>
      <c r="M287">
        <v>3.7189999999999999</v>
      </c>
      <c r="N287">
        <v>6.4340000000000002</v>
      </c>
      <c r="O287">
        <v>2.7149999999999999</v>
      </c>
      <c r="Q287">
        <v>0.123</v>
      </c>
      <c r="R287">
        <v>1</v>
      </c>
      <c r="S287">
        <v>0</v>
      </c>
      <c r="T287">
        <v>0</v>
      </c>
      <c r="V287">
        <v>0</v>
      </c>
      <c r="Y287" s="8">
        <v>44412</v>
      </c>
      <c r="Z287">
        <v>0.89240740740740743</v>
      </c>
      <c r="AB287">
        <v>1</v>
      </c>
      <c r="AD287">
        <v>3.9556318476616652</v>
      </c>
      <c r="AE287">
        <v>7.0350807153752566</v>
      </c>
      <c r="AF287">
        <v>3.0794488677135914</v>
      </c>
      <c r="AG287">
        <v>0.22155277484010774</v>
      </c>
    </row>
    <row r="288" spans="1:58" x14ac:dyDescent="0.3">
      <c r="A288">
        <v>52</v>
      </c>
      <c r="B288">
        <v>18</v>
      </c>
      <c r="C288" t="s">
        <v>138</v>
      </c>
      <c r="D288" t="s">
        <v>27</v>
      </c>
      <c r="G288">
        <v>0.5</v>
      </c>
      <c r="H288">
        <v>0.5</v>
      </c>
      <c r="I288">
        <v>4411</v>
      </c>
      <c r="J288">
        <v>5478</v>
      </c>
      <c r="L288">
        <v>3849</v>
      </c>
      <c r="M288">
        <v>3.7989999999999999</v>
      </c>
      <c r="N288">
        <v>4.9189999999999996</v>
      </c>
      <c r="O288">
        <v>1.121</v>
      </c>
      <c r="Q288">
        <v>0.28699999999999998</v>
      </c>
      <c r="R288">
        <v>1</v>
      </c>
      <c r="S288">
        <v>0</v>
      </c>
      <c r="T288">
        <v>0</v>
      </c>
      <c r="V288">
        <v>0</v>
      </c>
      <c r="Y288" s="8">
        <v>44412</v>
      </c>
      <c r="Z288">
        <v>0.90319444444444441</v>
      </c>
      <c r="AB288">
        <v>1</v>
      </c>
      <c r="AD288">
        <v>4.0532699819127878</v>
      </c>
      <c r="AE288">
        <v>5.2384341363232343</v>
      </c>
      <c r="AF288">
        <v>1.1851641544104465</v>
      </c>
      <c r="AG288">
        <v>0.38183029667074136</v>
      </c>
    </row>
    <row r="289" spans="1:58" x14ac:dyDescent="0.3">
      <c r="A289">
        <v>53</v>
      </c>
      <c r="B289">
        <v>18</v>
      </c>
      <c r="C289" t="s">
        <v>138</v>
      </c>
      <c r="D289" t="s">
        <v>27</v>
      </c>
      <c r="G289">
        <v>0.5</v>
      </c>
      <c r="H289">
        <v>0.5</v>
      </c>
      <c r="I289">
        <v>4408</v>
      </c>
      <c r="J289">
        <v>5464</v>
      </c>
      <c r="L289">
        <v>3902</v>
      </c>
      <c r="M289">
        <v>3.7970000000000002</v>
      </c>
      <c r="N289">
        <v>4.907</v>
      </c>
      <c r="O289">
        <v>1.1100000000000001</v>
      </c>
      <c r="Q289">
        <v>0.29199999999999998</v>
      </c>
      <c r="R289">
        <v>1</v>
      </c>
      <c r="S289">
        <v>0</v>
      </c>
      <c r="T289">
        <v>0</v>
      </c>
      <c r="V289">
        <v>0</v>
      </c>
      <c r="Y289" s="8">
        <v>44412</v>
      </c>
      <c r="Z289">
        <v>0.90914351851851849</v>
      </c>
      <c r="AB289">
        <v>1</v>
      </c>
      <c r="AD289">
        <v>4.0504534972709294</v>
      </c>
      <c r="AE289">
        <v>5.2243585615572972</v>
      </c>
      <c r="AF289">
        <v>1.1739050642863678</v>
      </c>
      <c r="AG289">
        <v>0.38725475941469001</v>
      </c>
      <c r="AJ289">
        <v>0.1621169210858546</v>
      </c>
      <c r="AO289">
        <v>0.57900439003383186</v>
      </c>
      <c r="AT289">
        <v>3.1789294080234263</v>
      </c>
      <c r="AY289">
        <v>0.26464176207309992</v>
      </c>
      <c r="BC289">
        <v>4.0537393960197647</v>
      </c>
      <c r="BD289">
        <v>5.2092775885937943</v>
      </c>
      <c r="BE289">
        <v>1.1555381925740287</v>
      </c>
      <c r="BF289">
        <v>0.38674301764639296</v>
      </c>
    </row>
    <row r="290" spans="1:58" x14ac:dyDescent="0.3">
      <c r="A290">
        <v>54</v>
      </c>
      <c r="B290">
        <v>18</v>
      </c>
      <c r="C290" t="s">
        <v>138</v>
      </c>
      <c r="D290" t="s">
        <v>27</v>
      </c>
      <c r="G290">
        <v>0.5</v>
      </c>
      <c r="H290">
        <v>0.5</v>
      </c>
      <c r="I290">
        <v>4415</v>
      </c>
      <c r="J290">
        <v>5434</v>
      </c>
      <c r="L290">
        <v>3892</v>
      </c>
      <c r="M290">
        <v>3.802</v>
      </c>
      <c r="N290">
        <v>4.8819999999999997</v>
      </c>
      <c r="O290">
        <v>1.08</v>
      </c>
      <c r="Q290">
        <v>0.29099999999999998</v>
      </c>
      <c r="R290">
        <v>1</v>
      </c>
      <c r="S290">
        <v>0</v>
      </c>
      <c r="T290">
        <v>0</v>
      </c>
      <c r="V290">
        <v>0</v>
      </c>
      <c r="Y290" s="8">
        <v>44412</v>
      </c>
      <c r="Z290">
        <v>0.91553240740740749</v>
      </c>
      <c r="AB290">
        <v>1</v>
      </c>
      <c r="AD290">
        <v>4.057025294768601</v>
      </c>
      <c r="AE290">
        <v>5.1941966156302906</v>
      </c>
      <c r="AF290">
        <v>1.1371713208616896</v>
      </c>
      <c r="AG290">
        <v>0.38623127587809591</v>
      </c>
    </row>
    <row r="291" spans="1:58" x14ac:dyDescent="0.3">
      <c r="A291">
        <v>55</v>
      </c>
      <c r="B291">
        <v>19</v>
      </c>
      <c r="C291" t="s">
        <v>66</v>
      </c>
      <c r="D291" t="s">
        <v>27</v>
      </c>
      <c r="G291">
        <v>0.5</v>
      </c>
      <c r="H291">
        <v>0.5</v>
      </c>
      <c r="I291">
        <v>6153</v>
      </c>
      <c r="J291">
        <v>10894</v>
      </c>
      <c r="L291">
        <v>5161</v>
      </c>
      <c r="M291">
        <v>5.1349999999999998</v>
      </c>
      <c r="N291">
        <v>9.5069999999999997</v>
      </c>
      <c r="O291">
        <v>4.3719999999999999</v>
      </c>
      <c r="Q291">
        <v>0.42399999999999999</v>
      </c>
      <c r="R291">
        <v>1</v>
      </c>
      <c r="S291">
        <v>0</v>
      </c>
      <c r="T291">
        <v>0</v>
      </c>
      <c r="V291">
        <v>0</v>
      </c>
      <c r="Y291" s="8">
        <v>44412</v>
      </c>
      <c r="Z291">
        <v>0.92645833333333327</v>
      </c>
      <c r="AB291">
        <v>1</v>
      </c>
      <c r="AD291">
        <v>5.6887087306190987</v>
      </c>
      <c r="AE291">
        <v>10.683670774345481</v>
      </c>
      <c r="AF291">
        <v>4.9949620437263826</v>
      </c>
      <c r="AG291">
        <v>0.51611133667188525</v>
      </c>
    </row>
    <row r="292" spans="1:58" x14ac:dyDescent="0.3">
      <c r="A292">
        <v>56</v>
      </c>
      <c r="B292">
        <v>19</v>
      </c>
      <c r="C292" t="s">
        <v>66</v>
      </c>
      <c r="D292" t="s">
        <v>27</v>
      </c>
      <c r="G292">
        <v>0.5</v>
      </c>
      <c r="H292">
        <v>0.5</v>
      </c>
      <c r="I292">
        <v>6761</v>
      </c>
      <c r="J292">
        <v>10967</v>
      </c>
      <c r="L292">
        <v>5214</v>
      </c>
      <c r="M292">
        <v>5.601</v>
      </c>
      <c r="N292">
        <v>9.5690000000000008</v>
      </c>
      <c r="O292">
        <v>3.968</v>
      </c>
      <c r="Q292">
        <v>0.42899999999999999</v>
      </c>
      <c r="R292">
        <v>1</v>
      </c>
      <c r="S292">
        <v>0</v>
      </c>
      <c r="T292">
        <v>0</v>
      </c>
      <c r="V292">
        <v>0</v>
      </c>
      <c r="Y292" s="8">
        <v>44412</v>
      </c>
      <c r="Z292">
        <v>0.93261574074074083</v>
      </c>
      <c r="AB292">
        <v>1</v>
      </c>
      <c r="AD292">
        <v>6.2595162847025874</v>
      </c>
      <c r="AE292">
        <v>10.757064842767864</v>
      </c>
      <c r="AF292">
        <v>4.4975485580652768</v>
      </c>
      <c r="AG292">
        <v>0.52153579941583394</v>
      </c>
      <c r="AJ292">
        <v>1.7690244807776443</v>
      </c>
      <c r="AL292">
        <v>94.150132126821759</v>
      </c>
      <c r="AO292">
        <v>0.79130069228193489</v>
      </c>
      <c r="AQ292">
        <v>97.099284635526487</v>
      </c>
      <c r="AT292">
        <v>0.5856214208421946</v>
      </c>
      <c r="AV292">
        <v>100.04843714423123</v>
      </c>
      <c r="AY292">
        <v>1.4997488119017202</v>
      </c>
      <c r="BA292">
        <v>101.31489927418872</v>
      </c>
      <c r="BC292">
        <v>6.3153765634327979</v>
      </c>
      <c r="BD292">
        <v>10.799794266164456</v>
      </c>
      <c r="BE292">
        <v>4.4844177027316583</v>
      </c>
      <c r="BF292">
        <v>0.52547621103172115</v>
      </c>
    </row>
    <row r="293" spans="1:58" x14ac:dyDescent="0.3">
      <c r="A293">
        <v>57</v>
      </c>
      <c r="B293">
        <v>19</v>
      </c>
      <c r="C293" t="s">
        <v>66</v>
      </c>
      <c r="D293" t="s">
        <v>27</v>
      </c>
      <c r="G293">
        <v>0.5</v>
      </c>
      <c r="H293">
        <v>0.5</v>
      </c>
      <c r="I293">
        <v>6880</v>
      </c>
      <c r="J293">
        <v>11052</v>
      </c>
      <c r="L293">
        <v>5291</v>
      </c>
      <c r="M293">
        <v>5.6929999999999996</v>
      </c>
      <c r="N293">
        <v>9.641</v>
      </c>
      <c r="O293">
        <v>3.948</v>
      </c>
      <c r="Q293">
        <v>0.437</v>
      </c>
      <c r="R293">
        <v>1</v>
      </c>
      <c r="S293">
        <v>0</v>
      </c>
      <c r="T293">
        <v>0</v>
      </c>
      <c r="V293">
        <v>0</v>
      </c>
      <c r="Y293" s="8">
        <v>44412</v>
      </c>
      <c r="Z293">
        <v>0.93917824074074074</v>
      </c>
      <c r="AB293">
        <v>1</v>
      </c>
      <c r="AD293">
        <v>6.3712368421630075</v>
      </c>
      <c r="AE293">
        <v>10.842523689561048</v>
      </c>
      <c r="AF293">
        <v>4.4712868473980407</v>
      </c>
      <c r="AG293">
        <v>0.52941662264760836</v>
      </c>
    </row>
    <row r="294" spans="1:58" x14ac:dyDescent="0.3">
      <c r="A294">
        <v>58</v>
      </c>
      <c r="B294">
        <v>20</v>
      </c>
      <c r="C294" t="s">
        <v>67</v>
      </c>
      <c r="D294" t="s">
        <v>27</v>
      </c>
      <c r="G294">
        <v>0.5</v>
      </c>
      <c r="H294">
        <v>0.5</v>
      </c>
      <c r="I294">
        <v>5154</v>
      </c>
      <c r="J294">
        <v>5564</v>
      </c>
      <c r="L294">
        <v>3950</v>
      </c>
      <c r="M294">
        <v>4.3689999999999998</v>
      </c>
      <c r="N294">
        <v>4.992</v>
      </c>
      <c r="O294">
        <v>0.623</v>
      </c>
      <c r="Q294">
        <v>0.29699999999999999</v>
      </c>
      <c r="R294">
        <v>1</v>
      </c>
      <c r="S294">
        <v>0</v>
      </c>
      <c r="T294">
        <v>0</v>
      </c>
      <c r="V294">
        <v>0</v>
      </c>
      <c r="Y294" s="8">
        <v>44412</v>
      </c>
      <c r="Z294">
        <v>0.95011574074074068</v>
      </c>
      <c r="AB294">
        <v>1</v>
      </c>
      <c r="AD294">
        <v>4.7508193448799467</v>
      </c>
      <c r="AE294">
        <v>5.3248983813139859</v>
      </c>
      <c r="AF294">
        <v>0.57407903643403912</v>
      </c>
      <c r="AG294">
        <v>0.39216748039034161</v>
      </c>
    </row>
    <row r="295" spans="1:58" x14ac:dyDescent="0.3">
      <c r="A295">
        <v>59</v>
      </c>
      <c r="B295">
        <v>20</v>
      </c>
      <c r="C295" t="s">
        <v>67</v>
      </c>
      <c r="D295" t="s">
        <v>27</v>
      </c>
      <c r="G295">
        <v>0.5</v>
      </c>
      <c r="H295">
        <v>0.5</v>
      </c>
      <c r="I295">
        <v>4489</v>
      </c>
      <c r="J295">
        <v>5574</v>
      </c>
      <c r="L295">
        <v>3968</v>
      </c>
      <c r="M295">
        <v>3.859</v>
      </c>
      <c r="N295">
        <v>5.0010000000000003</v>
      </c>
      <c r="O295">
        <v>1.1419999999999999</v>
      </c>
      <c r="Q295">
        <v>0.29899999999999999</v>
      </c>
      <c r="R295">
        <v>1</v>
      </c>
      <c r="S295">
        <v>0</v>
      </c>
      <c r="T295">
        <v>0</v>
      </c>
      <c r="V295">
        <v>0</v>
      </c>
      <c r="Y295" s="8">
        <v>44412</v>
      </c>
      <c r="Z295">
        <v>0.95604166666666668</v>
      </c>
      <c r="AB295">
        <v>1</v>
      </c>
      <c r="AD295">
        <v>4.1264985826011307</v>
      </c>
      <c r="AE295">
        <v>5.3349523632896547</v>
      </c>
      <c r="AF295">
        <v>1.208453780688524</v>
      </c>
      <c r="AG295">
        <v>0.39400975075621097</v>
      </c>
      <c r="AJ295">
        <v>0.49927703606522855</v>
      </c>
      <c r="AK295">
        <v>2.0288294160971954</v>
      </c>
      <c r="AO295">
        <v>0.33864454245904235</v>
      </c>
      <c r="AP295">
        <v>2.5532038791301983</v>
      </c>
      <c r="AT295">
        <v>0.21182120342938177</v>
      </c>
      <c r="AU295">
        <v>4.3709965431072586</v>
      </c>
      <c r="AY295">
        <v>3.0692946215348265</v>
      </c>
      <c r="AZ295">
        <v>3.4077372450639429</v>
      </c>
      <c r="BC295">
        <v>4.1368256929546146</v>
      </c>
      <c r="BD295">
        <v>5.344000947067757</v>
      </c>
      <c r="BE295">
        <v>1.207175254113142</v>
      </c>
      <c r="BF295">
        <v>0.40015065197577548</v>
      </c>
    </row>
    <row r="296" spans="1:58" x14ac:dyDescent="0.3">
      <c r="A296">
        <v>60</v>
      </c>
      <c r="B296">
        <v>20</v>
      </c>
      <c r="C296" t="s">
        <v>67</v>
      </c>
      <c r="D296" t="s">
        <v>27</v>
      </c>
      <c r="G296">
        <v>0.5</v>
      </c>
      <c r="H296">
        <v>0.5</v>
      </c>
      <c r="I296">
        <v>4511</v>
      </c>
      <c r="J296">
        <v>5592</v>
      </c>
      <c r="L296">
        <v>4088</v>
      </c>
      <c r="M296">
        <v>3.8759999999999999</v>
      </c>
      <c r="N296">
        <v>5.016</v>
      </c>
      <c r="O296">
        <v>1.141</v>
      </c>
      <c r="Q296">
        <v>0.312</v>
      </c>
      <c r="R296">
        <v>1</v>
      </c>
      <c r="S296">
        <v>0</v>
      </c>
      <c r="T296">
        <v>0</v>
      </c>
      <c r="V296">
        <v>0</v>
      </c>
      <c r="Y296" s="8">
        <v>44412</v>
      </c>
      <c r="Z296">
        <v>0.96240740740740749</v>
      </c>
      <c r="AB296">
        <v>1</v>
      </c>
      <c r="AD296">
        <v>4.1471528033080993</v>
      </c>
      <c r="AE296">
        <v>5.3530495308458592</v>
      </c>
      <c r="AF296">
        <v>1.2058967275377599</v>
      </c>
      <c r="AG296">
        <v>0.40629155319533999</v>
      </c>
    </row>
    <row r="297" spans="1:58" x14ac:dyDescent="0.3">
      <c r="A297">
        <v>61</v>
      </c>
      <c r="B297">
        <v>3</v>
      </c>
      <c r="C297" t="s">
        <v>29</v>
      </c>
      <c r="D297" t="s">
        <v>27</v>
      </c>
      <c r="G297">
        <v>0.5</v>
      </c>
      <c r="H297">
        <v>0.5</v>
      </c>
      <c r="I297">
        <v>1296</v>
      </c>
      <c r="J297">
        <v>283</v>
      </c>
      <c r="L297">
        <v>166</v>
      </c>
      <c r="M297">
        <v>1.409</v>
      </c>
      <c r="N297">
        <v>0.51800000000000002</v>
      </c>
      <c r="O297">
        <v>0</v>
      </c>
      <c r="Q297">
        <v>0</v>
      </c>
      <c r="R297">
        <v>1</v>
      </c>
      <c r="S297">
        <v>0</v>
      </c>
      <c r="T297">
        <v>0</v>
      </c>
      <c r="V297">
        <v>0</v>
      </c>
      <c r="Y297" s="8">
        <v>44412</v>
      </c>
      <c r="Z297">
        <v>0.97238425925925931</v>
      </c>
      <c r="AB297">
        <v>1</v>
      </c>
      <c r="AD297">
        <v>1.1288200954488627</v>
      </c>
      <c r="AE297">
        <v>1.5390499963267835E-2</v>
      </c>
      <c r="AF297">
        <v>-1.1134295954855948</v>
      </c>
      <c r="AG297">
        <v>4.8813101431400613E-3</v>
      </c>
    </row>
    <row r="298" spans="1:58" x14ac:dyDescent="0.3">
      <c r="A298">
        <v>62</v>
      </c>
      <c r="B298">
        <v>3</v>
      </c>
      <c r="C298" t="s">
        <v>29</v>
      </c>
      <c r="D298" t="s">
        <v>27</v>
      </c>
      <c r="G298">
        <v>0.5</v>
      </c>
      <c r="H298">
        <v>0.5</v>
      </c>
      <c r="I298">
        <v>125</v>
      </c>
      <c r="J298">
        <v>262</v>
      </c>
      <c r="L298">
        <v>141</v>
      </c>
      <c r="M298">
        <v>0.51100000000000001</v>
      </c>
      <c r="N298">
        <v>0.5</v>
      </c>
      <c r="O298">
        <v>0</v>
      </c>
      <c r="Q298">
        <v>0</v>
      </c>
      <c r="R298">
        <v>1</v>
      </c>
      <c r="S298">
        <v>0</v>
      </c>
      <c r="T298">
        <v>0</v>
      </c>
      <c r="V298">
        <v>0</v>
      </c>
      <c r="Y298" s="8">
        <v>44412</v>
      </c>
      <c r="Z298">
        <v>0.97737268518518527</v>
      </c>
      <c r="AB298">
        <v>1</v>
      </c>
      <c r="AD298">
        <v>2.945225690977548E-2</v>
      </c>
      <c r="AE298">
        <v>-5.7228621856367391E-3</v>
      </c>
      <c r="AF298">
        <v>-3.5175119095412218E-2</v>
      </c>
      <c r="AG298">
        <v>2.3226013016548514E-3</v>
      </c>
      <c r="AJ298">
        <v>42.518165305801354</v>
      </c>
      <c r="AO298">
        <v>140.68262919721045</v>
      </c>
      <c r="AT298">
        <v>38.588636542414967</v>
      </c>
      <c r="AY298">
        <v>24.760934660965567</v>
      </c>
      <c r="BC298">
        <v>2.4288701733033394E-2</v>
      </c>
      <c r="BD298">
        <v>-1.9295737852789673E-2</v>
      </c>
      <c r="BE298">
        <v>-4.3584439585823059E-2</v>
      </c>
      <c r="BF298">
        <v>2.06673041750633E-3</v>
      </c>
    </row>
    <row r="299" spans="1:58" x14ac:dyDescent="0.3">
      <c r="A299">
        <v>63</v>
      </c>
      <c r="B299">
        <v>3</v>
      </c>
      <c r="C299" t="s">
        <v>29</v>
      </c>
      <c r="D299" t="s">
        <v>27</v>
      </c>
      <c r="G299">
        <v>0.5</v>
      </c>
      <c r="H299">
        <v>0.5</v>
      </c>
      <c r="I299">
        <v>114</v>
      </c>
      <c r="J299">
        <v>235</v>
      </c>
      <c r="L299">
        <v>136</v>
      </c>
      <c r="M299">
        <v>0.502</v>
      </c>
      <c r="N299">
        <v>0.47799999999999998</v>
      </c>
      <c r="O299">
        <v>0</v>
      </c>
      <c r="Q299">
        <v>0</v>
      </c>
      <c r="R299">
        <v>1</v>
      </c>
      <c r="S299">
        <v>0</v>
      </c>
      <c r="T299">
        <v>0</v>
      </c>
      <c r="V299">
        <v>0</v>
      </c>
      <c r="Y299" s="8">
        <v>44412</v>
      </c>
      <c r="Z299">
        <v>0.98273148148148148</v>
      </c>
      <c r="AB299">
        <v>1</v>
      </c>
      <c r="AD299">
        <v>1.9125146556291304E-2</v>
      </c>
      <c r="AE299">
        <v>-3.2868613519942608E-2</v>
      </c>
      <c r="AF299">
        <v>-5.1993760076233908E-2</v>
      </c>
      <c r="AG299">
        <v>1.8108595333578082E-3</v>
      </c>
    </row>
    <row r="300" spans="1:58" x14ac:dyDescent="0.3">
      <c r="A300">
        <v>64</v>
      </c>
      <c r="B300">
        <v>1</v>
      </c>
      <c r="C300" t="s">
        <v>30</v>
      </c>
      <c r="D300" t="s">
        <v>27</v>
      </c>
      <c r="G300">
        <v>0.5</v>
      </c>
      <c r="H300">
        <v>0.5</v>
      </c>
      <c r="I300">
        <v>7828</v>
      </c>
      <c r="J300">
        <v>10166</v>
      </c>
      <c r="L300">
        <v>12285</v>
      </c>
      <c r="M300">
        <v>6.4210000000000003</v>
      </c>
      <c r="N300">
        <v>8.891</v>
      </c>
      <c r="O300">
        <v>2.4700000000000002</v>
      </c>
      <c r="Q300">
        <v>1.169</v>
      </c>
      <c r="R300">
        <v>1</v>
      </c>
      <c r="S300">
        <v>0</v>
      </c>
      <c r="T300">
        <v>0</v>
      </c>
      <c r="V300">
        <v>0</v>
      </c>
      <c r="Y300" s="8">
        <v>44412</v>
      </c>
      <c r="Z300">
        <v>0.99354166666666666</v>
      </c>
      <c r="AB300">
        <v>1</v>
      </c>
      <c r="AD300">
        <v>7.2612459889905523</v>
      </c>
      <c r="AE300">
        <v>9.9517408865167898</v>
      </c>
      <c r="AF300">
        <v>2.6904948975262375</v>
      </c>
      <c r="AG300">
        <v>1.2452410081415111</v>
      </c>
    </row>
    <row r="301" spans="1:58" x14ac:dyDescent="0.3">
      <c r="A301">
        <v>65</v>
      </c>
      <c r="B301">
        <v>1</v>
      </c>
      <c r="C301" t="s">
        <v>30</v>
      </c>
      <c r="D301" t="s">
        <v>27</v>
      </c>
      <c r="G301">
        <v>0.5</v>
      </c>
      <c r="H301">
        <v>0.5</v>
      </c>
      <c r="I301">
        <v>10630</v>
      </c>
      <c r="J301">
        <v>10260</v>
      </c>
      <c r="L301">
        <v>12473</v>
      </c>
      <c r="M301">
        <v>8.57</v>
      </c>
      <c r="N301">
        <v>8.9700000000000006</v>
      </c>
      <c r="O301">
        <v>0.4</v>
      </c>
      <c r="Q301">
        <v>1.1879999999999999</v>
      </c>
      <c r="R301">
        <v>1</v>
      </c>
      <c r="S301">
        <v>0</v>
      </c>
      <c r="T301">
        <v>0</v>
      </c>
      <c r="V301">
        <v>0</v>
      </c>
      <c r="Y301" s="8">
        <v>44412</v>
      </c>
      <c r="Z301">
        <v>0.99973379629629633</v>
      </c>
      <c r="AB301">
        <v>1</v>
      </c>
      <c r="AD301">
        <v>9.8918426444871557</v>
      </c>
      <c r="AE301">
        <v>10.046248317088077</v>
      </c>
      <c r="AF301">
        <v>0.15440567260092131</v>
      </c>
      <c r="AG301">
        <v>1.2644824986294798</v>
      </c>
      <c r="AJ301">
        <v>2.3727192516825388</v>
      </c>
      <c r="AO301">
        <v>0.71796758704117869</v>
      </c>
      <c r="AT301">
        <v>229.87042974962893</v>
      </c>
      <c r="AY301">
        <v>1.7888380055773172</v>
      </c>
      <c r="BC301">
        <v>10.010604413552223</v>
      </c>
      <c r="BD301">
        <v>10.082442652200484</v>
      </c>
      <c r="BE301">
        <v>7.1838238648260777E-2</v>
      </c>
      <c r="BF301">
        <v>1.2758943400625038</v>
      </c>
    </row>
    <row r="302" spans="1:58" x14ac:dyDescent="0.3">
      <c r="A302">
        <v>66</v>
      </c>
      <c r="B302">
        <v>1</v>
      </c>
      <c r="C302" t="s">
        <v>30</v>
      </c>
      <c r="D302" t="s">
        <v>27</v>
      </c>
      <c r="G302">
        <v>0.5</v>
      </c>
      <c r="H302">
        <v>0.5</v>
      </c>
      <c r="I302">
        <v>10883</v>
      </c>
      <c r="J302">
        <v>10332</v>
      </c>
      <c r="L302">
        <v>12696</v>
      </c>
      <c r="M302">
        <v>8.7639999999999993</v>
      </c>
      <c r="N302">
        <v>9.0310000000000006</v>
      </c>
      <c r="O302">
        <v>0.26700000000000002</v>
      </c>
      <c r="Q302">
        <v>1.212</v>
      </c>
      <c r="R302">
        <v>1</v>
      </c>
      <c r="S302">
        <v>0</v>
      </c>
      <c r="T302">
        <v>0</v>
      </c>
      <c r="V302">
        <v>0</v>
      </c>
      <c r="Y302" s="8">
        <v>44413</v>
      </c>
      <c r="Z302">
        <v>6.3078703703703708E-3</v>
      </c>
      <c r="AB302">
        <v>1</v>
      </c>
      <c r="AD302">
        <v>10.129366182617291</v>
      </c>
      <c r="AE302">
        <v>10.118636987312891</v>
      </c>
      <c r="AF302">
        <v>-1.0729195304399752E-2</v>
      </c>
      <c r="AG302">
        <v>1.2873061814955278</v>
      </c>
    </row>
    <row r="303" spans="1:58" x14ac:dyDescent="0.3">
      <c r="A303">
        <v>67</v>
      </c>
      <c r="B303">
        <v>4</v>
      </c>
      <c r="C303" t="s">
        <v>65</v>
      </c>
      <c r="D303" t="s">
        <v>27</v>
      </c>
      <c r="G303">
        <v>0.6</v>
      </c>
      <c r="H303">
        <v>0.6</v>
      </c>
      <c r="I303">
        <v>6235</v>
      </c>
      <c r="J303">
        <v>7517</v>
      </c>
      <c r="L303">
        <v>3572</v>
      </c>
      <c r="M303">
        <v>4.3319999999999999</v>
      </c>
      <c r="N303">
        <v>5.5389999999999997</v>
      </c>
      <c r="O303">
        <v>1.2070000000000001</v>
      </c>
      <c r="Q303">
        <v>0.215</v>
      </c>
      <c r="R303">
        <v>1</v>
      </c>
      <c r="S303">
        <v>0</v>
      </c>
      <c r="T303">
        <v>0</v>
      </c>
      <c r="V303">
        <v>0</v>
      </c>
      <c r="Y303" s="8">
        <v>44413</v>
      </c>
      <c r="Z303">
        <v>1.7604166666666667E-2</v>
      </c>
      <c r="AB303">
        <v>1</v>
      </c>
      <c r="AD303">
        <v>4.8047438701360452</v>
      </c>
      <c r="AE303">
        <v>6.0737008843017595</v>
      </c>
      <c r="AF303">
        <v>1.2689570141657143</v>
      </c>
      <c r="AG303">
        <v>0.29456650225590436</v>
      </c>
    </row>
    <row r="304" spans="1:58" x14ac:dyDescent="0.3">
      <c r="A304">
        <v>68</v>
      </c>
      <c r="B304">
        <v>4</v>
      </c>
      <c r="C304" t="s">
        <v>65</v>
      </c>
      <c r="D304" t="s">
        <v>27</v>
      </c>
      <c r="G304">
        <v>0.6</v>
      </c>
      <c r="H304">
        <v>0.6</v>
      </c>
      <c r="I304">
        <v>4046</v>
      </c>
      <c r="J304">
        <v>7600</v>
      </c>
      <c r="L304">
        <v>3546</v>
      </c>
      <c r="M304">
        <v>2.9329999999999998</v>
      </c>
      <c r="N304">
        <v>5.5979999999999999</v>
      </c>
      <c r="O304">
        <v>2.665</v>
      </c>
      <c r="Q304">
        <v>0.21199999999999999</v>
      </c>
      <c r="R304">
        <v>1</v>
      </c>
      <c r="S304">
        <v>0</v>
      </c>
      <c r="T304">
        <v>0</v>
      </c>
      <c r="V304">
        <v>0</v>
      </c>
      <c r="Y304" s="8">
        <v>44413</v>
      </c>
      <c r="Z304">
        <v>2.3715277777777776E-2</v>
      </c>
      <c r="AB304">
        <v>1</v>
      </c>
      <c r="AD304">
        <v>3.0921647365165872</v>
      </c>
      <c r="AE304">
        <v>6.1432409263001366</v>
      </c>
      <c r="AF304">
        <v>3.0510761897835494</v>
      </c>
      <c r="AG304">
        <v>0.29234895459328386</v>
      </c>
      <c r="AI304">
        <v>3.0721578838862396</v>
      </c>
      <c r="AJ304">
        <v>0.27792717801945344</v>
      </c>
      <c r="AN304">
        <v>2.3873487716689437</v>
      </c>
      <c r="AO304">
        <v>0.53048176333915753</v>
      </c>
      <c r="AS304">
        <v>1.702539659451648</v>
      </c>
      <c r="AT304">
        <v>0.78578662464949667</v>
      </c>
      <c r="AX304">
        <v>2.5503484689053764</v>
      </c>
      <c r="AY304">
        <v>0.63977794376807118</v>
      </c>
      <c r="BC304">
        <v>3.0964676991638722</v>
      </c>
      <c r="BD304">
        <v>6.1595786470105987</v>
      </c>
      <c r="BE304">
        <v>3.0631109478467264</v>
      </c>
      <c r="BF304">
        <v>0.29328714783516174</v>
      </c>
    </row>
    <row r="305" spans="1:58" x14ac:dyDescent="0.3">
      <c r="A305">
        <v>69</v>
      </c>
      <c r="B305">
        <v>4</v>
      </c>
      <c r="C305" t="s">
        <v>65</v>
      </c>
      <c r="D305" t="s">
        <v>27</v>
      </c>
      <c r="G305">
        <v>0.6</v>
      </c>
      <c r="H305">
        <v>0.6</v>
      </c>
      <c r="I305">
        <v>4057</v>
      </c>
      <c r="J305">
        <v>7639</v>
      </c>
      <c r="L305">
        <v>3568</v>
      </c>
      <c r="M305">
        <v>2.9390000000000001</v>
      </c>
      <c r="N305">
        <v>5.625</v>
      </c>
      <c r="O305">
        <v>2.6859999999999999</v>
      </c>
      <c r="Q305">
        <v>0.214</v>
      </c>
      <c r="R305">
        <v>1</v>
      </c>
      <c r="S305">
        <v>0</v>
      </c>
      <c r="T305">
        <v>0</v>
      </c>
      <c r="V305">
        <v>0</v>
      </c>
      <c r="Y305" s="8">
        <v>44413</v>
      </c>
      <c r="Z305">
        <v>3.0393518518518518E-2</v>
      </c>
      <c r="AB305">
        <v>1</v>
      </c>
      <c r="AD305">
        <v>3.1007706618111572</v>
      </c>
      <c r="AE305">
        <v>6.1759163677210607</v>
      </c>
      <c r="AF305">
        <v>3.0751457059099034</v>
      </c>
      <c r="AG305">
        <v>0.29422534107703968</v>
      </c>
    </row>
    <row r="306" spans="1:58" x14ac:dyDescent="0.3">
      <c r="A306">
        <v>70</v>
      </c>
      <c r="B306">
        <v>21</v>
      </c>
      <c r="C306" t="s">
        <v>170</v>
      </c>
      <c r="D306" t="s">
        <v>27</v>
      </c>
      <c r="G306">
        <v>0.5</v>
      </c>
      <c r="H306">
        <v>0.5</v>
      </c>
      <c r="I306">
        <v>4076</v>
      </c>
      <c r="J306">
        <v>6826</v>
      </c>
      <c r="L306">
        <v>1592</v>
      </c>
      <c r="M306">
        <v>3.5419999999999998</v>
      </c>
      <c r="N306">
        <v>6.0620000000000003</v>
      </c>
      <c r="O306">
        <v>2.5190000000000001</v>
      </c>
      <c r="Q306">
        <v>0.05</v>
      </c>
      <c r="R306">
        <v>1</v>
      </c>
      <c r="S306">
        <v>0</v>
      </c>
      <c r="T306">
        <v>0</v>
      </c>
      <c r="V306">
        <v>0</v>
      </c>
      <c r="Y306" s="8">
        <v>44413</v>
      </c>
      <c r="Z306">
        <v>4.1076388888888891E-2</v>
      </c>
      <c r="AB306">
        <v>1</v>
      </c>
      <c r="AD306">
        <v>3.7387625302384979</v>
      </c>
      <c r="AE306">
        <v>6.5937109066433939</v>
      </c>
      <c r="AF306">
        <v>2.854948376404896</v>
      </c>
      <c r="AG306">
        <v>0.15083006246145653</v>
      </c>
    </row>
    <row r="307" spans="1:58" x14ac:dyDescent="0.3">
      <c r="A307">
        <v>71</v>
      </c>
      <c r="B307">
        <v>21</v>
      </c>
      <c r="C307" t="s">
        <v>170</v>
      </c>
      <c r="D307" t="s">
        <v>27</v>
      </c>
      <c r="G307">
        <v>0.5</v>
      </c>
      <c r="H307">
        <v>0.5</v>
      </c>
      <c r="I307">
        <v>4445</v>
      </c>
      <c r="J307">
        <v>6900</v>
      </c>
      <c r="L307">
        <v>1596</v>
      </c>
      <c r="M307">
        <v>3.8250000000000002</v>
      </c>
      <c r="N307">
        <v>6.1239999999999997</v>
      </c>
      <c r="O307">
        <v>2.2989999999999999</v>
      </c>
      <c r="Q307">
        <v>5.0999999999999997E-2</v>
      </c>
      <c r="R307">
        <v>1</v>
      </c>
      <c r="S307">
        <v>0</v>
      </c>
      <c r="T307">
        <v>0</v>
      </c>
      <c r="V307">
        <v>0</v>
      </c>
      <c r="Y307" s="8">
        <v>44413</v>
      </c>
      <c r="Z307">
        <v>4.702546296296297E-2</v>
      </c>
      <c r="AB307">
        <v>1</v>
      </c>
      <c r="AD307">
        <v>4.0851901411871934</v>
      </c>
      <c r="AE307">
        <v>6.6681103732633433</v>
      </c>
      <c r="AF307">
        <v>2.58292023207615</v>
      </c>
      <c r="AG307">
        <v>0.15123945587609416</v>
      </c>
      <c r="AJ307">
        <v>1.3418560331986857</v>
      </c>
      <c r="AO307">
        <v>0.28688738050474416</v>
      </c>
      <c r="AT307">
        <v>1.3592839753434429</v>
      </c>
      <c r="AY307">
        <v>4.7810649910501981</v>
      </c>
      <c r="BC307">
        <v>4.057964122982554</v>
      </c>
      <c r="BD307">
        <v>6.6585590903864578</v>
      </c>
      <c r="BE307">
        <v>2.6005949674039046</v>
      </c>
      <c r="BF307">
        <v>0.14770843767484457</v>
      </c>
    </row>
    <row r="308" spans="1:58" x14ac:dyDescent="0.3">
      <c r="A308">
        <v>72</v>
      </c>
      <c r="B308">
        <v>21</v>
      </c>
      <c r="C308" t="s">
        <v>170</v>
      </c>
      <c r="D308" t="s">
        <v>27</v>
      </c>
      <c r="G308">
        <v>0.5</v>
      </c>
      <c r="H308">
        <v>0.5</v>
      </c>
      <c r="I308">
        <v>4387</v>
      </c>
      <c r="J308">
        <v>6881</v>
      </c>
      <c r="L308">
        <v>1527</v>
      </c>
      <c r="M308">
        <v>3.78</v>
      </c>
      <c r="N308">
        <v>6.1079999999999997</v>
      </c>
      <c r="O308">
        <v>2.3279999999999998</v>
      </c>
      <c r="Q308">
        <v>4.3999999999999997E-2</v>
      </c>
      <c r="R308">
        <v>1</v>
      </c>
      <c r="S308">
        <v>0</v>
      </c>
      <c r="T308">
        <v>0</v>
      </c>
      <c r="V308">
        <v>0</v>
      </c>
      <c r="Y308" s="8">
        <v>44413</v>
      </c>
      <c r="Z308">
        <v>5.3414351851851859E-2</v>
      </c>
      <c r="AB308">
        <v>1</v>
      </c>
      <c r="AD308">
        <v>4.0307381047779138</v>
      </c>
      <c r="AE308">
        <v>6.6490078075095731</v>
      </c>
      <c r="AF308">
        <v>2.6182697027316593</v>
      </c>
      <c r="AG308">
        <v>0.14417741947359497</v>
      </c>
    </row>
    <row r="309" spans="1:58" x14ac:dyDescent="0.3">
      <c r="A309">
        <v>73</v>
      </c>
      <c r="B309">
        <v>22</v>
      </c>
      <c r="C309" t="s">
        <v>171</v>
      </c>
      <c r="D309" t="s">
        <v>27</v>
      </c>
      <c r="G309">
        <v>0.5</v>
      </c>
      <c r="H309">
        <v>0.5</v>
      </c>
      <c r="I309">
        <v>4326</v>
      </c>
      <c r="J309">
        <v>7174</v>
      </c>
      <c r="L309">
        <v>2335</v>
      </c>
      <c r="M309">
        <v>3.7330000000000001</v>
      </c>
      <c r="N309">
        <v>6.3559999999999999</v>
      </c>
      <c r="O309">
        <v>2.6230000000000002</v>
      </c>
      <c r="Q309">
        <v>0.128</v>
      </c>
      <c r="R309">
        <v>1</v>
      </c>
      <c r="S309">
        <v>0</v>
      </c>
      <c r="T309">
        <v>0</v>
      </c>
      <c r="V309">
        <v>0</v>
      </c>
      <c r="Y309" s="8">
        <v>44413</v>
      </c>
      <c r="Z309">
        <v>6.4270833333333333E-2</v>
      </c>
      <c r="AB309">
        <v>1</v>
      </c>
      <c r="AD309">
        <v>3.9734695837267746</v>
      </c>
      <c r="AE309">
        <v>6.9435894793966701</v>
      </c>
      <c r="AF309">
        <v>2.9701198956698955</v>
      </c>
      <c r="AG309">
        <v>0.22687488923039698</v>
      </c>
    </row>
    <row r="310" spans="1:58" x14ac:dyDescent="0.3">
      <c r="A310">
        <v>74</v>
      </c>
      <c r="B310">
        <v>22</v>
      </c>
      <c r="C310" t="s">
        <v>171</v>
      </c>
      <c r="D310" t="s">
        <v>27</v>
      </c>
      <c r="G310">
        <v>0.5</v>
      </c>
      <c r="H310">
        <v>0.5</v>
      </c>
      <c r="I310">
        <v>4309</v>
      </c>
      <c r="J310">
        <v>7183</v>
      </c>
      <c r="L310">
        <v>2388</v>
      </c>
      <c r="M310">
        <v>3.7210000000000001</v>
      </c>
      <c r="N310">
        <v>6.3639999999999999</v>
      </c>
      <c r="O310">
        <v>2.6429999999999998</v>
      </c>
      <c r="Q310">
        <v>0.13400000000000001</v>
      </c>
      <c r="R310">
        <v>1</v>
      </c>
      <c r="S310">
        <v>0</v>
      </c>
      <c r="T310">
        <v>0</v>
      </c>
      <c r="V310">
        <v>0</v>
      </c>
      <c r="Y310" s="8">
        <v>44413</v>
      </c>
      <c r="Z310">
        <v>7.0289351851851853E-2</v>
      </c>
      <c r="AB310">
        <v>1</v>
      </c>
      <c r="AD310">
        <v>3.9575095040895718</v>
      </c>
      <c r="AE310">
        <v>6.9526380631747724</v>
      </c>
      <c r="AF310">
        <v>2.9951285590852006</v>
      </c>
      <c r="AG310">
        <v>0.23229935197434565</v>
      </c>
      <c r="AJ310">
        <v>0.16592115545685704</v>
      </c>
      <c r="AO310">
        <v>0.51923267653091787</v>
      </c>
      <c r="AT310">
        <v>0.98415713630650803</v>
      </c>
      <c r="AY310">
        <v>0</v>
      </c>
      <c r="BC310">
        <v>3.9607954028384076</v>
      </c>
      <c r="BD310">
        <v>6.9707352307309769</v>
      </c>
      <c r="BE310">
        <v>3.0099398278925689</v>
      </c>
      <c r="BF310">
        <v>0.23229935197434565</v>
      </c>
    </row>
    <row r="311" spans="1:58" x14ac:dyDescent="0.3">
      <c r="A311">
        <v>75</v>
      </c>
      <c r="B311">
        <v>22</v>
      </c>
      <c r="C311" t="s">
        <v>171</v>
      </c>
      <c r="D311" t="s">
        <v>27</v>
      </c>
      <c r="G311">
        <v>0.5</v>
      </c>
      <c r="H311">
        <v>0.5</v>
      </c>
      <c r="I311">
        <v>4316</v>
      </c>
      <c r="J311">
        <v>7219</v>
      </c>
      <c r="L311">
        <v>2388</v>
      </c>
      <c r="M311">
        <v>3.726</v>
      </c>
      <c r="N311">
        <v>6.3949999999999996</v>
      </c>
      <c r="O311">
        <v>2.669</v>
      </c>
      <c r="Q311">
        <v>0.13400000000000001</v>
      </c>
      <c r="R311">
        <v>1</v>
      </c>
      <c r="S311">
        <v>0</v>
      </c>
      <c r="T311">
        <v>0</v>
      </c>
      <c r="V311">
        <v>0</v>
      </c>
      <c r="Y311" s="8">
        <v>44413</v>
      </c>
      <c r="Z311">
        <v>7.677083333333333E-2</v>
      </c>
      <c r="AB311">
        <v>1</v>
      </c>
      <c r="AD311">
        <v>3.9640813015872434</v>
      </c>
      <c r="AE311">
        <v>6.9888323982871805</v>
      </c>
      <c r="AF311">
        <v>3.0247510966999371</v>
      </c>
      <c r="AG311">
        <v>0.23229935197434565</v>
      </c>
    </row>
    <row r="312" spans="1:58" x14ac:dyDescent="0.3">
      <c r="A312">
        <v>76</v>
      </c>
      <c r="B312">
        <v>23</v>
      </c>
      <c r="C312" t="s">
        <v>172</v>
      </c>
      <c r="D312" t="s">
        <v>27</v>
      </c>
      <c r="G312">
        <v>0.5</v>
      </c>
      <c r="H312">
        <v>0.5</v>
      </c>
      <c r="I312">
        <v>4202</v>
      </c>
      <c r="J312">
        <v>5176</v>
      </c>
      <c r="L312">
        <v>2439</v>
      </c>
      <c r="M312">
        <v>3.6389999999999998</v>
      </c>
      <c r="N312">
        <v>4.6639999999999997</v>
      </c>
      <c r="O312">
        <v>1.0249999999999999</v>
      </c>
      <c r="Q312">
        <v>0.13900000000000001</v>
      </c>
      <c r="R312">
        <v>1</v>
      </c>
      <c r="S312">
        <v>0</v>
      </c>
      <c r="T312">
        <v>0</v>
      </c>
      <c r="V312">
        <v>0</v>
      </c>
      <c r="Y312" s="8">
        <v>44413</v>
      </c>
      <c r="Z312">
        <v>8.7418981481481473E-2</v>
      </c>
      <c r="AB312">
        <v>1</v>
      </c>
      <c r="AD312">
        <v>3.8570548851965891</v>
      </c>
      <c r="AE312">
        <v>4.934803880658035</v>
      </c>
      <c r="AF312">
        <v>1.0777489954614459</v>
      </c>
      <c r="AG312">
        <v>0.23751911801097544</v>
      </c>
    </row>
    <row r="313" spans="1:58" x14ac:dyDescent="0.3">
      <c r="A313">
        <v>77</v>
      </c>
      <c r="B313">
        <v>23</v>
      </c>
      <c r="C313" t="s">
        <v>172</v>
      </c>
      <c r="D313" t="s">
        <v>27</v>
      </c>
      <c r="G313">
        <v>0.5</v>
      </c>
      <c r="H313">
        <v>0.5</v>
      </c>
      <c r="I313">
        <v>4106</v>
      </c>
      <c r="J313">
        <v>5185</v>
      </c>
      <c r="L313">
        <v>2443</v>
      </c>
      <c r="M313">
        <v>3.5649999999999999</v>
      </c>
      <c r="N313">
        <v>4.6710000000000003</v>
      </c>
      <c r="O313">
        <v>1.107</v>
      </c>
      <c r="Q313">
        <v>0.14000000000000001</v>
      </c>
      <c r="R313">
        <v>1</v>
      </c>
      <c r="S313">
        <v>0</v>
      </c>
      <c r="T313">
        <v>0</v>
      </c>
      <c r="V313">
        <v>0</v>
      </c>
      <c r="Y313" s="8">
        <v>44413</v>
      </c>
      <c r="Z313">
        <v>9.3368055555555551E-2</v>
      </c>
      <c r="AB313">
        <v>1</v>
      </c>
      <c r="AD313">
        <v>3.7669273766570908</v>
      </c>
      <c r="AE313">
        <v>4.9438524644361364</v>
      </c>
      <c r="AF313">
        <v>1.1769250877790456</v>
      </c>
      <c r="AG313">
        <v>0.23792851142561311</v>
      </c>
      <c r="AJ313">
        <v>1.9985830810553173</v>
      </c>
      <c r="AO313">
        <v>0.66885458255362218</v>
      </c>
      <c r="AT313">
        <v>3.7098447310348126</v>
      </c>
      <c r="AY313">
        <v>1.7905155632456031</v>
      </c>
      <c r="BC313">
        <v>3.8049499193221914</v>
      </c>
      <c r="BD313">
        <v>4.96044153469599</v>
      </c>
      <c r="BE313">
        <v>1.1554916153737986</v>
      </c>
      <c r="BF313">
        <v>0.24007782685246068</v>
      </c>
    </row>
    <row r="314" spans="1:58" x14ac:dyDescent="0.3">
      <c r="A314">
        <v>78</v>
      </c>
      <c r="B314">
        <v>23</v>
      </c>
      <c r="C314" t="s">
        <v>172</v>
      </c>
      <c r="D314" t="s">
        <v>27</v>
      </c>
      <c r="G314">
        <v>0.5</v>
      </c>
      <c r="H314">
        <v>0.5</v>
      </c>
      <c r="I314">
        <v>4187</v>
      </c>
      <c r="J314">
        <v>5218</v>
      </c>
      <c r="L314">
        <v>2485</v>
      </c>
      <c r="M314">
        <v>3.6269999999999998</v>
      </c>
      <c r="N314">
        <v>4.6989999999999998</v>
      </c>
      <c r="O314">
        <v>1.0720000000000001</v>
      </c>
      <c r="Q314">
        <v>0.14399999999999999</v>
      </c>
      <c r="R314">
        <v>1</v>
      </c>
      <c r="S314">
        <v>0</v>
      </c>
      <c r="T314">
        <v>0</v>
      </c>
      <c r="V314">
        <v>0</v>
      </c>
      <c r="Y314" s="8">
        <v>44413</v>
      </c>
      <c r="Z314">
        <v>9.9803240740740748E-2</v>
      </c>
      <c r="AB314">
        <v>1</v>
      </c>
      <c r="AD314">
        <v>3.842972461987292</v>
      </c>
      <c r="AE314">
        <v>4.9770306049558437</v>
      </c>
      <c r="AF314">
        <v>1.1340581429685517</v>
      </c>
      <c r="AG314">
        <v>0.24222714227930825</v>
      </c>
    </row>
    <row r="315" spans="1:58" x14ac:dyDescent="0.3">
      <c r="A315">
        <v>79</v>
      </c>
      <c r="B315">
        <v>24</v>
      </c>
      <c r="C315" t="s">
        <v>173</v>
      </c>
      <c r="D315" t="s">
        <v>27</v>
      </c>
      <c r="G315">
        <v>0.5</v>
      </c>
      <c r="H315">
        <v>0.5</v>
      </c>
      <c r="I315">
        <v>3914</v>
      </c>
      <c r="J315">
        <v>4570</v>
      </c>
      <c r="L315">
        <v>1729</v>
      </c>
      <c r="M315">
        <v>3.4180000000000001</v>
      </c>
      <c r="N315">
        <v>4.1500000000000004</v>
      </c>
      <c r="O315">
        <v>0.73199999999999998</v>
      </c>
      <c r="Q315">
        <v>6.5000000000000002E-2</v>
      </c>
      <c r="R315">
        <v>1</v>
      </c>
      <c r="S315">
        <v>0</v>
      </c>
      <c r="T315">
        <v>0</v>
      </c>
      <c r="V315">
        <v>0</v>
      </c>
      <c r="Y315" s="8">
        <v>44413</v>
      </c>
      <c r="Z315">
        <v>0.11037037037037038</v>
      </c>
      <c r="AB315">
        <v>1</v>
      </c>
      <c r="AD315">
        <v>3.5866723595780945</v>
      </c>
      <c r="AE315">
        <v>4.3255325729325023</v>
      </c>
      <c r="AF315">
        <v>0.73886021335440777</v>
      </c>
      <c r="AG315">
        <v>0.16485178691279545</v>
      </c>
    </row>
    <row r="316" spans="1:58" x14ac:dyDescent="0.3">
      <c r="A316">
        <v>80</v>
      </c>
      <c r="B316">
        <v>24</v>
      </c>
      <c r="C316" t="s">
        <v>173</v>
      </c>
      <c r="D316" t="s">
        <v>27</v>
      </c>
      <c r="G316">
        <v>0.5</v>
      </c>
      <c r="H316">
        <v>0.5</v>
      </c>
      <c r="I316">
        <v>3783</v>
      </c>
      <c r="J316">
        <v>4563</v>
      </c>
      <c r="L316">
        <v>1775</v>
      </c>
      <c r="M316">
        <v>3.3180000000000001</v>
      </c>
      <c r="N316">
        <v>4.1440000000000001</v>
      </c>
      <c r="O316">
        <v>0.82699999999999996</v>
      </c>
      <c r="Q316">
        <v>7.0000000000000007E-2</v>
      </c>
      <c r="R316">
        <v>1</v>
      </c>
      <c r="S316">
        <v>0</v>
      </c>
      <c r="T316">
        <v>0</v>
      </c>
      <c r="V316">
        <v>0</v>
      </c>
      <c r="Y316" s="8">
        <v>44413</v>
      </c>
      <c r="Z316">
        <v>0.1162037037037037</v>
      </c>
      <c r="AB316">
        <v>1</v>
      </c>
      <c r="AD316">
        <v>3.4636858635502374</v>
      </c>
      <c r="AE316">
        <v>4.3184947855495341</v>
      </c>
      <c r="AF316">
        <v>0.8548089219992967</v>
      </c>
      <c r="AG316">
        <v>0.16955981118112826</v>
      </c>
      <c r="AJ316">
        <v>0.46184717251100826</v>
      </c>
      <c r="AO316">
        <v>0.99610641344055306</v>
      </c>
      <c r="AT316">
        <v>6.6928839828840978</v>
      </c>
      <c r="AY316">
        <v>3.188828114760037</v>
      </c>
      <c r="BC316">
        <v>3.4557058237316358</v>
      </c>
      <c r="BD316">
        <v>4.3401108467972218</v>
      </c>
      <c r="BE316">
        <v>0.88440502306558622</v>
      </c>
      <c r="BF316">
        <v>0.16689875398598364</v>
      </c>
    </row>
    <row r="317" spans="1:58" x14ac:dyDescent="0.3">
      <c r="A317">
        <v>81</v>
      </c>
      <c r="B317">
        <v>24</v>
      </c>
      <c r="C317" t="s">
        <v>173</v>
      </c>
      <c r="D317" t="s">
        <v>27</v>
      </c>
      <c r="G317">
        <v>0.5</v>
      </c>
      <c r="H317">
        <v>0.5</v>
      </c>
      <c r="I317">
        <v>3766</v>
      </c>
      <c r="J317">
        <v>4606</v>
      </c>
      <c r="L317">
        <v>1723</v>
      </c>
      <c r="M317">
        <v>3.3039999999999998</v>
      </c>
      <c r="N317">
        <v>4.181</v>
      </c>
      <c r="O317">
        <v>0.877</v>
      </c>
      <c r="Q317">
        <v>6.4000000000000001E-2</v>
      </c>
      <c r="R317">
        <v>1</v>
      </c>
      <c r="S317">
        <v>0</v>
      </c>
      <c r="T317">
        <v>0</v>
      </c>
      <c r="V317">
        <v>0</v>
      </c>
      <c r="Y317" s="8">
        <v>44413</v>
      </c>
      <c r="Z317">
        <v>0.12259259259259259</v>
      </c>
      <c r="AB317">
        <v>1</v>
      </c>
      <c r="AD317">
        <v>3.4477257839130346</v>
      </c>
      <c r="AE317">
        <v>4.3617269080449104</v>
      </c>
      <c r="AF317">
        <v>0.91400112413187573</v>
      </c>
      <c r="AG317">
        <v>0.16423769679083902</v>
      </c>
    </row>
    <row r="318" spans="1:58" x14ac:dyDescent="0.3">
      <c r="A318">
        <v>82</v>
      </c>
      <c r="B318">
        <v>25</v>
      </c>
      <c r="C318" t="s">
        <v>174</v>
      </c>
      <c r="D318" t="s">
        <v>27</v>
      </c>
      <c r="G318">
        <v>0.5</v>
      </c>
      <c r="H318">
        <v>0.5</v>
      </c>
      <c r="I318">
        <v>3631</v>
      </c>
      <c r="J318">
        <v>5655</v>
      </c>
      <c r="L318">
        <v>5890</v>
      </c>
      <c r="M318">
        <v>3.2010000000000001</v>
      </c>
      <c r="N318">
        <v>5.069</v>
      </c>
      <c r="O318">
        <v>1.8680000000000001</v>
      </c>
      <c r="Q318">
        <v>0.5</v>
      </c>
      <c r="R318">
        <v>1</v>
      </c>
      <c r="S318">
        <v>0</v>
      </c>
      <c r="T318">
        <v>0</v>
      </c>
      <c r="V318">
        <v>0</v>
      </c>
      <c r="Y318" s="8">
        <v>44413</v>
      </c>
      <c r="Z318">
        <v>0.13319444444444445</v>
      </c>
      <c r="AB318">
        <v>1</v>
      </c>
      <c r="AD318">
        <v>3.3209839750293653</v>
      </c>
      <c r="AE318">
        <v>5.4163896172925723</v>
      </c>
      <c r="AF318">
        <v>2.095405642263207</v>
      </c>
      <c r="AG318">
        <v>0.59072328648959405</v>
      </c>
    </row>
    <row r="319" spans="1:58" x14ac:dyDescent="0.3">
      <c r="A319">
        <v>83</v>
      </c>
      <c r="B319">
        <v>25</v>
      </c>
      <c r="C319" t="s">
        <v>174</v>
      </c>
      <c r="D319" t="s">
        <v>27</v>
      </c>
      <c r="G319">
        <v>0.5</v>
      </c>
      <c r="H319">
        <v>0.5</v>
      </c>
      <c r="I319">
        <v>3581</v>
      </c>
      <c r="J319">
        <v>5728</v>
      </c>
      <c r="L319">
        <v>5905</v>
      </c>
      <c r="M319">
        <v>3.1619999999999999</v>
      </c>
      <c r="N319">
        <v>5.1310000000000002</v>
      </c>
      <c r="O319">
        <v>1.9690000000000001</v>
      </c>
      <c r="Q319">
        <v>0.502</v>
      </c>
      <c r="R319">
        <v>1</v>
      </c>
      <c r="S319">
        <v>0</v>
      </c>
      <c r="T319">
        <v>0</v>
      </c>
      <c r="V319">
        <v>0</v>
      </c>
      <c r="Y319" s="8">
        <v>44413</v>
      </c>
      <c r="Z319">
        <v>0.13917824074074073</v>
      </c>
      <c r="AB319">
        <v>1</v>
      </c>
      <c r="AD319">
        <v>3.2740425643317104</v>
      </c>
      <c r="AE319">
        <v>5.4897836857149551</v>
      </c>
      <c r="AF319">
        <v>2.2157411213832447</v>
      </c>
      <c r="AG319">
        <v>0.59225851179448519</v>
      </c>
      <c r="AJ319">
        <v>1.1536116728254213</v>
      </c>
      <c r="AO319">
        <v>0.23779873595031159</v>
      </c>
      <c r="AT319">
        <v>2.2589073186949795</v>
      </c>
      <c r="AY319">
        <v>3.0797014315718592</v>
      </c>
      <c r="BC319">
        <v>3.2552660000526483</v>
      </c>
      <c r="BD319">
        <v>5.4963187739991399</v>
      </c>
      <c r="BE319">
        <v>2.2410527739464916</v>
      </c>
      <c r="BF319">
        <v>0.60152103780066168</v>
      </c>
    </row>
    <row r="320" spans="1:58" x14ac:dyDescent="0.3">
      <c r="A320">
        <v>84</v>
      </c>
      <c r="B320">
        <v>25</v>
      </c>
      <c r="C320" t="s">
        <v>174</v>
      </c>
      <c r="D320" t="s">
        <v>27</v>
      </c>
      <c r="G320">
        <v>0.5</v>
      </c>
      <c r="H320">
        <v>0.5</v>
      </c>
      <c r="I320">
        <v>3541</v>
      </c>
      <c r="J320">
        <v>5741</v>
      </c>
      <c r="L320">
        <v>6086</v>
      </c>
      <c r="M320">
        <v>3.1320000000000001</v>
      </c>
      <c r="N320">
        <v>5.1420000000000003</v>
      </c>
      <c r="O320">
        <v>2.0110000000000001</v>
      </c>
      <c r="Q320">
        <v>0.52100000000000002</v>
      </c>
      <c r="R320">
        <v>1</v>
      </c>
      <c r="S320">
        <v>0</v>
      </c>
      <c r="T320">
        <v>0</v>
      </c>
      <c r="V320">
        <v>0</v>
      </c>
      <c r="Y320" s="8">
        <v>44413</v>
      </c>
      <c r="Z320">
        <v>0.14549768518518519</v>
      </c>
      <c r="AB320">
        <v>1</v>
      </c>
      <c r="AD320">
        <v>3.2364894357735858</v>
      </c>
      <c r="AE320">
        <v>5.5028538622833247</v>
      </c>
      <c r="AF320">
        <v>2.2663644265097389</v>
      </c>
      <c r="AG320">
        <v>0.61078356380683807</v>
      </c>
    </row>
    <row r="321" spans="1:58" x14ac:dyDescent="0.3">
      <c r="A321">
        <v>85</v>
      </c>
      <c r="B321">
        <v>26</v>
      </c>
      <c r="C321" t="s">
        <v>175</v>
      </c>
      <c r="D321" t="s">
        <v>27</v>
      </c>
      <c r="G321">
        <v>0.5</v>
      </c>
      <c r="H321">
        <v>0.5</v>
      </c>
      <c r="I321">
        <v>4147</v>
      </c>
      <c r="J321">
        <v>7235</v>
      </c>
      <c r="L321">
        <v>2449</v>
      </c>
      <c r="M321">
        <v>3.5960000000000001</v>
      </c>
      <c r="N321">
        <v>6.4080000000000004</v>
      </c>
      <c r="O321">
        <v>2.8119999999999998</v>
      </c>
      <c r="Q321">
        <v>0.14000000000000001</v>
      </c>
      <c r="R321">
        <v>1</v>
      </c>
      <c r="S321">
        <v>0</v>
      </c>
      <c r="T321">
        <v>0</v>
      </c>
      <c r="V321">
        <v>0</v>
      </c>
      <c r="Y321" s="8">
        <v>44413</v>
      </c>
      <c r="Z321">
        <v>0.15621527777777777</v>
      </c>
      <c r="AB321">
        <v>1</v>
      </c>
      <c r="AD321">
        <v>3.8054193334291684</v>
      </c>
      <c r="AE321">
        <v>7.0049187694482509</v>
      </c>
      <c r="AF321">
        <v>3.1994994360190825</v>
      </c>
      <c r="AG321">
        <v>0.23854260154756951</v>
      </c>
    </row>
    <row r="322" spans="1:58" x14ac:dyDescent="0.3">
      <c r="A322">
        <v>86</v>
      </c>
      <c r="B322">
        <v>26</v>
      </c>
      <c r="C322" t="s">
        <v>175</v>
      </c>
      <c r="D322" t="s">
        <v>27</v>
      </c>
      <c r="G322">
        <v>0.5</v>
      </c>
      <c r="H322">
        <v>0.5</v>
      </c>
      <c r="I322">
        <v>4346</v>
      </c>
      <c r="J322">
        <v>7242</v>
      </c>
      <c r="L322">
        <v>2392</v>
      </c>
      <c r="M322">
        <v>3.7490000000000001</v>
      </c>
      <c r="N322">
        <v>6.4139999999999997</v>
      </c>
      <c r="O322">
        <v>2.665</v>
      </c>
      <c r="Q322">
        <v>0.13400000000000001</v>
      </c>
      <c r="R322">
        <v>1</v>
      </c>
      <c r="S322">
        <v>0</v>
      </c>
      <c r="T322">
        <v>0</v>
      </c>
      <c r="V322">
        <v>0</v>
      </c>
      <c r="Y322" s="8">
        <v>44413</v>
      </c>
      <c r="Z322">
        <v>0.16219907407407408</v>
      </c>
      <c r="AB322">
        <v>1</v>
      </c>
      <c r="AD322">
        <v>3.9922461480058362</v>
      </c>
      <c r="AE322">
        <v>7.011956556831219</v>
      </c>
      <c r="AF322">
        <v>3.0197104088253828</v>
      </c>
      <c r="AG322">
        <v>0.23270874538898326</v>
      </c>
      <c r="AJ322">
        <v>0.21187082599391485</v>
      </c>
      <c r="AO322">
        <v>0.7712844662824605</v>
      </c>
      <c r="AT322">
        <v>2.0563517951620409</v>
      </c>
      <c r="AY322">
        <v>1.1370130960573235</v>
      </c>
      <c r="BC322">
        <v>3.9880214210430474</v>
      </c>
      <c r="BD322">
        <v>7.0391023081655248</v>
      </c>
      <c r="BE322">
        <v>3.0510808871224775</v>
      </c>
      <c r="BF322">
        <v>0.23403927398655555</v>
      </c>
    </row>
    <row r="323" spans="1:58" x14ac:dyDescent="0.3">
      <c r="A323">
        <v>87</v>
      </c>
      <c r="B323">
        <v>26</v>
      </c>
      <c r="C323" t="s">
        <v>175</v>
      </c>
      <c r="D323" t="s">
        <v>27</v>
      </c>
      <c r="G323">
        <v>0.5</v>
      </c>
      <c r="H323">
        <v>0.5</v>
      </c>
      <c r="I323">
        <v>4337</v>
      </c>
      <c r="J323">
        <v>7296</v>
      </c>
      <c r="L323">
        <v>2418</v>
      </c>
      <c r="M323">
        <v>3.742</v>
      </c>
      <c r="N323">
        <v>6.46</v>
      </c>
      <c r="O323">
        <v>2.718</v>
      </c>
      <c r="Q323">
        <v>0.13700000000000001</v>
      </c>
      <c r="R323">
        <v>1</v>
      </c>
      <c r="S323">
        <v>0</v>
      </c>
      <c r="T323">
        <v>0</v>
      </c>
      <c r="V323">
        <v>0</v>
      </c>
      <c r="Y323" s="8">
        <v>44413</v>
      </c>
      <c r="Z323">
        <v>0.16865740740740742</v>
      </c>
      <c r="AB323">
        <v>1</v>
      </c>
      <c r="AD323">
        <v>3.983796694080258</v>
      </c>
      <c r="AE323">
        <v>7.0662480594998298</v>
      </c>
      <c r="AF323">
        <v>3.0824513654195718</v>
      </c>
      <c r="AG323">
        <v>0.23536980258412787</v>
      </c>
    </row>
    <row r="324" spans="1:58" x14ac:dyDescent="0.3">
      <c r="A324">
        <v>88</v>
      </c>
      <c r="B324">
        <v>27</v>
      </c>
      <c r="C324" t="s">
        <v>176</v>
      </c>
      <c r="D324" t="s">
        <v>27</v>
      </c>
      <c r="G324">
        <v>0.5</v>
      </c>
      <c r="H324">
        <v>0.5</v>
      </c>
      <c r="I324">
        <v>3831</v>
      </c>
      <c r="J324">
        <v>4750</v>
      </c>
      <c r="L324">
        <v>1623</v>
      </c>
      <c r="M324">
        <v>3.3540000000000001</v>
      </c>
      <c r="N324">
        <v>4.3029999999999999</v>
      </c>
      <c r="O324">
        <v>0.94899999999999995</v>
      </c>
      <c r="Q324">
        <v>5.3999999999999999E-2</v>
      </c>
      <c r="R324">
        <v>1</v>
      </c>
      <c r="S324">
        <v>0</v>
      </c>
      <c r="T324">
        <v>0</v>
      </c>
      <c r="V324">
        <v>0</v>
      </c>
      <c r="Y324" s="8">
        <v>44413</v>
      </c>
      <c r="Z324">
        <v>0.17936342592592591</v>
      </c>
      <c r="AB324">
        <v>1</v>
      </c>
      <c r="AD324">
        <v>3.5087496178199866</v>
      </c>
      <c r="AE324">
        <v>4.5065042484945419</v>
      </c>
      <c r="AF324">
        <v>0.99775463067455528</v>
      </c>
      <c r="AG324">
        <v>0.15400286142489816</v>
      </c>
    </row>
    <row r="325" spans="1:58" x14ac:dyDescent="0.3">
      <c r="A325">
        <v>89</v>
      </c>
      <c r="B325">
        <v>27</v>
      </c>
      <c r="C325" t="s">
        <v>176</v>
      </c>
      <c r="D325" t="s">
        <v>27</v>
      </c>
      <c r="G325">
        <v>0.5</v>
      </c>
      <c r="H325">
        <v>0.5</v>
      </c>
      <c r="I325">
        <v>3607</v>
      </c>
      <c r="J325">
        <v>4817</v>
      </c>
      <c r="L325">
        <v>1646</v>
      </c>
      <c r="M325">
        <v>3.1819999999999999</v>
      </c>
      <c r="N325">
        <v>4.359</v>
      </c>
      <c r="O325">
        <v>1.177</v>
      </c>
      <c r="Q325">
        <v>5.6000000000000001E-2</v>
      </c>
      <c r="R325">
        <v>1</v>
      </c>
      <c r="S325">
        <v>0</v>
      </c>
      <c r="T325">
        <v>0</v>
      </c>
      <c r="V325">
        <v>0</v>
      </c>
      <c r="Y325" s="8">
        <v>44413</v>
      </c>
      <c r="Z325">
        <v>0.1852546296296296</v>
      </c>
      <c r="AB325">
        <v>1</v>
      </c>
      <c r="AD325">
        <v>3.2984520978944909</v>
      </c>
      <c r="AE325">
        <v>4.5738659277315232</v>
      </c>
      <c r="AF325">
        <v>1.2754138298370323</v>
      </c>
      <c r="AG325">
        <v>0.15635687355906458</v>
      </c>
      <c r="AJ325">
        <v>1.2026212693770564</v>
      </c>
      <c r="AO325">
        <v>0.56988701264521002</v>
      </c>
      <c r="AT325">
        <v>5.0123198480281204</v>
      </c>
      <c r="AY325">
        <v>4.5524746719798044</v>
      </c>
      <c r="BC325">
        <v>3.2787367054014753</v>
      </c>
      <c r="BD325">
        <v>4.5869361042998928</v>
      </c>
      <c r="BE325">
        <v>1.3081993988984173</v>
      </c>
      <c r="BF325">
        <v>0.15287702953464469</v>
      </c>
    </row>
    <row r="326" spans="1:58" x14ac:dyDescent="0.3">
      <c r="A326">
        <v>90</v>
      </c>
      <c r="B326">
        <v>27</v>
      </c>
      <c r="C326" t="s">
        <v>176</v>
      </c>
      <c r="D326" t="s">
        <v>27</v>
      </c>
      <c r="G326">
        <v>0.5</v>
      </c>
      <c r="H326">
        <v>0.5</v>
      </c>
      <c r="I326">
        <v>3565</v>
      </c>
      <c r="J326">
        <v>4843</v>
      </c>
      <c r="L326">
        <v>1578</v>
      </c>
      <c r="M326">
        <v>3.15</v>
      </c>
      <c r="N326">
        <v>4.3819999999999997</v>
      </c>
      <c r="O326">
        <v>1.232</v>
      </c>
      <c r="Q326">
        <v>4.9000000000000002E-2</v>
      </c>
      <c r="R326">
        <v>1</v>
      </c>
      <c r="S326">
        <v>0</v>
      </c>
      <c r="T326">
        <v>0</v>
      </c>
      <c r="V326">
        <v>0</v>
      </c>
      <c r="Y326" s="8">
        <v>44413</v>
      </c>
      <c r="Z326">
        <v>0.19157407407407409</v>
      </c>
      <c r="AB326">
        <v>1</v>
      </c>
      <c r="AD326">
        <v>3.2590213129084602</v>
      </c>
      <c r="AE326">
        <v>4.6000062808682625</v>
      </c>
      <c r="AF326">
        <v>1.3409849679598023</v>
      </c>
      <c r="AG326">
        <v>0.14939718551022479</v>
      </c>
    </row>
    <row r="327" spans="1:58" x14ac:dyDescent="0.3">
      <c r="A327">
        <v>91</v>
      </c>
      <c r="B327">
        <v>28</v>
      </c>
      <c r="C327" t="s">
        <v>177</v>
      </c>
      <c r="D327" t="s">
        <v>27</v>
      </c>
      <c r="G327">
        <v>0.5</v>
      </c>
      <c r="H327">
        <v>0.5</v>
      </c>
      <c r="I327">
        <v>4058</v>
      </c>
      <c r="J327">
        <v>6893</v>
      </c>
      <c r="L327">
        <v>1855</v>
      </c>
      <c r="M327">
        <v>3.528</v>
      </c>
      <c r="N327">
        <v>6.1180000000000003</v>
      </c>
      <c r="O327">
        <v>2.59</v>
      </c>
      <c r="Q327">
        <v>7.8E-2</v>
      </c>
      <c r="R327">
        <v>1</v>
      </c>
      <c r="S327">
        <v>0</v>
      </c>
      <c r="T327">
        <v>0</v>
      </c>
      <c r="V327">
        <v>0</v>
      </c>
      <c r="Y327" s="8">
        <v>44413</v>
      </c>
      <c r="Z327">
        <v>0.20238425925925926</v>
      </c>
      <c r="AB327">
        <v>1</v>
      </c>
      <c r="AD327">
        <v>3.721863622387342</v>
      </c>
      <c r="AE327">
        <v>6.6610725858803761</v>
      </c>
      <c r="AF327">
        <v>2.9392089634930341</v>
      </c>
      <c r="AG327">
        <v>0.17774767947388093</v>
      </c>
    </row>
    <row r="328" spans="1:58" x14ac:dyDescent="0.3">
      <c r="A328">
        <v>92</v>
      </c>
      <c r="B328">
        <v>28</v>
      </c>
      <c r="C328" t="s">
        <v>177</v>
      </c>
      <c r="D328" t="s">
        <v>27</v>
      </c>
      <c r="G328">
        <v>0.5</v>
      </c>
      <c r="H328">
        <v>0.5</v>
      </c>
      <c r="I328">
        <v>4337</v>
      </c>
      <c r="J328">
        <v>6933</v>
      </c>
      <c r="L328">
        <v>1821</v>
      </c>
      <c r="M328">
        <v>3.742</v>
      </c>
      <c r="N328">
        <v>6.1520000000000001</v>
      </c>
      <c r="O328">
        <v>2.41</v>
      </c>
      <c r="Q328">
        <v>7.3999999999999996E-2</v>
      </c>
      <c r="R328">
        <v>1</v>
      </c>
      <c r="S328">
        <v>0</v>
      </c>
      <c r="T328">
        <v>0</v>
      </c>
      <c r="V328">
        <v>0</v>
      </c>
      <c r="Y328" s="8">
        <v>44413</v>
      </c>
      <c r="Z328">
        <v>0.20835648148148148</v>
      </c>
      <c r="AB328">
        <v>1</v>
      </c>
      <c r="AD328">
        <v>3.983796694080258</v>
      </c>
      <c r="AE328">
        <v>6.7012885137830516</v>
      </c>
      <c r="AF328">
        <v>2.7174918197027935</v>
      </c>
      <c r="AG328">
        <v>0.17426783544946106</v>
      </c>
      <c r="AJ328">
        <v>0.92332358814103666</v>
      </c>
      <c r="AO328">
        <v>0.10496628695287338</v>
      </c>
      <c r="AT328">
        <v>1.5935386071007636</v>
      </c>
      <c r="AY328">
        <v>0.64395530035360127</v>
      </c>
      <c r="BC328">
        <v>3.9654895439081725</v>
      </c>
      <c r="BD328">
        <v>6.7048074074745347</v>
      </c>
      <c r="BE328">
        <v>2.7393178635663622</v>
      </c>
      <c r="BF328">
        <v>0.17483075139458781</v>
      </c>
    </row>
    <row r="329" spans="1:58" x14ac:dyDescent="0.3">
      <c r="A329">
        <v>93</v>
      </c>
      <c r="B329">
        <v>28</v>
      </c>
      <c r="C329" t="s">
        <v>177</v>
      </c>
      <c r="D329" t="s">
        <v>27</v>
      </c>
      <c r="G329">
        <v>0.5</v>
      </c>
      <c r="H329">
        <v>0.5</v>
      </c>
      <c r="I329">
        <v>4298</v>
      </c>
      <c r="J329">
        <v>6940</v>
      </c>
      <c r="L329">
        <v>1832</v>
      </c>
      <c r="M329">
        <v>3.7120000000000002</v>
      </c>
      <c r="N329">
        <v>6.1580000000000004</v>
      </c>
      <c r="O329">
        <v>2.4460000000000002</v>
      </c>
      <c r="Q329">
        <v>7.5999999999999998E-2</v>
      </c>
      <c r="R329">
        <v>1</v>
      </c>
      <c r="S329">
        <v>0</v>
      </c>
      <c r="T329">
        <v>0</v>
      </c>
      <c r="V329">
        <v>0</v>
      </c>
      <c r="Y329" s="8">
        <v>44413</v>
      </c>
      <c r="Z329">
        <v>0.21480324074074075</v>
      </c>
      <c r="AB329">
        <v>1</v>
      </c>
      <c r="AD329">
        <v>3.9471823937360875</v>
      </c>
      <c r="AE329">
        <v>6.7083263011660188</v>
      </c>
      <c r="AF329">
        <v>2.7611439074299313</v>
      </c>
      <c r="AG329">
        <v>0.17539366733971454</v>
      </c>
    </row>
    <row r="330" spans="1:58" x14ac:dyDescent="0.3">
      <c r="A330">
        <v>94</v>
      </c>
      <c r="B330">
        <v>29</v>
      </c>
      <c r="C330" t="s">
        <v>178</v>
      </c>
      <c r="D330" t="s">
        <v>27</v>
      </c>
      <c r="G330">
        <v>0.5</v>
      </c>
      <c r="H330">
        <v>0.5</v>
      </c>
      <c r="I330">
        <v>4277</v>
      </c>
      <c r="J330">
        <v>5664</v>
      </c>
      <c r="L330">
        <v>2590</v>
      </c>
      <c r="M330">
        <v>3.6960000000000002</v>
      </c>
      <c r="N330">
        <v>5.077</v>
      </c>
      <c r="O330">
        <v>1.381</v>
      </c>
      <c r="Q330">
        <v>0.155</v>
      </c>
      <c r="R330">
        <v>1</v>
      </c>
      <c r="S330">
        <v>0</v>
      </c>
      <c r="T330">
        <v>0</v>
      </c>
      <c r="V330">
        <v>0</v>
      </c>
      <c r="Y330" s="8">
        <v>44413</v>
      </c>
      <c r="Z330">
        <v>0.22562499999999999</v>
      </c>
      <c r="AB330">
        <v>1</v>
      </c>
      <c r="AD330">
        <v>3.9274670012430719</v>
      </c>
      <c r="AE330">
        <v>5.4254382010706745</v>
      </c>
      <c r="AF330">
        <v>1.4979711998276026</v>
      </c>
      <c r="AG330">
        <v>0.25297371941354613</v>
      </c>
    </row>
    <row r="331" spans="1:58" x14ac:dyDescent="0.3">
      <c r="A331">
        <v>95</v>
      </c>
      <c r="B331">
        <v>29</v>
      </c>
      <c r="C331" t="s">
        <v>178</v>
      </c>
      <c r="D331" t="s">
        <v>27</v>
      </c>
      <c r="G331">
        <v>0.5</v>
      </c>
      <c r="H331">
        <v>0.5</v>
      </c>
      <c r="I331">
        <v>4218</v>
      </c>
      <c r="J331">
        <v>5686</v>
      </c>
      <c r="L331">
        <v>2628</v>
      </c>
      <c r="M331">
        <v>3.6509999999999998</v>
      </c>
      <c r="N331">
        <v>5.0949999999999998</v>
      </c>
      <c r="O331">
        <v>1.444</v>
      </c>
      <c r="Q331">
        <v>0.159</v>
      </c>
      <c r="R331">
        <v>1</v>
      </c>
      <c r="S331">
        <v>0</v>
      </c>
      <c r="T331">
        <v>0</v>
      </c>
      <c r="V331">
        <v>0</v>
      </c>
      <c r="Y331" s="8">
        <v>44413</v>
      </c>
      <c r="Z331">
        <v>0.23163194444444443</v>
      </c>
      <c r="AB331">
        <v>1</v>
      </c>
      <c r="AD331">
        <v>3.8720761366198388</v>
      </c>
      <c r="AE331">
        <v>5.4475569614171455</v>
      </c>
      <c r="AF331">
        <v>1.5754808247973067</v>
      </c>
      <c r="AG331">
        <v>0.25686295685260369</v>
      </c>
      <c r="AJ331">
        <v>1.9210582902373956</v>
      </c>
      <c r="AO331">
        <v>1.845764975248668E-2</v>
      </c>
      <c r="AT331">
        <v>4.9505930666785343</v>
      </c>
      <c r="AY331">
        <v>1.0816470894409296</v>
      </c>
      <c r="BC331">
        <v>3.9096292651779629</v>
      </c>
      <c r="BD331">
        <v>5.4470542623183622</v>
      </c>
      <c r="BE331">
        <v>1.537424997140399</v>
      </c>
      <c r="BF331">
        <v>0.25548125407820166</v>
      </c>
    </row>
    <row r="332" spans="1:58" x14ac:dyDescent="0.3">
      <c r="A332">
        <v>96</v>
      </c>
      <c r="B332">
        <v>29</v>
      </c>
      <c r="C332" t="s">
        <v>178</v>
      </c>
      <c r="D332" t="s">
        <v>27</v>
      </c>
      <c r="G332">
        <v>0.5</v>
      </c>
      <c r="H332">
        <v>0.5</v>
      </c>
      <c r="I332">
        <v>4298</v>
      </c>
      <c r="J332">
        <v>5685</v>
      </c>
      <c r="L332">
        <v>2601</v>
      </c>
      <c r="M332">
        <v>3.7120000000000002</v>
      </c>
      <c r="N332">
        <v>5.0940000000000003</v>
      </c>
      <c r="O332">
        <v>1.3819999999999999</v>
      </c>
      <c r="Q332">
        <v>0.156</v>
      </c>
      <c r="R332">
        <v>1</v>
      </c>
      <c r="S332">
        <v>0</v>
      </c>
      <c r="T332">
        <v>0</v>
      </c>
      <c r="V332">
        <v>0</v>
      </c>
      <c r="Y332" s="8">
        <v>44413</v>
      </c>
      <c r="Z332">
        <v>0.23807870370370368</v>
      </c>
      <c r="AB332">
        <v>1</v>
      </c>
      <c r="AD332">
        <v>3.9471823937360875</v>
      </c>
      <c r="AE332">
        <v>5.4465515632195789</v>
      </c>
      <c r="AF332">
        <v>1.4993691694834914</v>
      </c>
      <c r="AG332">
        <v>0.25409955130379963</v>
      </c>
    </row>
    <row r="333" spans="1:58" x14ac:dyDescent="0.3">
      <c r="A333">
        <v>97</v>
      </c>
      <c r="B333">
        <v>30</v>
      </c>
      <c r="C333" t="s">
        <v>179</v>
      </c>
      <c r="D333" t="s">
        <v>27</v>
      </c>
      <c r="G333">
        <v>0.5</v>
      </c>
      <c r="H333">
        <v>0.5</v>
      </c>
      <c r="I333">
        <v>4344</v>
      </c>
      <c r="J333">
        <v>5361</v>
      </c>
      <c r="L333">
        <v>2475</v>
      </c>
      <c r="M333">
        <v>3.7469999999999999</v>
      </c>
      <c r="N333">
        <v>4.8209999999999997</v>
      </c>
      <c r="O333">
        <v>1.073</v>
      </c>
      <c r="Q333">
        <v>0.14299999999999999</v>
      </c>
      <c r="R333">
        <v>1</v>
      </c>
      <c r="S333">
        <v>0</v>
      </c>
      <c r="T333">
        <v>0</v>
      </c>
      <c r="V333">
        <v>0</v>
      </c>
      <c r="Y333" s="8">
        <v>44413</v>
      </c>
      <c r="Z333">
        <v>0.24878472222222223</v>
      </c>
      <c r="AB333">
        <v>1</v>
      </c>
      <c r="AD333">
        <v>3.9903684915779305</v>
      </c>
      <c r="AE333">
        <v>5.1208025472079077</v>
      </c>
      <c r="AF333">
        <v>1.1304340556299772</v>
      </c>
      <c r="AG333">
        <v>0.24120365874271418</v>
      </c>
    </row>
    <row r="334" spans="1:58" x14ac:dyDescent="0.3">
      <c r="A334">
        <v>98</v>
      </c>
      <c r="B334">
        <v>30</v>
      </c>
      <c r="C334" t="s">
        <v>179</v>
      </c>
      <c r="D334" t="s">
        <v>27</v>
      </c>
      <c r="G334">
        <v>0.5</v>
      </c>
      <c r="H334">
        <v>0.5</v>
      </c>
      <c r="I334">
        <v>4443</v>
      </c>
      <c r="J334">
        <v>5363</v>
      </c>
      <c r="L334">
        <v>2458</v>
      </c>
      <c r="M334">
        <v>3.8239999999999998</v>
      </c>
      <c r="N334">
        <v>4.8220000000000001</v>
      </c>
      <c r="O334">
        <v>0.998</v>
      </c>
      <c r="Q334">
        <v>0.14099999999999999</v>
      </c>
      <c r="R334">
        <v>1</v>
      </c>
      <c r="S334">
        <v>0</v>
      </c>
      <c r="T334">
        <v>0</v>
      </c>
      <c r="V334">
        <v>0</v>
      </c>
      <c r="Y334" s="8">
        <v>44413</v>
      </c>
      <c r="Z334">
        <v>0.25471064814814814</v>
      </c>
      <c r="AB334">
        <v>1</v>
      </c>
      <c r="AD334">
        <v>4.0833124847592881</v>
      </c>
      <c r="AE334">
        <v>5.1228133436030419</v>
      </c>
      <c r="AF334">
        <v>1.0395008588437538</v>
      </c>
      <c r="AG334">
        <v>0.23946373673050422</v>
      </c>
      <c r="AJ334">
        <v>0.43780100164794106</v>
      </c>
      <c r="AO334">
        <v>0.80143744802921257</v>
      </c>
      <c r="AT334">
        <v>5.5245447390337334</v>
      </c>
      <c r="AY334">
        <v>1.863070185637101</v>
      </c>
      <c r="BC334">
        <v>4.0743936167267334</v>
      </c>
      <c r="BD334">
        <v>5.1434240066531629</v>
      </c>
      <c r="BE334">
        <v>1.06903038992643</v>
      </c>
      <c r="BF334">
        <v>0.2417154005110112</v>
      </c>
    </row>
    <row r="335" spans="1:58" x14ac:dyDescent="0.3">
      <c r="A335">
        <v>99</v>
      </c>
      <c r="B335">
        <v>30</v>
      </c>
      <c r="C335" t="s">
        <v>179</v>
      </c>
      <c r="D335" t="s">
        <v>27</v>
      </c>
      <c r="G335">
        <v>0.5</v>
      </c>
      <c r="H335">
        <v>0.5</v>
      </c>
      <c r="I335">
        <v>4424</v>
      </c>
      <c r="J335">
        <v>5404</v>
      </c>
      <c r="L335">
        <v>2502</v>
      </c>
      <c r="M335">
        <v>3.8090000000000002</v>
      </c>
      <c r="N335">
        <v>4.8559999999999999</v>
      </c>
      <c r="O335">
        <v>1.0469999999999999</v>
      </c>
      <c r="Q335">
        <v>0.14599999999999999</v>
      </c>
      <c r="R335">
        <v>1</v>
      </c>
      <c r="S335">
        <v>0</v>
      </c>
      <c r="T335">
        <v>0</v>
      </c>
      <c r="V335">
        <v>0</v>
      </c>
      <c r="Y335" s="8">
        <v>44413</v>
      </c>
      <c r="Z335">
        <v>0.26119212962962962</v>
      </c>
      <c r="AB335">
        <v>1</v>
      </c>
      <c r="AD335">
        <v>4.0654747486941787</v>
      </c>
      <c r="AE335">
        <v>5.1640346697032848</v>
      </c>
      <c r="AF335">
        <v>1.0985599210091062</v>
      </c>
      <c r="AG335">
        <v>0.24396706429151818</v>
      </c>
    </row>
    <row r="336" spans="1:58" x14ac:dyDescent="0.3">
      <c r="A336">
        <v>100</v>
      </c>
      <c r="B336">
        <v>31</v>
      </c>
      <c r="C336" t="s">
        <v>66</v>
      </c>
      <c r="D336" t="s">
        <v>27</v>
      </c>
      <c r="G336">
        <v>0.5</v>
      </c>
      <c r="H336">
        <v>0.5</v>
      </c>
      <c r="I336">
        <v>6003</v>
      </c>
      <c r="J336">
        <v>11183</v>
      </c>
      <c r="L336">
        <v>8595</v>
      </c>
      <c r="M336">
        <v>5.0199999999999996</v>
      </c>
      <c r="N336">
        <v>9.7520000000000007</v>
      </c>
      <c r="O336">
        <v>4.7320000000000002</v>
      </c>
      <c r="Q336">
        <v>0.78300000000000003</v>
      </c>
      <c r="R336">
        <v>1</v>
      </c>
      <c r="S336">
        <v>0</v>
      </c>
      <c r="T336">
        <v>0</v>
      </c>
      <c r="V336">
        <v>0</v>
      </c>
      <c r="Y336" s="8">
        <v>44413</v>
      </c>
      <c r="Z336">
        <v>0.27215277777777774</v>
      </c>
      <c r="AB336">
        <v>1</v>
      </c>
      <c r="AD336">
        <v>5.5478844985261331</v>
      </c>
      <c r="AE336">
        <v>10.974230853442311</v>
      </c>
      <c r="AF336">
        <v>5.4263463549161779</v>
      </c>
      <c r="AG336">
        <v>0.86757558313829386</v>
      </c>
    </row>
    <row r="337" spans="1:58" x14ac:dyDescent="0.3">
      <c r="A337">
        <v>101</v>
      </c>
      <c r="B337">
        <v>31</v>
      </c>
      <c r="C337" t="s">
        <v>66</v>
      </c>
      <c r="D337" t="s">
        <v>27</v>
      </c>
      <c r="G337">
        <v>0.5</v>
      </c>
      <c r="H337">
        <v>0.5</v>
      </c>
      <c r="I337">
        <v>6571</v>
      </c>
      <c r="J337">
        <v>11271</v>
      </c>
      <c r="L337">
        <v>8764</v>
      </c>
      <c r="M337">
        <v>5.4560000000000004</v>
      </c>
      <c r="N337">
        <v>9.827</v>
      </c>
      <c r="O337">
        <v>4.3710000000000004</v>
      </c>
      <c r="Q337">
        <v>0.80100000000000005</v>
      </c>
      <c r="R337">
        <v>1</v>
      </c>
      <c r="S337">
        <v>0</v>
      </c>
      <c r="T337">
        <v>0</v>
      </c>
      <c r="V337">
        <v>0</v>
      </c>
      <c r="Y337" s="8">
        <v>44413</v>
      </c>
      <c r="Z337">
        <v>0.27839120370370368</v>
      </c>
      <c r="AB337">
        <v>1</v>
      </c>
      <c r="AD337">
        <v>6.0811389240514977</v>
      </c>
      <c r="AE337">
        <v>11.062705894828197</v>
      </c>
      <c r="AF337">
        <v>4.981566970776699</v>
      </c>
      <c r="AG337">
        <v>0.88487245490673394</v>
      </c>
      <c r="AJ337">
        <v>0.63097587099294195</v>
      </c>
      <c r="AL337">
        <v>96.667412216894206</v>
      </c>
      <c r="AO337">
        <v>0.29946075652155618</v>
      </c>
      <c r="AQ337">
        <v>94.711497429578372</v>
      </c>
      <c r="AT337">
        <v>0.10672649607052789</v>
      </c>
      <c r="AV337">
        <v>92.755582642262567</v>
      </c>
      <c r="AY337">
        <v>0.85227013275665764</v>
      </c>
      <c r="BA337">
        <v>98.37874676246652</v>
      </c>
      <c r="BC337">
        <v>6.1003849024375363</v>
      </c>
      <c r="BD337">
        <v>11.079294965088049</v>
      </c>
      <c r="BE337">
        <v>4.9789100626505141</v>
      </c>
      <c r="BF337">
        <v>0.88865934399213198</v>
      </c>
    </row>
    <row r="338" spans="1:58" x14ac:dyDescent="0.3">
      <c r="A338">
        <v>102</v>
      </c>
      <c r="B338">
        <v>31</v>
      </c>
      <c r="C338" t="s">
        <v>66</v>
      </c>
      <c r="D338" t="s">
        <v>27</v>
      </c>
      <c r="G338">
        <v>0.5</v>
      </c>
      <c r="H338">
        <v>0.5</v>
      </c>
      <c r="I338">
        <v>6612</v>
      </c>
      <c r="J338">
        <v>11304</v>
      </c>
      <c r="L338">
        <v>8838</v>
      </c>
      <c r="M338">
        <v>5.4880000000000004</v>
      </c>
      <c r="N338">
        <v>9.8550000000000004</v>
      </c>
      <c r="O338">
        <v>4.367</v>
      </c>
      <c r="Q338">
        <v>0.80800000000000005</v>
      </c>
      <c r="R338">
        <v>1</v>
      </c>
      <c r="S338">
        <v>0</v>
      </c>
      <c r="T338">
        <v>0</v>
      </c>
      <c r="V338">
        <v>0</v>
      </c>
      <c r="Y338" s="8">
        <v>44413</v>
      </c>
      <c r="Z338">
        <v>0.28497685185185184</v>
      </c>
      <c r="AB338">
        <v>1</v>
      </c>
      <c r="AD338">
        <v>6.1196308808235749</v>
      </c>
      <c r="AE338">
        <v>11.095884035347904</v>
      </c>
      <c r="AF338">
        <v>4.9762531545243291</v>
      </c>
      <c r="AG338">
        <v>0.89244623307753013</v>
      </c>
    </row>
    <row r="339" spans="1:58" x14ac:dyDescent="0.3">
      <c r="A339">
        <v>103</v>
      </c>
      <c r="B339">
        <v>32</v>
      </c>
      <c r="C339" t="s">
        <v>67</v>
      </c>
      <c r="D339" t="s">
        <v>27</v>
      </c>
      <c r="G339">
        <v>0.5</v>
      </c>
      <c r="H339">
        <v>0.5</v>
      </c>
      <c r="I339">
        <v>4986</v>
      </c>
      <c r="J339">
        <v>5403</v>
      </c>
      <c r="L339">
        <v>2540</v>
      </c>
      <c r="M339">
        <v>4.24</v>
      </c>
      <c r="N339">
        <v>4.8559999999999999</v>
      </c>
      <c r="O339">
        <v>0.61499999999999999</v>
      </c>
      <c r="Q339">
        <v>0.15</v>
      </c>
      <c r="R339">
        <v>1</v>
      </c>
      <c r="S339">
        <v>0</v>
      </c>
      <c r="T339">
        <v>0</v>
      </c>
      <c r="V339">
        <v>0</v>
      </c>
      <c r="Y339" s="8">
        <v>44413</v>
      </c>
      <c r="Z339">
        <v>0.29574074074074075</v>
      </c>
      <c r="AB339">
        <v>1</v>
      </c>
      <c r="AD339">
        <v>4.5930962049358239</v>
      </c>
      <c r="AE339">
        <v>5.1630292715057173</v>
      </c>
      <c r="AF339">
        <v>0.5699330665698934</v>
      </c>
      <c r="AG339">
        <v>0.24785630173057571</v>
      </c>
    </row>
    <row r="340" spans="1:58" x14ac:dyDescent="0.3">
      <c r="A340">
        <v>104</v>
      </c>
      <c r="B340">
        <v>32</v>
      </c>
      <c r="C340" t="s">
        <v>67</v>
      </c>
      <c r="D340" t="s">
        <v>27</v>
      </c>
      <c r="G340">
        <v>0.5</v>
      </c>
      <c r="H340">
        <v>0.5</v>
      </c>
      <c r="I340">
        <v>4372</v>
      </c>
      <c r="J340">
        <v>5401</v>
      </c>
      <c r="L340">
        <v>2513</v>
      </c>
      <c r="M340">
        <v>3.7690000000000001</v>
      </c>
      <c r="N340">
        <v>4.8540000000000001</v>
      </c>
      <c r="O340">
        <v>1.085</v>
      </c>
      <c r="Q340">
        <v>0.14699999999999999</v>
      </c>
      <c r="R340">
        <v>1</v>
      </c>
      <c r="S340">
        <v>0</v>
      </c>
      <c r="T340">
        <v>0</v>
      </c>
      <c r="V340">
        <v>0</v>
      </c>
      <c r="Y340" s="8">
        <v>44413</v>
      </c>
      <c r="Z340">
        <v>0.30167824074074073</v>
      </c>
      <c r="AB340">
        <v>1</v>
      </c>
      <c r="AD340">
        <v>4.0166556815686176</v>
      </c>
      <c r="AE340">
        <v>5.1610184751105832</v>
      </c>
      <c r="AF340">
        <v>1.1443627935419656</v>
      </c>
      <c r="AG340">
        <v>0.24509289618177169</v>
      </c>
      <c r="AJ340">
        <v>1.0809867532219832</v>
      </c>
      <c r="AK340">
        <v>1.966203957923125</v>
      </c>
      <c r="AO340">
        <v>5.8424776132346215E-2</v>
      </c>
      <c r="AP340">
        <v>0.37070943834301351</v>
      </c>
      <c r="AT340">
        <v>3.9574920356060672</v>
      </c>
      <c r="AU340">
        <v>8.8024859733619323</v>
      </c>
      <c r="AY340">
        <v>4.1750287294199002E-2</v>
      </c>
      <c r="AZ340">
        <v>1.4084843996013918</v>
      </c>
      <c r="BC340">
        <v>3.9950626326476959</v>
      </c>
      <c r="BD340">
        <v>5.162526572406934</v>
      </c>
      <c r="BE340">
        <v>1.1674639397592379</v>
      </c>
      <c r="BF340">
        <v>0.24514407035860139</v>
      </c>
    </row>
    <row r="341" spans="1:58" x14ac:dyDescent="0.3">
      <c r="A341">
        <v>105</v>
      </c>
      <c r="B341">
        <v>32</v>
      </c>
      <c r="C341" t="s">
        <v>67</v>
      </c>
      <c r="D341" t="s">
        <v>27</v>
      </c>
      <c r="G341">
        <v>0.5</v>
      </c>
      <c r="H341">
        <v>0.5</v>
      </c>
      <c r="I341">
        <v>4326</v>
      </c>
      <c r="J341">
        <v>5404</v>
      </c>
      <c r="L341">
        <v>2514</v>
      </c>
      <c r="M341">
        <v>3.734</v>
      </c>
      <c r="N341">
        <v>4.8570000000000002</v>
      </c>
      <c r="O341">
        <v>1.123</v>
      </c>
      <c r="Q341">
        <v>0.14699999999999999</v>
      </c>
      <c r="R341">
        <v>1</v>
      </c>
      <c r="S341">
        <v>0</v>
      </c>
      <c r="T341">
        <v>0</v>
      </c>
      <c r="V341">
        <v>0</v>
      </c>
      <c r="Y341" s="8">
        <v>44413</v>
      </c>
      <c r="Z341">
        <v>0.30810185185185185</v>
      </c>
      <c r="AB341">
        <v>1</v>
      </c>
      <c r="AD341">
        <v>3.9734695837267746</v>
      </c>
      <c r="AE341">
        <v>5.1640346697032848</v>
      </c>
      <c r="AF341">
        <v>1.1905650859765102</v>
      </c>
      <c r="AG341">
        <v>0.24519524453543109</v>
      </c>
    </row>
    <row r="342" spans="1:58" x14ac:dyDescent="0.3">
      <c r="A342">
        <v>106</v>
      </c>
      <c r="B342">
        <v>3</v>
      </c>
      <c r="C342" t="s">
        <v>29</v>
      </c>
      <c r="D342" t="s">
        <v>27</v>
      </c>
      <c r="G342">
        <v>0.5</v>
      </c>
      <c r="H342">
        <v>0.5</v>
      </c>
      <c r="I342">
        <v>1274</v>
      </c>
      <c r="J342">
        <v>277</v>
      </c>
      <c r="L342">
        <v>217</v>
      </c>
      <c r="M342">
        <v>1.3919999999999999</v>
      </c>
      <c r="N342">
        <v>0.51300000000000001</v>
      </c>
      <c r="O342">
        <v>0</v>
      </c>
      <c r="Q342">
        <v>0</v>
      </c>
      <c r="R342">
        <v>1</v>
      </c>
      <c r="S342">
        <v>0</v>
      </c>
      <c r="T342">
        <v>0</v>
      </c>
      <c r="V342">
        <v>0</v>
      </c>
      <c r="Y342" s="8">
        <v>44413</v>
      </c>
      <c r="Z342">
        <v>0.31810185185185186</v>
      </c>
      <c r="AB342">
        <v>1</v>
      </c>
      <c r="AD342">
        <v>1.1081658747418943</v>
      </c>
      <c r="AE342">
        <v>9.3581107778665362E-3</v>
      </c>
      <c r="AF342">
        <v>-1.0988077639640277</v>
      </c>
      <c r="AG342">
        <v>1.0101076179769894E-2</v>
      </c>
    </row>
    <row r="343" spans="1:58" x14ac:dyDescent="0.3">
      <c r="A343">
        <v>107</v>
      </c>
      <c r="B343">
        <v>3</v>
      </c>
      <c r="C343" t="s">
        <v>29</v>
      </c>
      <c r="D343" t="s">
        <v>27</v>
      </c>
      <c r="G343">
        <v>0.5</v>
      </c>
      <c r="H343">
        <v>0.5</v>
      </c>
      <c r="I343">
        <v>135</v>
      </c>
      <c r="J343">
        <v>244</v>
      </c>
      <c r="L343">
        <v>165</v>
      </c>
      <c r="M343">
        <v>0.51900000000000002</v>
      </c>
      <c r="N343">
        <v>0.48499999999999999</v>
      </c>
      <c r="O343">
        <v>0</v>
      </c>
      <c r="Q343">
        <v>0</v>
      </c>
      <c r="R343">
        <v>1</v>
      </c>
      <c r="S343">
        <v>0</v>
      </c>
      <c r="T343">
        <v>0</v>
      </c>
      <c r="V343">
        <v>0</v>
      </c>
      <c r="Y343" s="8">
        <v>44413</v>
      </c>
      <c r="Z343">
        <v>0.32304398148148145</v>
      </c>
      <c r="AB343">
        <v>1</v>
      </c>
      <c r="AD343">
        <v>3.8840539049306524E-2</v>
      </c>
      <c r="AE343">
        <v>-2.3820029741840637E-2</v>
      </c>
      <c r="AF343">
        <v>-6.2660568791147161E-2</v>
      </c>
      <c r="AG343">
        <v>4.7789617894806527E-3</v>
      </c>
      <c r="AJ343">
        <v>76.996996462517245</v>
      </c>
      <c r="AO343">
        <v>70.859872446699029</v>
      </c>
      <c r="AT343">
        <v>7.0029395176491587</v>
      </c>
      <c r="AY343">
        <v>17.580494658243833</v>
      </c>
      <c r="BC343">
        <v>2.8044014588845811E-2</v>
      </c>
      <c r="BD343">
        <v>-3.6890206310210144E-2</v>
      </c>
      <c r="BE343">
        <v>-6.4934220899055956E-2</v>
      </c>
      <c r="BF343">
        <v>5.2395293809479916E-3</v>
      </c>
    </row>
    <row r="344" spans="1:58" x14ac:dyDescent="0.3">
      <c r="A344">
        <v>108</v>
      </c>
      <c r="B344">
        <v>3</v>
      </c>
      <c r="C344" t="s">
        <v>29</v>
      </c>
      <c r="D344" t="s">
        <v>27</v>
      </c>
      <c r="G344">
        <v>0.5</v>
      </c>
      <c r="H344">
        <v>0.5</v>
      </c>
      <c r="I344">
        <v>112</v>
      </c>
      <c r="J344">
        <v>218</v>
      </c>
      <c r="L344">
        <v>174</v>
      </c>
      <c r="M344">
        <v>0.501</v>
      </c>
      <c r="N344">
        <v>0.46400000000000002</v>
      </c>
      <c r="O344">
        <v>0</v>
      </c>
      <c r="Q344">
        <v>0</v>
      </c>
      <c r="R344">
        <v>1</v>
      </c>
      <c r="S344">
        <v>0</v>
      </c>
      <c r="T344">
        <v>0</v>
      </c>
      <c r="V344">
        <v>0</v>
      </c>
      <c r="Y344" s="8">
        <v>44413</v>
      </c>
      <c r="Z344">
        <v>0.32843749999999999</v>
      </c>
      <c r="AB344">
        <v>1</v>
      </c>
      <c r="AD344">
        <v>1.7247490128385095E-2</v>
      </c>
      <c r="AE344">
        <v>-4.9960382878579658E-2</v>
      </c>
      <c r="AF344">
        <v>-6.720787300696475E-2</v>
      </c>
      <c r="AG344">
        <v>5.7000969724153305E-3</v>
      </c>
    </row>
    <row r="345" spans="1:58" x14ac:dyDescent="0.3">
      <c r="A345">
        <v>109</v>
      </c>
      <c r="B345">
        <v>1</v>
      </c>
      <c r="C345" t="s">
        <v>30</v>
      </c>
      <c r="D345" t="s">
        <v>27</v>
      </c>
      <c r="G345">
        <v>0.5</v>
      </c>
      <c r="H345">
        <v>0.5</v>
      </c>
      <c r="I345">
        <v>7783</v>
      </c>
      <c r="J345">
        <v>10056</v>
      </c>
      <c r="L345">
        <v>11948</v>
      </c>
      <c r="M345">
        <v>6.3860000000000001</v>
      </c>
      <c r="N345">
        <v>8.798</v>
      </c>
      <c r="O345">
        <v>2.4119999999999999</v>
      </c>
      <c r="Q345">
        <v>1.1339999999999999</v>
      </c>
      <c r="R345">
        <v>1</v>
      </c>
      <c r="S345">
        <v>0</v>
      </c>
      <c r="T345">
        <v>0</v>
      </c>
      <c r="V345">
        <v>0</v>
      </c>
      <c r="Y345" s="8">
        <v>44413</v>
      </c>
      <c r="Z345">
        <v>0.33913194444444444</v>
      </c>
      <c r="AB345">
        <v>1</v>
      </c>
      <c r="AD345">
        <v>7.2189987193626619</v>
      </c>
      <c r="AE345">
        <v>9.8411470847844331</v>
      </c>
      <c r="AF345">
        <v>2.6221483654217712</v>
      </c>
      <c r="AG345">
        <v>1.2107496129582904</v>
      </c>
    </row>
    <row r="346" spans="1:58" x14ac:dyDescent="0.3">
      <c r="A346">
        <v>110</v>
      </c>
      <c r="B346">
        <v>1</v>
      </c>
      <c r="C346" t="s">
        <v>30</v>
      </c>
      <c r="D346" t="s">
        <v>27</v>
      </c>
      <c r="G346">
        <v>0.5</v>
      </c>
      <c r="H346">
        <v>0.5</v>
      </c>
      <c r="I346">
        <v>10576</v>
      </c>
      <c r="J346">
        <v>10099</v>
      </c>
      <c r="L346">
        <v>12216</v>
      </c>
      <c r="M346">
        <v>8.5280000000000005</v>
      </c>
      <c r="N346">
        <v>8.8339999999999996</v>
      </c>
      <c r="O346">
        <v>0.30499999999999999</v>
      </c>
      <c r="Q346">
        <v>1.1619999999999999</v>
      </c>
      <c r="R346">
        <v>1</v>
      </c>
      <c r="S346">
        <v>0</v>
      </c>
      <c r="T346">
        <v>0</v>
      </c>
      <c r="V346">
        <v>0</v>
      </c>
      <c r="Y346" s="8">
        <v>44413</v>
      </c>
      <c r="Z346">
        <v>0.34528935185185183</v>
      </c>
      <c r="AB346">
        <v>1</v>
      </c>
      <c r="AD346">
        <v>9.8411459209336876</v>
      </c>
      <c r="AE346">
        <v>9.8843792072798085</v>
      </c>
      <c r="AF346">
        <v>4.3233286346120892E-2</v>
      </c>
      <c r="AG346">
        <v>1.2381789717390119</v>
      </c>
      <c r="AJ346">
        <v>2.6545245588013655</v>
      </c>
      <c r="AO346">
        <v>1.2835014255118335</v>
      </c>
      <c r="AT346">
        <v>541.78258662600774</v>
      </c>
      <c r="AY346">
        <v>1.6152581252536471</v>
      </c>
      <c r="BC346">
        <v>9.9735206991010763</v>
      </c>
      <c r="BD346">
        <v>9.9482219928253066</v>
      </c>
      <c r="BE346">
        <v>-2.5298706275769689E-2</v>
      </c>
      <c r="BF346">
        <v>1.2482602845744637</v>
      </c>
    </row>
    <row r="347" spans="1:58" x14ac:dyDescent="0.3">
      <c r="A347">
        <v>111</v>
      </c>
      <c r="B347">
        <v>1</v>
      </c>
      <c r="C347" t="s">
        <v>30</v>
      </c>
      <c r="D347" t="s">
        <v>27</v>
      </c>
      <c r="G347">
        <v>0.5</v>
      </c>
      <c r="H347">
        <v>0.5</v>
      </c>
      <c r="I347">
        <v>10858</v>
      </c>
      <c r="J347">
        <v>10226</v>
      </c>
      <c r="L347">
        <v>12413</v>
      </c>
      <c r="M347">
        <v>8.7449999999999992</v>
      </c>
      <c r="N347">
        <v>8.9420000000000002</v>
      </c>
      <c r="O347">
        <v>0.19700000000000001</v>
      </c>
      <c r="Q347">
        <v>1.1819999999999999</v>
      </c>
      <c r="R347">
        <v>1</v>
      </c>
      <c r="S347">
        <v>0</v>
      </c>
      <c r="T347">
        <v>0</v>
      </c>
      <c r="V347">
        <v>0</v>
      </c>
      <c r="Y347" s="8">
        <v>44413</v>
      </c>
      <c r="Z347">
        <v>0.35193287037037035</v>
      </c>
      <c r="AB347">
        <v>1</v>
      </c>
      <c r="AD347">
        <v>10.105895477268463</v>
      </c>
      <c r="AE347">
        <v>10.012064778370803</v>
      </c>
      <c r="AF347">
        <v>-9.383069889766027E-2</v>
      </c>
      <c r="AG347">
        <v>1.2583415974099152</v>
      </c>
    </row>
    <row r="348" spans="1:58" x14ac:dyDescent="0.3">
      <c r="A348">
        <v>112</v>
      </c>
      <c r="B348">
        <v>4</v>
      </c>
      <c r="C348" t="s">
        <v>65</v>
      </c>
      <c r="D348" t="s">
        <v>27</v>
      </c>
      <c r="G348">
        <v>0.6</v>
      </c>
      <c r="H348">
        <v>0.6</v>
      </c>
      <c r="I348">
        <v>6275</v>
      </c>
      <c r="J348">
        <v>7471</v>
      </c>
      <c r="L348">
        <v>3453</v>
      </c>
      <c r="M348">
        <v>4.3579999999999997</v>
      </c>
      <c r="N348">
        <v>5.5060000000000002</v>
      </c>
      <c r="O348">
        <v>1.149</v>
      </c>
      <c r="Q348">
        <v>0.20399999999999999</v>
      </c>
      <c r="R348">
        <v>1</v>
      </c>
      <c r="S348">
        <v>0</v>
      </c>
      <c r="T348">
        <v>0</v>
      </c>
      <c r="V348">
        <v>0</v>
      </c>
      <c r="Y348" s="8">
        <v>44413</v>
      </c>
      <c r="Z348">
        <v>0.36321759259259262</v>
      </c>
      <c r="AB348">
        <v>1</v>
      </c>
      <c r="AD348">
        <v>4.8360381439344824</v>
      </c>
      <c r="AE348">
        <v>6.0351606200616956</v>
      </c>
      <c r="AF348">
        <v>1.1991224761272132</v>
      </c>
      <c r="AG348">
        <v>0.28441695718467969</v>
      </c>
    </row>
    <row r="349" spans="1:58" x14ac:dyDescent="0.3">
      <c r="A349">
        <v>113</v>
      </c>
      <c r="B349">
        <v>4</v>
      </c>
      <c r="C349" t="s">
        <v>65</v>
      </c>
      <c r="D349" t="s">
        <v>27</v>
      </c>
      <c r="G349">
        <v>0.6</v>
      </c>
      <c r="H349">
        <v>0.6</v>
      </c>
      <c r="I349">
        <v>4115</v>
      </c>
      <c r="J349">
        <v>7535</v>
      </c>
      <c r="L349">
        <v>3418</v>
      </c>
      <c r="M349">
        <v>2.9769999999999999</v>
      </c>
      <c r="N349">
        <v>5.5510000000000002</v>
      </c>
      <c r="O349">
        <v>2.5750000000000002</v>
      </c>
      <c r="Q349">
        <v>0.20100000000000001</v>
      </c>
      <c r="R349">
        <v>1</v>
      </c>
      <c r="S349">
        <v>0</v>
      </c>
      <c r="T349">
        <v>0</v>
      </c>
      <c r="V349">
        <v>0</v>
      </c>
      <c r="Y349" s="8">
        <v>44413</v>
      </c>
      <c r="Z349">
        <v>0.36950231481481483</v>
      </c>
      <c r="AB349">
        <v>1</v>
      </c>
      <c r="AD349">
        <v>3.1461473588188911</v>
      </c>
      <c r="AE349">
        <v>6.0887818572652632</v>
      </c>
      <c r="AF349">
        <v>2.9426344984463721</v>
      </c>
      <c r="AG349">
        <v>0.28143179686961362</v>
      </c>
      <c r="AI349">
        <v>4.871578627296369</v>
      </c>
      <c r="AJ349">
        <v>0.24898096479034321</v>
      </c>
      <c r="AN349">
        <v>1.4796976210877204</v>
      </c>
      <c r="AO349">
        <v>0.23365102975827454</v>
      </c>
      <c r="AS349">
        <v>1.9121833851209284</v>
      </c>
      <c r="AT349">
        <v>0.74709516026394585</v>
      </c>
      <c r="AX349">
        <v>6.1894010434621247</v>
      </c>
      <c r="AY349">
        <v>2.0694662233217564</v>
      </c>
      <c r="BC349">
        <v>3.1422355745940864</v>
      </c>
      <c r="BD349">
        <v>6.0959034278313622</v>
      </c>
      <c r="BE349">
        <v>2.9536678532372758</v>
      </c>
      <c r="BF349">
        <v>0.28437431203732161</v>
      </c>
    </row>
    <row r="350" spans="1:58" x14ac:dyDescent="0.3">
      <c r="A350">
        <v>114</v>
      </c>
      <c r="B350">
        <v>4</v>
      </c>
      <c r="C350" t="s">
        <v>65</v>
      </c>
      <c r="D350" t="s">
        <v>27</v>
      </c>
      <c r="G350">
        <v>0.6</v>
      </c>
      <c r="H350">
        <v>0.6</v>
      </c>
      <c r="I350">
        <v>4105</v>
      </c>
      <c r="J350">
        <v>7552</v>
      </c>
      <c r="L350">
        <v>3487</v>
      </c>
      <c r="M350">
        <v>2.97</v>
      </c>
      <c r="N350">
        <v>5.5640000000000001</v>
      </c>
      <c r="O350">
        <v>2.5939999999999999</v>
      </c>
      <c r="Q350">
        <v>0.20699999999999999</v>
      </c>
      <c r="R350">
        <v>1</v>
      </c>
      <c r="S350">
        <v>0</v>
      </c>
      <c r="T350">
        <v>0</v>
      </c>
      <c r="V350">
        <v>0</v>
      </c>
      <c r="Y350" s="8">
        <v>44413</v>
      </c>
      <c r="Z350">
        <v>0.37612268518518516</v>
      </c>
      <c r="AB350">
        <v>1</v>
      </c>
      <c r="AD350">
        <v>3.1383237903692813</v>
      </c>
      <c r="AE350">
        <v>6.1030249983974612</v>
      </c>
      <c r="AF350">
        <v>2.9647012080281798</v>
      </c>
      <c r="AG350">
        <v>0.2873168272050296</v>
      </c>
    </row>
    <row r="351" spans="1:58" x14ac:dyDescent="0.3">
      <c r="A351">
        <v>115</v>
      </c>
      <c r="B351">
        <v>9</v>
      </c>
      <c r="C351" t="s">
        <v>180</v>
      </c>
      <c r="D351" t="s">
        <v>27</v>
      </c>
      <c r="G351">
        <v>0.5</v>
      </c>
      <c r="H351">
        <v>0.5</v>
      </c>
      <c r="I351">
        <v>4044</v>
      </c>
      <c r="J351">
        <v>6847</v>
      </c>
      <c r="L351">
        <v>1952</v>
      </c>
      <c r="M351">
        <v>3.5169999999999999</v>
      </c>
      <c r="N351">
        <v>6.0789999999999997</v>
      </c>
      <c r="O351">
        <v>2.5619999999999998</v>
      </c>
      <c r="Q351">
        <v>8.7999999999999995E-2</v>
      </c>
      <c r="R351">
        <v>1</v>
      </c>
      <c r="S351">
        <v>0</v>
      </c>
      <c r="T351">
        <v>0</v>
      </c>
      <c r="V351">
        <v>0</v>
      </c>
      <c r="Y351" s="8">
        <v>44413</v>
      </c>
      <c r="Z351">
        <v>0.3869097222222222</v>
      </c>
      <c r="AB351">
        <v>1</v>
      </c>
      <c r="AD351">
        <v>3.7087200273919985</v>
      </c>
      <c r="AE351">
        <v>6.6148242687922991</v>
      </c>
      <c r="AF351">
        <v>2.9061042414003007</v>
      </c>
      <c r="AG351">
        <v>0.18767546977884356</v>
      </c>
    </row>
    <row r="352" spans="1:58" x14ac:dyDescent="0.3">
      <c r="A352">
        <v>116</v>
      </c>
      <c r="B352">
        <v>9</v>
      </c>
      <c r="C352" t="s">
        <v>180</v>
      </c>
      <c r="D352" t="s">
        <v>27</v>
      </c>
      <c r="G352">
        <v>0.5</v>
      </c>
      <c r="H352">
        <v>0.5</v>
      </c>
      <c r="I352">
        <v>4307</v>
      </c>
      <c r="J352">
        <v>6846</v>
      </c>
      <c r="L352">
        <v>1934</v>
      </c>
      <c r="M352">
        <v>3.7189999999999999</v>
      </c>
      <c r="N352">
        <v>6.0789999999999997</v>
      </c>
      <c r="O352">
        <v>2.359</v>
      </c>
      <c r="Q352">
        <v>8.5999999999999993E-2</v>
      </c>
      <c r="R352">
        <v>1</v>
      </c>
      <c r="S352">
        <v>0</v>
      </c>
      <c r="T352">
        <v>0</v>
      </c>
      <c r="V352">
        <v>0</v>
      </c>
      <c r="Y352" s="8">
        <v>44413</v>
      </c>
      <c r="Z352">
        <v>0.39296296296296296</v>
      </c>
      <c r="AB352">
        <v>1</v>
      </c>
      <c r="AD352">
        <v>3.9556318476616652</v>
      </c>
      <c r="AE352">
        <v>6.6138188705947325</v>
      </c>
      <c r="AF352">
        <v>2.6581870229330673</v>
      </c>
      <c r="AG352">
        <v>0.18583319941297419</v>
      </c>
      <c r="AJ352">
        <v>0.69066179842484632</v>
      </c>
      <c r="AO352">
        <v>0.62520892413307072</v>
      </c>
      <c r="AT352">
        <v>0.52788790040144995</v>
      </c>
      <c r="AY352">
        <v>0.22054447925316648</v>
      </c>
      <c r="BC352">
        <v>3.9420188385593451</v>
      </c>
      <c r="BD352">
        <v>6.5932082075446115</v>
      </c>
      <c r="BE352">
        <v>2.6511893689852659</v>
      </c>
      <c r="BF352">
        <v>0.18562850270565537</v>
      </c>
    </row>
    <row r="353" spans="1:58" x14ac:dyDescent="0.3">
      <c r="A353">
        <v>117</v>
      </c>
      <c r="B353">
        <v>9</v>
      </c>
      <c r="C353" t="s">
        <v>180</v>
      </c>
      <c r="D353" t="s">
        <v>27</v>
      </c>
      <c r="G353">
        <v>0.5</v>
      </c>
      <c r="H353">
        <v>0.5</v>
      </c>
      <c r="I353">
        <v>4278</v>
      </c>
      <c r="J353">
        <v>6805</v>
      </c>
      <c r="L353">
        <v>1930</v>
      </c>
      <c r="M353">
        <v>3.6970000000000001</v>
      </c>
      <c r="N353">
        <v>6.0439999999999996</v>
      </c>
      <c r="O353">
        <v>2.347</v>
      </c>
      <c r="Q353">
        <v>8.5999999999999993E-2</v>
      </c>
      <c r="R353">
        <v>1</v>
      </c>
      <c r="S353">
        <v>0</v>
      </c>
      <c r="T353">
        <v>0</v>
      </c>
      <c r="V353">
        <v>0</v>
      </c>
      <c r="Y353" s="8">
        <v>44413</v>
      </c>
      <c r="Z353">
        <v>0.39940972222222221</v>
      </c>
      <c r="AB353">
        <v>1</v>
      </c>
      <c r="AD353">
        <v>3.928405829457025</v>
      </c>
      <c r="AE353">
        <v>6.5725975444944895</v>
      </c>
      <c r="AF353">
        <v>2.6441917150374645</v>
      </c>
      <c r="AG353">
        <v>0.18542380599833655</v>
      </c>
    </row>
    <row r="354" spans="1:58" x14ac:dyDescent="0.3">
      <c r="A354">
        <v>118</v>
      </c>
      <c r="B354">
        <v>10</v>
      </c>
      <c r="C354" t="s">
        <v>181</v>
      </c>
      <c r="D354" t="s">
        <v>27</v>
      </c>
      <c r="G354">
        <v>0.5</v>
      </c>
      <c r="H354">
        <v>0.5</v>
      </c>
      <c r="I354">
        <v>3144</v>
      </c>
      <c r="J354">
        <v>6383</v>
      </c>
      <c r="L354">
        <v>2572</v>
      </c>
      <c r="M354">
        <v>2.827</v>
      </c>
      <c r="N354">
        <v>5.6859999999999999</v>
      </c>
      <c r="O354">
        <v>2.859</v>
      </c>
      <c r="Q354">
        <v>0.153</v>
      </c>
      <c r="R354">
        <v>1</v>
      </c>
      <c r="S354">
        <v>0</v>
      </c>
      <c r="T354">
        <v>0</v>
      </c>
      <c r="V354">
        <v>0</v>
      </c>
      <c r="Y354" s="8">
        <v>44413</v>
      </c>
      <c r="Z354">
        <v>0.41013888888888889</v>
      </c>
      <c r="AB354">
        <v>1</v>
      </c>
      <c r="AD354">
        <v>2.8637746348342028</v>
      </c>
      <c r="AE354">
        <v>6.1483195051212647</v>
      </c>
      <c r="AF354">
        <v>3.2845448702870619</v>
      </c>
      <c r="AG354">
        <v>0.25113144904767681</v>
      </c>
    </row>
    <row r="355" spans="1:58" x14ac:dyDescent="0.3">
      <c r="A355">
        <v>119</v>
      </c>
      <c r="B355">
        <v>10</v>
      </c>
      <c r="C355" t="s">
        <v>181</v>
      </c>
      <c r="D355" t="s">
        <v>27</v>
      </c>
      <c r="G355">
        <v>0.5</v>
      </c>
      <c r="H355">
        <v>0.5</v>
      </c>
      <c r="I355">
        <v>2697</v>
      </c>
      <c r="J355">
        <v>6426</v>
      </c>
      <c r="L355">
        <v>2558</v>
      </c>
      <c r="M355">
        <v>2.484</v>
      </c>
      <c r="N355">
        <v>5.7229999999999999</v>
      </c>
      <c r="O355">
        <v>3.2389999999999999</v>
      </c>
      <c r="Q355">
        <v>0.152</v>
      </c>
      <c r="R355">
        <v>1</v>
      </c>
      <c r="S355">
        <v>0</v>
      </c>
      <c r="T355">
        <v>0</v>
      </c>
      <c r="V355">
        <v>0</v>
      </c>
      <c r="Y355" s="8">
        <v>44413</v>
      </c>
      <c r="Z355">
        <v>0.41605324074074074</v>
      </c>
      <c r="AB355">
        <v>1</v>
      </c>
      <c r="AD355">
        <v>2.4441184231971644</v>
      </c>
      <c r="AE355">
        <v>6.1915516276166409</v>
      </c>
      <c r="AF355">
        <v>3.7474332044194765</v>
      </c>
      <c r="AG355">
        <v>0.24969857209644505</v>
      </c>
      <c r="AJ355">
        <v>1.3924498995095538</v>
      </c>
      <c r="AO355">
        <v>0.87303657599383511</v>
      </c>
      <c r="AT355">
        <v>2.3233504596323327</v>
      </c>
      <c r="AY355">
        <v>0.12289072918788986</v>
      </c>
      <c r="BC355">
        <v>2.4272195153460085</v>
      </c>
      <c r="BD355">
        <v>6.2186973789509468</v>
      </c>
      <c r="BE355">
        <v>3.7914778636049382</v>
      </c>
      <c r="BF355">
        <v>0.2498520946269342</v>
      </c>
    </row>
    <row r="356" spans="1:58" x14ac:dyDescent="0.3">
      <c r="A356">
        <v>120</v>
      </c>
      <c r="B356">
        <v>10</v>
      </c>
      <c r="C356" t="s">
        <v>181</v>
      </c>
      <c r="D356" t="s">
        <v>27</v>
      </c>
      <c r="G356">
        <v>0.5</v>
      </c>
      <c r="H356">
        <v>0.5</v>
      </c>
      <c r="I356">
        <v>2661</v>
      </c>
      <c r="J356">
        <v>6480</v>
      </c>
      <c r="L356">
        <v>2561</v>
      </c>
      <c r="M356">
        <v>2.4569999999999999</v>
      </c>
      <c r="N356">
        <v>5.7679999999999998</v>
      </c>
      <c r="O356">
        <v>3.3109999999999999</v>
      </c>
      <c r="Q356">
        <v>0.152</v>
      </c>
      <c r="R356">
        <v>1</v>
      </c>
      <c r="S356">
        <v>0</v>
      </c>
      <c r="T356">
        <v>0</v>
      </c>
      <c r="V356">
        <v>0</v>
      </c>
      <c r="Y356" s="8">
        <v>44413</v>
      </c>
      <c r="Z356">
        <v>0.42238425925925926</v>
      </c>
      <c r="AB356">
        <v>1</v>
      </c>
      <c r="AD356">
        <v>2.4103206074948527</v>
      </c>
      <c r="AE356">
        <v>6.2458431302852526</v>
      </c>
      <c r="AF356">
        <v>3.8355225227904</v>
      </c>
      <c r="AG356">
        <v>0.25000561715742331</v>
      </c>
    </row>
    <row r="357" spans="1:58" x14ac:dyDescent="0.3">
      <c r="A357">
        <v>121</v>
      </c>
      <c r="B357">
        <v>11</v>
      </c>
      <c r="C357" t="s">
        <v>182</v>
      </c>
      <c r="D357" t="s">
        <v>27</v>
      </c>
      <c r="G357">
        <v>0.5</v>
      </c>
      <c r="H357">
        <v>0.5</v>
      </c>
      <c r="I357">
        <v>3970</v>
      </c>
      <c r="J357">
        <v>7181</v>
      </c>
      <c r="L357">
        <v>1803</v>
      </c>
      <c r="M357">
        <v>3.46</v>
      </c>
      <c r="N357">
        <v>6.3620000000000001</v>
      </c>
      <c r="O357">
        <v>2.9009999999999998</v>
      </c>
      <c r="Q357">
        <v>7.2999999999999995E-2</v>
      </c>
      <c r="R357">
        <v>1</v>
      </c>
      <c r="S357">
        <v>0</v>
      </c>
      <c r="T357">
        <v>0</v>
      </c>
      <c r="V357">
        <v>0</v>
      </c>
      <c r="Y357" s="8">
        <v>44413</v>
      </c>
      <c r="Z357">
        <v>0.4332523148148148</v>
      </c>
      <c r="AB357">
        <v>1</v>
      </c>
      <c r="AD357">
        <v>3.6392467395594683</v>
      </c>
      <c r="AE357">
        <v>6.9506272667796383</v>
      </c>
      <c r="AF357">
        <v>3.31138052722017</v>
      </c>
      <c r="AG357">
        <v>0.17242556508359169</v>
      </c>
    </row>
    <row r="358" spans="1:58" x14ac:dyDescent="0.3">
      <c r="A358">
        <v>122</v>
      </c>
      <c r="B358">
        <v>11</v>
      </c>
      <c r="C358" t="s">
        <v>182</v>
      </c>
      <c r="D358" t="s">
        <v>27</v>
      </c>
      <c r="G358">
        <v>0.5</v>
      </c>
      <c r="H358">
        <v>0.5</v>
      </c>
      <c r="I358">
        <v>4386</v>
      </c>
      <c r="J358">
        <v>7192</v>
      </c>
      <c r="L358">
        <v>1802</v>
      </c>
      <c r="M358">
        <v>3.78</v>
      </c>
      <c r="N358">
        <v>6.3719999999999999</v>
      </c>
      <c r="O358">
        <v>2.5920000000000001</v>
      </c>
      <c r="Q358">
        <v>7.1999999999999995E-2</v>
      </c>
      <c r="R358">
        <v>1</v>
      </c>
      <c r="S358">
        <v>0</v>
      </c>
      <c r="T358">
        <v>0</v>
      </c>
      <c r="V358">
        <v>0</v>
      </c>
      <c r="Y358" s="8">
        <v>44413</v>
      </c>
      <c r="Z358">
        <v>0.43929398148148152</v>
      </c>
      <c r="AB358">
        <v>1</v>
      </c>
      <c r="AD358">
        <v>4.0297992765639608</v>
      </c>
      <c r="AE358">
        <v>6.9616866469528738</v>
      </c>
      <c r="AF358">
        <v>2.931887370388913</v>
      </c>
      <c r="AG358">
        <v>0.17232321672993228</v>
      </c>
      <c r="AJ358">
        <v>0.51385405478354806</v>
      </c>
      <c r="AO358">
        <v>0.55030131519765002</v>
      </c>
      <c r="AT358">
        <v>0.60041870824644705</v>
      </c>
      <c r="AY358">
        <v>2.1005968651051359</v>
      </c>
      <c r="BC358">
        <v>4.0194721662104769</v>
      </c>
      <c r="BD358">
        <v>6.9425840811991026</v>
      </c>
      <c r="BE358">
        <v>2.9231119149886267</v>
      </c>
      <c r="BF358">
        <v>0.17053212054089262</v>
      </c>
    </row>
    <row r="359" spans="1:58" x14ac:dyDescent="0.3">
      <c r="A359">
        <v>123</v>
      </c>
      <c r="B359">
        <v>11</v>
      </c>
      <c r="C359" t="s">
        <v>182</v>
      </c>
      <c r="D359" t="s">
        <v>27</v>
      </c>
      <c r="G359">
        <v>0.5</v>
      </c>
      <c r="H359">
        <v>0.5</v>
      </c>
      <c r="I359">
        <v>4364</v>
      </c>
      <c r="J359">
        <v>7154</v>
      </c>
      <c r="L359">
        <v>1767</v>
      </c>
      <c r="M359">
        <v>3.7629999999999999</v>
      </c>
      <c r="N359">
        <v>6.34</v>
      </c>
      <c r="O359">
        <v>2.5760000000000001</v>
      </c>
      <c r="Q359">
        <v>6.9000000000000006E-2</v>
      </c>
      <c r="R359">
        <v>1</v>
      </c>
      <c r="S359">
        <v>0</v>
      </c>
      <c r="T359">
        <v>0</v>
      </c>
      <c r="V359">
        <v>0</v>
      </c>
      <c r="Y359" s="8">
        <v>44413</v>
      </c>
      <c r="Z359">
        <v>0.4458333333333333</v>
      </c>
      <c r="AB359">
        <v>1</v>
      </c>
      <c r="AD359">
        <v>4.0091450558569921</v>
      </c>
      <c r="AE359">
        <v>6.9234815154453324</v>
      </c>
      <c r="AF359">
        <v>2.9143364595883403</v>
      </c>
      <c r="AG359">
        <v>0.16874102435185298</v>
      </c>
    </row>
    <row r="360" spans="1:58" x14ac:dyDescent="0.3">
      <c r="A360">
        <v>124</v>
      </c>
      <c r="B360">
        <v>12</v>
      </c>
      <c r="C360" t="s">
        <v>183</v>
      </c>
      <c r="D360" t="s">
        <v>27</v>
      </c>
      <c r="G360">
        <v>0.5</v>
      </c>
      <c r="H360">
        <v>0.5</v>
      </c>
      <c r="I360">
        <v>3845</v>
      </c>
      <c r="J360">
        <v>4664</v>
      </c>
      <c r="L360">
        <v>1226</v>
      </c>
      <c r="M360">
        <v>3.3650000000000002</v>
      </c>
      <c r="N360">
        <v>4.2300000000000004</v>
      </c>
      <c r="O360">
        <v>0.86499999999999999</v>
      </c>
      <c r="Q360">
        <v>1.2E-2</v>
      </c>
      <c r="R360">
        <v>1</v>
      </c>
      <c r="S360">
        <v>0</v>
      </c>
      <c r="T360">
        <v>0</v>
      </c>
      <c r="V360">
        <v>0</v>
      </c>
      <c r="Y360" s="8">
        <v>44413</v>
      </c>
      <c r="Z360">
        <v>0.4566087962962963</v>
      </c>
      <c r="AB360">
        <v>1</v>
      </c>
      <c r="AD360">
        <v>3.5218932128153302</v>
      </c>
      <c r="AE360">
        <v>4.4200400035037894</v>
      </c>
      <c r="AF360">
        <v>0.89814679068845926</v>
      </c>
      <c r="AG360">
        <v>0.11337056502211301</v>
      </c>
    </row>
    <row r="361" spans="1:58" x14ac:dyDescent="0.3">
      <c r="A361">
        <v>125</v>
      </c>
      <c r="B361">
        <v>12</v>
      </c>
      <c r="C361" t="s">
        <v>183</v>
      </c>
      <c r="D361" t="s">
        <v>27</v>
      </c>
      <c r="G361">
        <v>0.5</v>
      </c>
      <c r="H361">
        <v>0.5</v>
      </c>
      <c r="I361">
        <v>3597</v>
      </c>
      <c r="J361">
        <v>4603</v>
      </c>
      <c r="L361">
        <v>1275</v>
      </c>
      <c r="M361">
        <v>3.1739999999999999</v>
      </c>
      <c r="N361">
        <v>4.1779999999999999</v>
      </c>
      <c r="O361">
        <v>1.004</v>
      </c>
      <c r="Q361">
        <v>1.7000000000000001E-2</v>
      </c>
      <c r="R361">
        <v>1</v>
      </c>
      <c r="S361">
        <v>0</v>
      </c>
      <c r="T361">
        <v>0</v>
      </c>
      <c r="V361">
        <v>0</v>
      </c>
      <c r="Y361" s="8">
        <v>44413</v>
      </c>
      <c r="Z361">
        <v>0.46249999999999997</v>
      </c>
      <c r="AB361">
        <v>1</v>
      </c>
      <c r="AD361">
        <v>3.2890638157549597</v>
      </c>
      <c r="AE361">
        <v>4.3587107134522096</v>
      </c>
      <c r="AF361">
        <v>1.06964689769725</v>
      </c>
      <c r="AG361">
        <v>0.11838563435142402</v>
      </c>
      <c r="AJ361">
        <v>1.9018137942175204</v>
      </c>
      <c r="AO361">
        <v>1.00979782384873</v>
      </c>
      <c r="AT361">
        <v>9.4589594845926719</v>
      </c>
      <c r="AY361">
        <v>1.62923275909829</v>
      </c>
      <c r="BC361">
        <v>3.2580824846945071</v>
      </c>
      <c r="BD361">
        <v>4.3808294737986806</v>
      </c>
      <c r="BE361">
        <v>1.1227469891041739</v>
      </c>
      <c r="BF361">
        <v>0.11935794371118841</v>
      </c>
    </row>
    <row r="362" spans="1:58" x14ac:dyDescent="0.3">
      <c r="A362">
        <v>126</v>
      </c>
      <c r="B362">
        <v>12</v>
      </c>
      <c r="C362" t="s">
        <v>183</v>
      </c>
      <c r="D362" t="s">
        <v>27</v>
      </c>
      <c r="G362">
        <v>0.5</v>
      </c>
      <c r="H362">
        <v>0.5</v>
      </c>
      <c r="I362">
        <v>3531</v>
      </c>
      <c r="J362">
        <v>4647</v>
      </c>
      <c r="L362">
        <v>1294</v>
      </c>
      <c r="M362">
        <v>3.1240000000000001</v>
      </c>
      <c r="N362">
        <v>4.2160000000000002</v>
      </c>
      <c r="O362">
        <v>1.0920000000000001</v>
      </c>
      <c r="Q362">
        <v>1.9E-2</v>
      </c>
      <c r="R362">
        <v>1</v>
      </c>
      <c r="S362">
        <v>0</v>
      </c>
      <c r="T362">
        <v>0</v>
      </c>
      <c r="V362">
        <v>0</v>
      </c>
      <c r="Y362" s="8">
        <v>44413</v>
      </c>
      <c r="Z362">
        <v>0.46883101851851849</v>
      </c>
      <c r="AB362">
        <v>1</v>
      </c>
      <c r="AD362">
        <v>3.2271011536340546</v>
      </c>
      <c r="AE362">
        <v>4.4029482341451525</v>
      </c>
      <c r="AF362">
        <v>1.1758470805110979</v>
      </c>
      <c r="AG362">
        <v>0.1203302530709528</v>
      </c>
    </row>
    <row r="363" spans="1:58" x14ac:dyDescent="0.3">
      <c r="A363">
        <v>1</v>
      </c>
      <c r="B363">
        <v>1</v>
      </c>
      <c r="C363" t="s">
        <v>26</v>
      </c>
      <c r="D363" t="s">
        <v>27</v>
      </c>
      <c r="G363">
        <v>0.5</v>
      </c>
      <c r="H363">
        <v>0.5</v>
      </c>
      <c r="I363">
        <v>8791</v>
      </c>
      <c r="J363">
        <v>11131</v>
      </c>
      <c r="L363">
        <v>12362</v>
      </c>
      <c r="M363">
        <v>7.1589999999999998</v>
      </c>
      <c r="N363">
        <v>9.7089999999999996</v>
      </c>
      <c r="O363">
        <v>2.5499999999999998</v>
      </c>
      <c r="Q363">
        <v>1.177</v>
      </c>
      <c r="R363">
        <v>1</v>
      </c>
      <c r="S363">
        <v>0</v>
      </c>
      <c r="T363">
        <v>0</v>
      </c>
      <c r="V363">
        <v>0</v>
      </c>
      <c r="Y363" s="8">
        <v>44413</v>
      </c>
      <c r="Z363">
        <v>0.56468750000000001</v>
      </c>
      <c r="AB363">
        <v>1</v>
      </c>
      <c r="AD363">
        <v>8.1468130049028211</v>
      </c>
      <c r="AE363">
        <v>10.705176308616917</v>
      </c>
      <c r="AF363">
        <v>2.5583633037140956</v>
      </c>
      <c r="AG363">
        <v>1.2234010328729723</v>
      </c>
    </row>
    <row r="364" spans="1:58" x14ac:dyDescent="0.3">
      <c r="A364">
        <v>2</v>
      </c>
      <c r="B364">
        <v>1</v>
      </c>
      <c r="C364" t="s">
        <v>26</v>
      </c>
      <c r="D364" t="s">
        <v>27</v>
      </c>
      <c r="G364">
        <v>0.5</v>
      </c>
      <c r="H364">
        <v>0.5</v>
      </c>
      <c r="I364">
        <v>11570</v>
      </c>
      <c r="J364">
        <v>10945</v>
      </c>
      <c r="L364">
        <v>12593</v>
      </c>
      <c r="M364">
        <v>9.2910000000000004</v>
      </c>
      <c r="N364">
        <v>9.5510000000000002</v>
      </c>
      <c r="O364">
        <v>0.25900000000000001</v>
      </c>
      <c r="Q364">
        <v>1.2010000000000001</v>
      </c>
      <c r="R364">
        <v>1</v>
      </c>
      <c r="S364">
        <v>0</v>
      </c>
      <c r="T364">
        <v>0</v>
      </c>
      <c r="V364">
        <v>0</v>
      </c>
      <c r="Y364" s="8">
        <v>44413</v>
      </c>
      <c r="Z364">
        <v>0.57032407407407404</v>
      </c>
      <c r="AB364">
        <v>1</v>
      </c>
      <c r="AD364">
        <v>10.748521696795699</v>
      </c>
      <c r="AE364">
        <v>10.523803466852344</v>
      </c>
      <c r="AF364">
        <v>-0.22471822994335433</v>
      </c>
      <c r="AG364">
        <v>1.2463785129422267</v>
      </c>
    </row>
    <row r="365" spans="1:58" x14ac:dyDescent="0.3">
      <c r="A365">
        <v>3</v>
      </c>
      <c r="B365">
        <v>1</v>
      </c>
      <c r="C365" t="s">
        <v>26</v>
      </c>
      <c r="D365" t="s">
        <v>27</v>
      </c>
      <c r="G365">
        <v>0.5</v>
      </c>
      <c r="H365">
        <v>0.5</v>
      </c>
      <c r="I365">
        <v>11662</v>
      </c>
      <c r="J365">
        <v>10898</v>
      </c>
      <c r="L365">
        <v>12690</v>
      </c>
      <c r="M365">
        <v>9.3620000000000001</v>
      </c>
      <c r="N365">
        <v>9.5120000000000005</v>
      </c>
      <c r="O365">
        <v>0.15</v>
      </c>
      <c r="Q365">
        <v>1.2110000000000001</v>
      </c>
      <c r="R365">
        <v>1</v>
      </c>
      <c r="S365">
        <v>0</v>
      </c>
      <c r="T365">
        <v>0</v>
      </c>
      <c r="V365">
        <v>0</v>
      </c>
      <c r="Y365" s="8">
        <v>44413</v>
      </c>
      <c r="Z365">
        <v>0.57648148148148148</v>
      </c>
      <c r="AB365">
        <v>1</v>
      </c>
      <c r="AD365">
        <v>10.834652391165665</v>
      </c>
      <c r="AE365">
        <v>10.477972695008608</v>
      </c>
      <c r="AF365">
        <v>-0.35667969615705708</v>
      </c>
      <c r="AG365">
        <v>1.2560270651790995</v>
      </c>
    </row>
    <row r="366" spans="1:58" x14ac:dyDescent="0.3">
      <c r="A366">
        <v>4</v>
      </c>
      <c r="B366">
        <v>3</v>
      </c>
      <c r="C366" t="s">
        <v>29</v>
      </c>
      <c r="D366" t="s">
        <v>27</v>
      </c>
      <c r="G366">
        <v>0.5</v>
      </c>
      <c r="H366">
        <v>0.5</v>
      </c>
      <c r="I366">
        <v>3442</v>
      </c>
      <c r="J366">
        <v>359</v>
      </c>
      <c r="L366">
        <v>201</v>
      </c>
      <c r="M366">
        <v>3.056</v>
      </c>
      <c r="N366">
        <v>0.58199999999999996</v>
      </c>
      <c r="O366">
        <v>0</v>
      </c>
      <c r="Q366">
        <v>0</v>
      </c>
      <c r="R366">
        <v>1</v>
      </c>
      <c r="S366">
        <v>0</v>
      </c>
      <c r="T366">
        <v>0</v>
      </c>
      <c r="V366">
        <v>0</v>
      </c>
      <c r="Y366" s="8">
        <v>44413</v>
      </c>
      <c r="Z366">
        <v>0.586400462962963</v>
      </c>
      <c r="AB366">
        <v>1</v>
      </c>
      <c r="AD366">
        <v>3.1390620898488426</v>
      </c>
      <c r="AE366">
        <v>0.20115345115470698</v>
      </c>
      <c r="AF366">
        <v>-2.9379086386941355</v>
      </c>
      <c r="AG366">
        <v>1.3751097279033906E-2</v>
      </c>
    </row>
    <row r="367" spans="1:58" x14ac:dyDescent="0.3">
      <c r="A367">
        <v>5</v>
      </c>
      <c r="B367">
        <v>3</v>
      </c>
      <c r="C367" t="s">
        <v>29</v>
      </c>
      <c r="D367" t="s">
        <v>27</v>
      </c>
      <c r="G367">
        <v>0.5</v>
      </c>
      <c r="H367">
        <v>0.5</v>
      </c>
      <c r="I367">
        <v>266</v>
      </c>
      <c r="J367">
        <v>344</v>
      </c>
      <c r="L367">
        <v>98</v>
      </c>
      <c r="M367">
        <v>0.61899999999999999</v>
      </c>
      <c r="N367">
        <v>0.56999999999999995</v>
      </c>
      <c r="O367">
        <v>0</v>
      </c>
      <c r="Q367">
        <v>0</v>
      </c>
      <c r="R367">
        <v>1</v>
      </c>
      <c r="S367">
        <v>0</v>
      </c>
      <c r="T367">
        <v>0</v>
      </c>
      <c r="V367">
        <v>0</v>
      </c>
      <c r="Y367" s="8">
        <v>44413</v>
      </c>
      <c r="Z367">
        <v>0.59137731481481481</v>
      </c>
      <c r="AB367">
        <v>1</v>
      </c>
      <c r="AD367">
        <v>0.16568072768555339</v>
      </c>
      <c r="AE367">
        <v>0.1865266090769189</v>
      </c>
      <c r="AF367">
        <v>2.0845881391365506E-2</v>
      </c>
      <c r="AG367">
        <v>3.5057273780244786E-3</v>
      </c>
    </row>
    <row r="368" spans="1:58" x14ac:dyDescent="0.3">
      <c r="A368">
        <v>6</v>
      </c>
      <c r="B368">
        <v>3</v>
      </c>
      <c r="C368" t="s">
        <v>29</v>
      </c>
      <c r="D368" t="s">
        <v>27</v>
      </c>
      <c r="G368">
        <v>0.5</v>
      </c>
      <c r="H368">
        <v>0.5</v>
      </c>
      <c r="I368">
        <v>236</v>
      </c>
      <c r="J368">
        <v>330</v>
      </c>
      <c r="L368">
        <v>46</v>
      </c>
      <c r="M368">
        <v>0.59599999999999997</v>
      </c>
      <c r="N368">
        <v>0.55800000000000005</v>
      </c>
      <c r="O368">
        <v>0</v>
      </c>
      <c r="Q368">
        <v>0</v>
      </c>
      <c r="R368">
        <v>1</v>
      </c>
      <c r="S368">
        <v>0</v>
      </c>
      <c r="T368">
        <v>0</v>
      </c>
      <c r="V368">
        <v>0</v>
      </c>
      <c r="Y368" s="8">
        <v>44413</v>
      </c>
      <c r="Z368">
        <v>0.59681712962962963</v>
      </c>
      <c r="AB368">
        <v>1</v>
      </c>
      <c r="AD368">
        <v>0.137594631695346</v>
      </c>
      <c r="AE368">
        <v>0.1728748898043167</v>
      </c>
      <c r="AF368">
        <v>3.5280258108970702E-2</v>
      </c>
      <c r="AG368">
        <v>-1.6666923778249426E-3</v>
      </c>
    </row>
    <row r="369" spans="1:50" x14ac:dyDescent="0.3">
      <c r="A369">
        <v>7</v>
      </c>
      <c r="B369">
        <v>4</v>
      </c>
      <c r="C369" t="s">
        <v>65</v>
      </c>
      <c r="D369" t="s">
        <v>27</v>
      </c>
      <c r="G369">
        <v>0.2</v>
      </c>
      <c r="H369">
        <v>0.2</v>
      </c>
      <c r="I369">
        <v>492</v>
      </c>
      <c r="J369">
        <v>2389</v>
      </c>
      <c r="L369">
        <v>1190</v>
      </c>
      <c r="M369">
        <v>1.9810000000000001</v>
      </c>
      <c r="N369">
        <v>5.7560000000000002</v>
      </c>
      <c r="O369">
        <v>3.7749999999999999</v>
      </c>
      <c r="Q369">
        <v>2.1000000000000001E-2</v>
      </c>
      <c r="R369">
        <v>1</v>
      </c>
      <c r="S369">
        <v>0</v>
      </c>
      <c r="T369">
        <v>0</v>
      </c>
      <c r="V369">
        <v>0</v>
      </c>
      <c r="Y369" s="8">
        <v>44413</v>
      </c>
      <c r="Z369">
        <v>0.60649305555555555</v>
      </c>
      <c r="AB369">
        <v>1</v>
      </c>
      <c r="AD369">
        <v>0.9431566270294558</v>
      </c>
      <c r="AE369">
        <v>5.4516318642050665</v>
      </c>
      <c r="AF369">
        <v>4.5084752371756105</v>
      </c>
      <c r="AG369">
        <v>0.28031635562715573</v>
      </c>
      <c r="AI369">
        <v>68.561445765684809</v>
      </c>
      <c r="AN369">
        <v>9.1394689299155587</v>
      </c>
      <c r="AS369">
        <v>50.282507905853684</v>
      </c>
      <c r="AX369">
        <v>6.5612147909480854</v>
      </c>
    </row>
    <row r="370" spans="1:50" x14ac:dyDescent="0.3">
      <c r="A370">
        <v>8</v>
      </c>
      <c r="B370">
        <v>4</v>
      </c>
      <c r="C370" t="s">
        <v>65</v>
      </c>
      <c r="D370" t="s">
        <v>27</v>
      </c>
      <c r="G370">
        <v>0.2</v>
      </c>
      <c r="H370">
        <v>0.2</v>
      </c>
      <c r="I370">
        <v>1189</v>
      </c>
      <c r="J370">
        <v>2411</v>
      </c>
      <c r="L370">
        <v>1213</v>
      </c>
      <c r="M370">
        <v>3.3170000000000002</v>
      </c>
      <c r="N370">
        <v>5.8029999999999999</v>
      </c>
      <c r="O370">
        <v>2.4860000000000002</v>
      </c>
      <c r="Q370">
        <v>2.7E-2</v>
      </c>
      <c r="R370">
        <v>1</v>
      </c>
      <c r="S370">
        <v>0</v>
      </c>
      <c r="T370">
        <v>0</v>
      </c>
      <c r="V370">
        <v>0</v>
      </c>
      <c r="Y370" s="8">
        <v>44413</v>
      </c>
      <c r="Z370">
        <v>0.61182870370370368</v>
      </c>
      <c r="AB370">
        <v>1</v>
      </c>
      <c r="AD370">
        <v>2.5744907024606687</v>
      </c>
      <c r="AE370">
        <v>5.5052636184902886</v>
      </c>
      <c r="AF370">
        <v>2.9307729160296199</v>
      </c>
      <c r="AG370">
        <v>0.28603585824179695</v>
      </c>
      <c r="AI370">
        <v>14.183643251311045</v>
      </c>
      <c r="AN370">
        <v>8.2456063584951895</v>
      </c>
      <c r="AS370">
        <v>2.3075694656793377</v>
      </c>
      <c r="AX370">
        <v>4.6547139194010141</v>
      </c>
    </row>
    <row r="371" spans="1:50" x14ac:dyDescent="0.3">
      <c r="A371">
        <v>9</v>
      </c>
      <c r="B371">
        <v>4</v>
      </c>
      <c r="C371" t="s">
        <v>65</v>
      </c>
      <c r="D371" t="s">
        <v>27</v>
      </c>
      <c r="G371">
        <v>0.2</v>
      </c>
      <c r="H371">
        <v>0.2</v>
      </c>
      <c r="I371">
        <v>1239</v>
      </c>
      <c r="J371">
        <v>2444</v>
      </c>
      <c r="L371">
        <v>1233</v>
      </c>
      <c r="M371">
        <v>3.4140000000000001</v>
      </c>
      <c r="N371">
        <v>5.8719999999999999</v>
      </c>
      <c r="O371">
        <v>2.4590000000000001</v>
      </c>
      <c r="Q371">
        <v>3.2000000000000001E-2</v>
      </c>
      <c r="R371">
        <v>1</v>
      </c>
      <c r="S371">
        <v>0</v>
      </c>
      <c r="T371">
        <v>0</v>
      </c>
      <c r="V371">
        <v>0</v>
      </c>
      <c r="Y371" s="8">
        <v>44413</v>
      </c>
      <c r="Z371">
        <v>0.61753472222222217</v>
      </c>
      <c r="AB371">
        <v>1</v>
      </c>
      <c r="AD371">
        <v>2.6915161024198655</v>
      </c>
      <c r="AE371">
        <v>5.5857112499181234</v>
      </c>
      <c r="AF371">
        <v>2.8941951474982579</v>
      </c>
      <c r="AG371">
        <v>0.29100933877626756</v>
      </c>
      <c r="AI371">
        <v>10.282796586004483</v>
      </c>
      <c r="AN371">
        <v>6.90481250136461</v>
      </c>
      <c r="AS371">
        <v>3.5268284167247366</v>
      </c>
      <c r="AX371">
        <v>2.9968870745774776</v>
      </c>
    </row>
    <row r="372" spans="1:50" x14ac:dyDescent="0.3">
      <c r="A372">
        <v>10</v>
      </c>
      <c r="B372">
        <v>5</v>
      </c>
      <c r="C372" t="s">
        <v>65</v>
      </c>
      <c r="D372" t="s">
        <v>27</v>
      </c>
      <c r="G372">
        <v>0.6</v>
      </c>
      <c r="H372">
        <v>0.6</v>
      </c>
      <c r="I372">
        <v>3970</v>
      </c>
      <c r="J372">
        <v>7746</v>
      </c>
      <c r="L372">
        <v>3934</v>
      </c>
      <c r="M372">
        <v>2.8839999999999999</v>
      </c>
      <c r="N372">
        <v>5.7009999999999996</v>
      </c>
      <c r="O372">
        <v>2.8170000000000002</v>
      </c>
      <c r="Q372">
        <v>0.246</v>
      </c>
      <c r="R372">
        <v>1</v>
      </c>
      <c r="S372">
        <v>0</v>
      </c>
      <c r="T372">
        <v>0</v>
      </c>
      <c r="V372">
        <v>0</v>
      </c>
      <c r="Y372" s="8">
        <v>44413</v>
      </c>
      <c r="Z372">
        <v>0.62853009259259263</v>
      </c>
      <c r="AB372">
        <v>1</v>
      </c>
      <c r="AD372">
        <v>3.0278144827304105</v>
      </c>
      <c r="AE372">
        <v>6.1703213442189506</v>
      </c>
      <c r="AF372">
        <v>3.1425068614885401</v>
      </c>
      <c r="AG372">
        <v>0.32089262831884052</v>
      </c>
      <c r="AI372">
        <v>0.92714942434701797</v>
      </c>
      <c r="AN372">
        <v>2.8386890703158438</v>
      </c>
      <c r="AS372">
        <v>4.7502287162846697</v>
      </c>
      <c r="AX372">
        <v>6.9642094396135112</v>
      </c>
    </row>
    <row r="373" spans="1:50" x14ac:dyDescent="0.3">
      <c r="A373">
        <v>11</v>
      </c>
      <c r="B373">
        <v>5</v>
      </c>
      <c r="C373" t="s">
        <v>65</v>
      </c>
      <c r="D373" t="s">
        <v>27</v>
      </c>
      <c r="G373">
        <v>0.6</v>
      </c>
      <c r="H373">
        <v>0.6</v>
      </c>
      <c r="I373">
        <v>3941</v>
      </c>
      <c r="J373">
        <v>7809</v>
      </c>
      <c r="L373">
        <v>3906</v>
      </c>
      <c r="M373">
        <v>2.8660000000000001</v>
      </c>
      <c r="N373">
        <v>5.7460000000000004</v>
      </c>
      <c r="O373">
        <v>2.88</v>
      </c>
      <c r="Q373">
        <v>0.24399999999999999</v>
      </c>
      <c r="R373">
        <v>1</v>
      </c>
      <c r="S373">
        <v>0</v>
      </c>
      <c r="T373">
        <v>0</v>
      </c>
      <c r="V373">
        <v>0</v>
      </c>
      <c r="Y373" s="8">
        <v>44413</v>
      </c>
      <c r="Z373">
        <v>0.63462962962962965</v>
      </c>
      <c r="AB373">
        <v>1</v>
      </c>
      <c r="AD373">
        <v>3.0051895720716324</v>
      </c>
      <c r="AE373">
        <v>6.22151529149121</v>
      </c>
      <c r="AF373">
        <v>3.2163257194195776</v>
      </c>
      <c r="AG373">
        <v>0.31857167073608761</v>
      </c>
      <c r="AI373">
        <v>0.17298573572107992</v>
      </c>
      <c r="AN373">
        <v>3.6919215248534996</v>
      </c>
      <c r="AS373">
        <v>7.2108573139859189</v>
      </c>
      <c r="AX373">
        <v>6.1905569120292068</v>
      </c>
    </row>
    <row r="374" spans="1:50" x14ac:dyDescent="0.3">
      <c r="A374">
        <v>12</v>
      </c>
      <c r="B374">
        <v>5</v>
      </c>
      <c r="C374" t="s">
        <v>65</v>
      </c>
      <c r="D374" t="s">
        <v>27</v>
      </c>
      <c r="G374">
        <v>0.6</v>
      </c>
      <c r="H374">
        <v>0.6</v>
      </c>
      <c r="I374">
        <v>3975</v>
      </c>
      <c r="J374">
        <v>7807</v>
      </c>
      <c r="L374">
        <v>4065</v>
      </c>
      <c r="M374">
        <v>2.887</v>
      </c>
      <c r="N374">
        <v>5.7439999999999998</v>
      </c>
      <c r="O374">
        <v>2.8559999999999999</v>
      </c>
      <c r="Q374">
        <v>0.25800000000000001</v>
      </c>
      <c r="R374">
        <v>1</v>
      </c>
      <c r="S374">
        <v>0</v>
      </c>
      <c r="T374">
        <v>0</v>
      </c>
      <c r="V374">
        <v>0</v>
      </c>
      <c r="Y374" s="8">
        <v>44413</v>
      </c>
      <c r="Z374">
        <v>0.64120370370370372</v>
      </c>
      <c r="AB374">
        <v>1</v>
      </c>
      <c r="AD374">
        <v>3.0317153293957166</v>
      </c>
      <c r="AE374">
        <v>6.2198900868158988</v>
      </c>
      <c r="AF374">
        <v>3.1881747574201822</v>
      </c>
      <c r="AG374">
        <v>0.33175139415243465</v>
      </c>
      <c r="AI374">
        <v>1.057177646523888</v>
      </c>
      <c r="AN374">
        <v>3.6648347802649806</v>
      </c>
      <c r="AS374">
        <v>6.2724919140060722</v>
      </c>
      <c r="AX374">
        <v>10.583798050811556</v>
      </c>
    </row>
    <row r="375" spans="1:50" x14ac:dyDescent="0.3">
      <c r="A375">
        <v>13</v>
      </c>
      <c r="B375">
        <v>6</v>
      </c>
      <c r="C375" t="s">
        <v>69</v>
      </c>
      <c r="D375" t="s">
        <v>27</v>
      </c>
      <c r="G375">
        <v>0.33300000000000002</v>
      </c>
      <c r="H375">
        <v>0.33300000000000002</v>
      </c>
      <c r="I375">
        <v>4753</v>
      </c>
      <c r="J375">
        <v>11927</v>
      </c>
      <c r="L375">
        <v>5740</v>
      </c>
      <c r="M375">
        <v>6.0979999999999999</v>
      </c>
      <c r="N375">
        <v>15.590999999999999</v>
      </c>
      <c r="O375">
        <v>9.4930000000000003</v>
      </c>
      <c r="Q375">
        <v>0.72699999999999998</v>
      </c>
      <c r="R375">
        <v>1</v>
      </c>
      <c r="S375">
        <v>0</v>
      </c>
      <c r="T375">
        <v>0</v>
      </c>
      <c r="V375">
        <v>0</v>
      </c>
      <c r="Y375" s="8">
        <v>44413</v>
      </c>
      <c r="Z375">
        <v>0.65208333333333335</v>
      </c>
      <c r="AB375">
        <v>1</v>
      </c>
      <c r="AD375">
        <v>6.5561929198512079</v>
      </c>
      <c r="AE375">
        <v>17.239300392710017</v>
      </c>
      <c r="AF375">
        <v>10.68310747285881</v>
      </c>
      <c r="AG375">
        <v>0.8479178241556854</v>
      </c>
      <c r="AI375">
        <v>27.153412001653248</v>
      </c>
      <c r="AN375">
        <v>4.2261089293887917</v>
      </c>
      <c r="AS375">
        <v>18.701194142875661</v>
      </c>
      <c r="AX375">
        <v>5.7869084271460691</v>
      </c>
    </row>
    <row r="376" spans="1:50" x14ac:dyDescent="0.3">
      <c r="A376">
        <v>14</v>
      </c>
      <c r="B376">
        <v>6</v>
      </c>
      <c r="C376" t="s">
        <v>69</v>
      </c>
      <c r="D376" t="s">
        <v>27</v>
      </c>
      <c r="G376">
        <v>0.33300000000000002</v>
      </c>
      <c r="H376">
        <v>0.33300000000000002</v>
      </c>
      <c r="I376">
        <v>6377</v>
      </c>
      <c r="J376">
        <v>11953</v>
      </c>
      <c r="L376">
        <v>5789</v>
      </c>
      <c r="M376">
        <v>7.9690000000000003</v>
      </c>
      <c r="N376">
        <v>15.624000000000001</v>
      </c>
      <c r="O376">
        <v>7.6550000000000002</v>
      </c>
      <c r="Q376">
        <v>0.73499999999999999</v>
      </c>
      <c r="R376">
        <v>1</v>
      </c>
      <c r="S376">
        <v>0</v>
      </c>
      <c r="T376">
        <v>0</v>
      </c>
      <c r="V376">
        <v>0</v>
      </c>
      <c r="Y376" s="8">
        <v>44413</v>
      </c>
      <c r="Z376">
        <v>0.65813657407407411</v>
      </c>
      <c r="AB376">
        <v>1</v>
      </c>
      <c r="AD376">
        <v>8.8390667881243221</v>
      </c>
      <c r="AE376">
        <v>17.277368249969523</v>
      </c>
      <c r="AF376">
        <v>8.4383014618452012</v>
      </c>
      <c r="AG376">
        <v>0.85523615887607751</v>
      </c>
      <c r="AI376">
        <v>1.7881467986186432</v>
      </c>
      <c r="AN376">
        <v>4.0146208335026481</v>
      </c>
      <c r="AS376">
        <v>6.2410948683866527</v>
      </c>
      <c r="AX376">
        <v>4.973760124880279</v>
      </c>
    </row>
    <row r="377" spans="1:50" x14ac:dyDescent="0.3">
      <c r="A377">
        <v>15</v>
      </c>
      <c r="B377">
        <v>6</v>
      </c>
      <c r="C377" t="s">
        <v>69</v>
      </c>
      <c r="D377" t="s">
        <v>27</v>
      </c>
      <c r="G377">
        <v>0.33300000000000002</v>
      </c>
      <c r="H377">
        <v>0.33300000000000002</v>
      </c>
      <c r="I377">
        <v>6392</v>
      </c>
      <c r="J377">
        <v>12047</v>
      </c>
      <c r="L377">
        <v>5859</v>
      </c>
      <c r="M377">
        <v>7.9859999999999998</v>
      </c>
      <c r="N377">
        <v>15.742000000000001</v>
      </c>
      <c r="O377">
        <v>7.7560000000000002</v>
      </c>
      <c r="Q377">
        <v>0.746</v>
      </c>
      <c r="R377">
        <v>1</v>
      </c>
      <c r="S377">
        <v>0</v>
      </c>
      <c r="T377">
        <v>0</v>
      </c>
      <c r="V377">
        <v>0</v>
      </c>
      <c r="Y377" s="8">
        <v>44413</v>
      </c>
      <c r="Z377">
        <v>0.66464120370370372</v>
      </c>
      <c r="AB377">
        <v>1</v>
      </c>
      <c r="AD377">
        <v>8.8601524457746272</v>
      </c>
      <c r="AE377">
        <v>17.414998195446209</v>
      </c>
      <c r="AF377">
        <v>8.554845749671582</v>
      </c>
      <c r="AG377">
        <v>0.86569092276235216</v>
      </c>
      <c r="AI377">
        <v>1.5538617136152528</v>
      </c>
      <c r="AN377">
        <v>3.2500100252988378</v>
      </c>
      <c r="AS377">
        <v>4.9461583369824229</v>
      </c>
      <c r="AX377">
        <v>3.8121196930719852</v>
      </c>
    </row>
    <row r="378" spans="1:50" x14ac:dyDescent="0.3">
      <c r="A378">
        <v>16</v>
      </c>
      <c r="B378">
        <v>7</v>
      </c>
      <c r="C378" t="s">
        <v>69</v>
      </c>
      <c r="D378" t="s">
        <v>27</v>
      </c>
      <c r="G378">
        <v>0.46700000000000003</v>
      </c>
      <c r="H378">
        <v>0.46700000000000003</v>
      </c>
      <c r="I378">
        <v>9049</v>
      </c>
      <c r="J378">
        <v>17236</v>
      </c>
      <c r="L378">
        <v>8213</v>
      </c>
      <c r="M378">
        <v>7.8769999999999998</v>
      </c>
      <c r="N378">
        <v>15.932</v>
      </c>
      <c r="O378">
        <v>8.0549999999999997</v>
      </c>
      <c r="Q378">
        <v>0.79600000000000004</v>
      </c>
      <c r="R378">
        <v>1</v>
      </c>
      <c r="S378">
        <v>0</v>
      </c>
      <c r="T378">
        <v>0</v>
      </c>
      <c r="V378">
        <v>0</v>
      </c>
      <c r="Y378" s="8">
        <v>44413</v>
      </c>
      <c r="Z378">
        <v>0.67601851851851846</v>
      </c>
      <c r="AB378">
        <v>1</v>
      </c>
      <c r="AD378">
        <v>8.9811064565509682</v>
      </c>
      <c r="AE378">
        <v>17.835440079525334</v>
      </c>
      <c r="AF378">
        <v>8.8543336229743659</v>
      </c>
      <c r="AG378">
        <v>0.86798888449957423</v>
      </c>
      <c r="AI378">
        <v>0.20992826054479805</v>
      </c>
      <c r="AN378">
        <v>0.91422178041481084</v>
      </c>
      <c r="AS378">
        <v>1.6185153002848236</v>
      </c>
      <c r="AX378">
        <v>3.5567906111584211</v>
      </c>
    </row>
    <row r="379" spans="1:50" x14ac:dyDescent="0.3">
      <c r="A379">
        <v>17</v>
      </c>
      <c r="B379">
        <v>7</v>
      </c>
      <c r="C379" t="s">
        <v>69</v>
      </c>
      <c r="D379" t="s">
        <v>27</v>
      </c>
      <c r="G379">
        <v>0.46700000000000003</v>
      </c>
      <c r="H379">
        <v>0.46700000000000003</v>
      </c>
      <c r="I379">
        <v>9031</v>
      </c>
      <c r="J379">
        <v>17365</v>
      </c>
      <c r="L379">
        <v>8316</v>
      </c>
      <c r="M379">
        <v>7.8630000000000004</v>
      </c>
      <c r="N379">
        <v>16.05</v>
      </c>
      <c r="O379">
        <v>8.1869999999999994</v>
      </c>
      <c r="Q379">
        <v>0.80700000000000005</v>
      </c>
      <c r="R379">
        <v>1</v>
      </c>
      <c r="S379">
        <v>0</v>
      </c>
      <c r="T379">
        <v>0</v>
      </c>
      <c r="V379">
        <v>0</v>
      </c>
      <c r="Y379" s="8">
        <v>44413</v>
      </c>
      <c r="Z379">
        <v>0.68244212962962969</v>
      </c>
      <c r="AB379">
        <v>1</v>
      </c>
      <c r="AD379">
        <v>8.9630639966000842</v>
      </c>
      <c r="AE379">
        <v>17.970119781740511</v>
      </c>
      <c r="AF379">
        <v>9.0070557851404267</v>
      </c>
      <c r="AG379">
        <v>0.87895823128866346</v>
      </c>
      <c r="AI379">
        <v>0.41040003777684181</v>
      </c>
      <c r="AN379">
        <v>0.16600121255271696</v>
      </c>
      <c r="AS379">
        <v>7.8397612671407851E-2</v>
      </c>
      <c r="AX379">
        <v>2.3379743012596177</v>
      </c>
    </row>
    <row r="380" spans="1:50" x14ac:dyDescent="0.3">
      <c r="A380">
        <v>18</v>
      </c>
      <c r="B380">
        <v>7</v>
      </c>
      <c r="C380" t="s">
        <v>69</v>
      </c>
      <c r="D380" t="s">
        <v>27</v>
      </c>
      <c r="G380">
        <v>0.46700000000000003</v>
      </c>
      <c r="H380">
        <v>0.46700000000000003</v>
      </c>
      <c r="I380">
        <v>9241</v>
      </c>
      <c r="J380">
        <v>17560</v>
      </c>
      <c r="L380">
        <v>8409</v>
      </c>
      <c r="M380">
        <v>8.0350000000000001</v>
      </c>
      <c r="N380">
        <v>16.225999999999999</v>
      </c>
      <c r="O380">
        <v>8.1910000000000007</v>
      </c>
      <c r="Q380">
        <v>0.81699999999999995</v>
      </c>
      <c r="R380">
        <v>1</v>
      </c>
      <c r="S380">
        <v>0</v>
      </c>
      <c r="T380">
        <v>0</v>
      </c>
      <c r="V380">
        <v>0</v>
      </c>
      <c r="Y380" s="8">
        <v>44413</v>
      </c>
      <c r="Z380">
        <v>0.68927083333333339</v>
      </c>
      <c r="AB380">
        <v>1</v>
      </c>
      <c r="AD380">
        <v>9.1735593626937142</v>
      </c>
      <c r="AE380">
        <v>18.173705378112295</v>
      </c>
      <c r="AF380">
        <v>9.0001460154185811</v>
      </c>
      <c r="AG380">
        <v>0.88886259295259851</v>
      </c>
      <c r="AI380">
        <v>1.928437363263491</v>
      </c>
      <c r="AN380">
        <v>0.96502987840164023</v>
      </c>
      <c r="AS380">
        <v>1.6223935397895338E-3</v>
      </c>
      <c r="AX380">
        <v>1.2374896719335016</v>
      </c>
    </row>
    <row r="381" spans="1:50" x14ac:dyDescent="0.3">
      <c r="A381">
        <v>19</v>
      </c>
      <c r="B381">
        <v>8</v>
      </c>
      <c r="C381" t="s">
        <v>69</v>
      </c>
      <c r="D381" t="s">
        <v>27</v>
      </c>
      <c r="G381">
        <v>0.6</v>
      </c>
      <c r="H381">
        <v>0.6</v>
      </c>
      <c r="I381">
        <v>11704</v>
      </c>
      <c r="J381">
        <v>22327</v>
      </c>
      <c r="L381">
        <v>10812</v>
      </c>
      <c r="M381">
        <v>7.8280000000000003</v>
      </c>
      <c r="N381">
        <v>15.994999999999999</v>
      </c>
      <c r="O381">
        <v>8.1669999999999998</v>
      </c>
      <c r="Q381">
        <v>0.84599999999999997</v>
      </c>
      <c r="R381">
        <v>1</v>
      </c>
      <c r="S381">
        <v>0</v>
      </c>
      <c r="T381">
        <v>0</v>
      </c>
      <c r="V381">
        <v>0</v>
      </c>
      <c r="Y381" s="8">
        <v>44413</v>
      </c>
      <c r="Z381">
        <v>0.70137731481481491</v>
      </c>
      <c r="AB381">
        <v>1</v>
      </c>
      <c r="AD381">
        <v>9.0616441046266321</v>
      </c>
      <c r="AE381">
        <v>18.018876029564947</v>
      </c>
      <c r="AF381">
        <v>8.9572319249383145</v>
      </c>
      <c r="AG381">
        <v>0.89101928025365318</v>
      </c>
      <c r="AI381">
        <v>0.68493449585146726</v>
      </c>
      <c r="AN381">
        <v>0.10486683091637003</v>
      </c>
      <c r="AS381">
        <v>0.47520083401872726</v>
      </c>
      <c r="AX381">
        <v>0.99785774959409368</v>
      </c>
    </row>
    <row r="382" spans="1:50" x14ac:dyDescent="0.3">
      <c r="A382">
        <v>20</v>
      </c>
      <c r="B382">
        <v>8</v>
      </c>
      <c r="C382" t="s">
        <v>69</v>
      </c>
      <c r="D382" t="s">
        <v>27</v>
      </c>
      <c r="G382">
        <v>0.6</v>
      </c>
      <c r="H382">
        <v>0.6</v>
      </c>
      <c r="I382">
        <v>11636</v>
      </c>
      <c r="J382">
        <v>22410</v>
      </c>
      <c r="L382">
        <v>11125</v>
      </c>
      <c r="M382">
        <v>7.7850000000000001</v>
      </c>
      <c r="N382">
        <v>16.053000000000001</v>
      </c>
      <c r="O382">
        <v>8.2690000000000001</v>
      </c>
      <c r="Q382">
        <v>0.873</v>
      </c>
      <c r="R382">
        <v>1</v>
      </c>
      <c r="S382">
        <v>0</v>
      </c>
      <c r="T382">
        <v>0</v>
      </c>
      <c r="V382">
        <v>0</v>
      </c>
      <c r="Y382" s="8">
        <v>44413</v>
      </c>
      <c r="Z382">
        <v>0.70799768518518524</v>
      </c>
      <c r="AB382">
        <v>1</v>
      </c>
      <c r="AD382">
        <v>9.0085925899784609</v>
      </c>
      <c r="AE382">
        <v>18.086322023590302</v>
      </c>
      <c r="AF382">
        <v>9.0777294336118413</v>
      </c>
      <c r="AG382">
        <v>0.91696427037514172</v>
      </c>
      <c r="AI382">
        <v>9.5473221982898968E-2</v>
      </c>
      <c r="AN382">
        <v>0.47956679772390093</v>
      </c>
      <c r="AS382">
        <v>0.86366037346490288</v>
      </c>
      <c r="AX382">
        <v>1.8849189305712999</v>
      </c>
    </row>
    <row r="383" spans="1:50" x14ac:dyDescent="0.3">
      <c r="A383">
        <v>21</v>
      </c>
      <c r="B383">
        <v>8</v>
      </c>
      <c r="C383" t="s">
        <v>69</v>
      </c>
      <c r="D383" t="s">
        <v>27</v>
      </c>
      <c r="G383">
        <v>0.6</v>
      </c>
      <c r="H383">
        <v>0.6</v>
      </c>
      <c r="I383">
        <v>11634</v>
      </c>
      <c r="J383">
        <v>22414</v>
      </c>
      <c r="L383">
        <v>11014</v>
      </c>
      <c r="M383">
        <v>7.7839999999999998</v>
      </c>
      <c r="N383">
        <v>16.056000000000001</v>
      </c>
      <c r="O383">
        <v>8.2720000000000002</v>
      </c>
      <c r="Q383">
        <v>0.86299999999999999</v>
      </c>
      <c r="R383">
        <v>1</v>
      </c>
      <c r="S383">
        <v>0</v>
      </c>
      <c r="T383">
        <v>0</v>
      </c>
      <c r="V383">
        <v>0</v>
      </c>
      <c r="Y383" s="8">
        <v>44413</v>
      </c>
      <c r="Z383">
        <v>0.71505787037037039</v>
      </c>
      <c r="AB383">
        <v>1</v>
      </c>
      <c r="AD383">
        <v>9.0070322513123386</v>
      </c>
      <c r="AE383">
        <v>18.089572432940923</v>
      </c>
      <c r="AF383">
        <v>9.082540181628584</v>
      </c>
      <c r="AG383">
        <v>0.90776333138637111</v>
      </c>
      <c r="AI383">
        <v>7.8136125692651603E-2</v>
      </c>
      <c r="AN383">
        <v>0.49762462744957031</v>
      </c>
      <c r="AS383">
        <v>0.91711312920648902</v>
      </c>
      <c r="AX383">
        <v>0.86259237626345397</v>
      </c>
    </row>
    <row r="384" spans="1:50" x14ac:dyDescent="0.3">
      <c r="A384">
        <v>22</v>
      </c>
      <c r="B384">
        <v>1</v>
      </c>
      <c r="C384" t="s">
        <v>30</v>
      </c>
      <c r="D384" t="s">
        <v>27</v>
      </c>
      <c r="G384">
        <v>0.5</v>
      </c>
      <c r="H384">
        <v>0.5</v>
      </c>
      <c r="I384">
        <v>10655</v>
      </c>
      <c r="J384">
        <v>11002</v>
      </c>
      <c r="L384">
        <v>12295</v>
      </c>
      <c r="M384">
        <v>8.5890000000000004</v>
      </c>
      <c r="N384">
        <v>9.6</v>
      </c>
      <c r="O384">
        <v>1.0109999999999999</v>
      </c>
      <c r="Q384">
        <v>1.17</v>
      </c>
      <c r="R384">
        <v>1</v>
      </c>
      <c r="S384">
        <v>0</v>
      </c>
      <c r="T384">
        <v>0</v>
      </c>
      <c r="V384">
        <v>0</v>
      </c>
      <c r="Y384" s="8">
        <v>44413</v>
      </c>
      <c r="Z384">
        <v>0.72655092592592585</v>
      </c>
      <c r="AB384">
        <v>1</v>
      </c>
      <c r="AD384">
        <v>9.8918957690943721</v>
      </c>
      <c r="AE384">
        <v>10.579385466747938</v>
      </c>
      <c r="AF384">
        <v>0.68748969765356627</v>
      </c>
      <c r="AG384">
        <v>1.2167365689567817</v>
      </c>
    </row>
    <row r="385" spans="1:58" x14ac:dyDescent="0.3">
      <c r="A385">
        <v>23</v>
      </c>
      <c r="B385">
        <v>1</v>
      </c>
      <c r="C385" t="s">
        <v>30</v>
      </c>
      <c r="D385" t="s">
        <v>27</v>
      </c>
      <c r="G385">
        <v>0.5</v>
      </c>
      <c r="H385">
        <v>0.5</v>
      </c>
      <c r="I385">
        <v>11070</v>
      </c>
      <c r="J385">
        <v>10901</v>
      </c>
      <c r="L385">
        <v>12475</v>
      </c>
      <c r="M385">
        <v>8.907</v>
      </c>
      <c r="N385">
        <v>9.5139999999999993</v>
      </c>
      <c r="O385">
        <v>0.60699999999999998</v>
      </c>
      <c r="Q385">
        <v>1.1890000000000001</v>
      </c>
      <c r="R385">
        <v>1</v>
      </c>
      <c r="S385">
        <v>0</v>
      </c>
      <c r="T385">
        <v>0</v>
      </c>
      <c r="V385">
        <v>0</v>
      </c>
      <c r="Y385" s="8">
        <v>44413</v>
      </c>
      <c r="Z385">
        <v>0.73268518518518511</v>
      </c>
      <c r="AB385">
        <v>1</v>
      </c>
      <c r="AD385">
        <v>10.280420096958908</v>
      </c>
      <c r="AE385">
        <v>10.480898063424165</v>
      </c>
      <c r="AF385">
        <v>0.2004779664652574</v>
      </c>
      <c r="AG385">
        <v>1.234641098880876</v>
      </c>
      <c r="AJ385">
        <v>1.4106194992051819</v>
      </c>
      <c r="AO385">
        <v>0.59367631299929668</v>
      </c>
      <c r="AT385">
        <v>52.717048633643024</v>
      </c>
      <c r="AY385">
        <v>1.1454896675914199</v>
      </c>
      <c r="BC385">
        <v>10.353443946533448</v>
      </c>
      <c r="BD385">
        <v>10.512101993190115</v>
      </c>
      <c r="BE385">
        <v>0.15865804665666605</v>
      </c>
      <c r="BF385">
        <v>1.2417531760451688</v>
      </c>
    </row>
    <row r="386" spans="1:58" x14ac:dyDescent="0.3">
      <c r="A386">
        <v>24</v>
      </c>
      <c r="B386">
        <v>1</v>
      </c>
      <c r="C386" t="s">
        <v>30</v>
      </c>
      <c r="D386" t="s">
        <v>27</v>
      </c>
      <c r="G386">
        <v>0.5</v>
      </c>
      <c r="H386">
        <v>0.5</v>
      </c>
      <c r="I386">
        <v>11226</v>
      </c>
      <c r="J386">
        <v>10965</v>
      </c>
      <c r="L386">
        <v>12618</v>
      </c>
      <c r="M386">
        <v>9.0280000000000005</v>
      </c>
      <c r="N386">
        <v>9.5679999999999996</v>
      </c>
      <c r="O386">
        <v>0.54</v>
      </c>
      <c r="Q386">
        <v>1.204</v>
      </c>
      <c r="R386">
        <v>1</v>
      </c>
      <c r="S386">
        <v>0</v>
      </c>
      <c r="T386">
        <v>0</v>
      </c>
      <c r="V386">
        <v>0</v>
      </c>
      <c r="Y386" s="8">
        <v>44413</v>
      </c>
      <c r="Z386">
        <v>0.73939814814814808</v>
      </c>
      <c r="AB386">
        <v>1</v>
      </c>
      <c r="AD386">
        <v>10.426467796107987</v>
      </c>
      <c r="AE386">
        <v>10.543305922956062</v>
      </c>
      <c r="AF386">
        <v>0.11683812684807471</v>
      </c>
      <c r="AG386">
        <v>1.2488652532094617</v>
      </c>
    </row>
    <row r="387" spans="1:58" x14ac:dyDescent="0.3">
      <c r="A387">
        <v>25</v>
      </c>
      <c r="B387">
        <v>9</v>
      </c>
      <c r="C387" t="s">
        <v>142</v>
      </c>
      <c r="D387" t="s">
        <v>27</v>
      </c>
      <c r="G387">
        <v>0.5</v>
      </c>
      <c r="H387">
        <v>0.5</v>
      </c>
      <c r="I387">
        <v>6263</v>
      </c>
      <c r="J387">
        <v>11603</v>
      </c>
      <c r="L387">
        <v>8206</v>
      </c>
      <c r="M387">
        <v>5.2190000000000003</v>
      </c>
      <c r="N387">
        <v>10.108000000000001</v>
      </c>
      <c r="O387">
        <v>4.8890000000000002</v>
      </c>
      <c r="Q387">
        <v>0.74199999999999999</v>
      </c>
      <c r="R387">
        <v>1</v>
      </c>
      <c r="S387">
        <v>0</v>
      </c>
      <c r="T387">
        <v>0</v>
      </c>
      <c r="V387">
        <v>0</v>
      </c>
      <c r="Y387" s="8">
        <v>44413</v>
      </c>
      <c r="Z387">
        <v>0.75061342592592595</v>
      </c>
      <c r="AB387">
        <v>1</v>
      </c>
      <c r="AD387">
        <v>5.7800913161280105</v>
      </c>
      <c r="AE387">
        <v>11.165434272664648</v>
      </c>
      <c r="AF387">
        <v>5.3853429565366371</v>
      </c>
      <c r="AG387">
        <v>0.81000533084777637</v>
      </c>
    </row>
    <row r="388" spans="1:58" x14ac:dyDescent="0.3">
      <c r="A388">
        <v>26</v>
      </c>
      <c r="B388">
        <v>9</v>
      </c>
      <c r="C388" t="s">
        <v>142</v>
      </c>
      <c r="D388" t="s">
        <v>27</v>
      </c>
      <c r="G388">
        <v>0.5</v>
      </c>
      <c r="H388">
        <v>0.5</v>
      </c>
      <c r="I388">
        <v>4451</v>
      </c>
      <c r="J388">
        <v>11406</v>
      </c>
      <c r="L388">
        <v>8243</v>
      </c>
      <c r="M388">
        <v>3.83</v>
      </c>
      <c r="N388">
        <v>9.9410000000000007</v>
      </c>
      <c r="O388">
        <v>6.1120000000000001</v>
      </c>
      <c r="Q388">
        <v>0.746</v>
      </c>
      <c r="R388">
        <v>1</v>
      </c>
      <c r="S388">
        <v>0</v>
      </c>
      <c r="T388">
        <v>0</v>
      </c>
      <c r="V388">
        <v>0</v>
      </c>
      <c r="Y388" s="8">
        <v>44413</v>
      </c>
      <c r="Z388">
        <v>0.75671296296296298</v>
      </c>
      <c r="AB388">
        <v>1</v>
      </c>
      <c r="AD388">
        <v>4.0836911183194839</v>
      </c>
      <c r="AE388">
        <v>10.973335080043032</v>
      </c>
      <c r="AF388">
        <v>6.8896439617235483</v>
      </c>
      <c r="AG388">
        <v>0.81368570644328464</v>
      </c>
      <c r="AJ388">
        <v>1.8743618035879759</v>
      </c>
      <c r="AO388">
        <v>1.508098056691179</v>
      </c>
      <c r="AT388">
        <v>3.460002431151747</v>
      </c>
      <c r="AY388">
        <v>1.8170268046595606</v>
      </c>
      <c r="BC388">
        <v>4.0457748887327041</v>
      </c>
      <c r="BD388">
        <v>11.056708079886423</v>
      </c>
      <c r="BE388">
        <v>7.01093319115372</v>
      </c>
      <c r="BF388">
        <v>0.82114592724499058</v>
      </c>
    </row>
    <row r="389" spans="1:58" x14ac:dyDescent="0.3">
      <c r="A389">
        <v>27</v>
      </c>
      <c r="B389">
        <v>9</v>
      </c>
      <c r="C389" t="s">
        <v>142</v>
      </c>
      <c r="D389" t="s">
        <v>27</v>
      </c>
      <c r="G389">
        <v>0.5</v>
      </c>
      <c r="H389">
        <v>0.5</v>
      </c>
      <c r="I389">
        <v>4370</v>
      </c>
      <c r="J389">
        <v>11577</v>
      </c>
      <c r="L389">
        <v>8393</v>
      </c>
      <c r="M389">
        <v>3.7669999999999999</v>
      </c>
      <c r="N389">
        <v>10.086</v>
      </c>
      <c r="O389">
        <v>6.319</v>
      </c>
      <c r="Q389">
        <v>0.76200000000000001</v>
      </c>
      <c r="R389">
        <v>1</v>
      </c>
      <c r="S389">
        <v>0</v>
      </c>
      <c r="T389">
        <v>0</v>
      </c>
      <c r="V389">
        <v>0</v>
      </c>
      <c r="Y389" s="8">
        <v>44413</v>
      </c>
      <c r="Z389">
        <v>0.76327546296296289</v>
      </c>
      <c r="AB389">
        <v>1</v>
      </c>
      <c r="AD389">
        <v>4.0078586591459242</v>
      </c>
      <c r="AE389">
        <v>11.140081079729816</v>
      </c>
      <c r="AF389">
        <v>7.1322224205838918</v>
      </c>
      <c r="AG389">
        <v>0.82860614804669641</v>
      </c>
    </row>
    <row r="390" spans="1:58" x14ac:dyDescent="0.3">
      <c r="A390">
        <v>28</v>
      </c>
      <c r="B390">
        <v>10</v>
      </c>
      <c r="C390" t="s">
        <v>143</v>
      </c>
      <c r="D390" t="s">
        <v>27</v>
      </c>
      <c r="G390">
        <v>0.5</v>
      </c>
      <c r="H390">
        <v>0.5</v>
      </c>
      <c r="I390">
        <v>4051</v>
      </c>
      <c r="J390">
        <v>6111</v>
      </c>
      <c r="L390">
        <v>6291</v>
      </c>
      <c r="M390">
        <v>3.5230000000000001</v>
      </c>
      <c r="N390">
        <v>5.4560000000000004</v>
      </c>
      <c r="O390">
        <v>1.9330000000000001</v>
      </c>
      <c r="Q390">
        <v>0.54200000000000004</v>
      </c>
      <c r="R390">
        <v>1</v>
      </c>
      <c r="S390">
        <v>0</v>
      </c>
      <c r="T390">
        <v>0</v>
      </c>
      <c r="V390">
        <v>0</v>
      </c>
      <c r="Y390" s="8">
        <v>44413</v>
      </c>
      <c r="Z390">
        <v>0.77394675925925915</v>
      </c>
      <c r="AB390">
        <v>1</v>
      </c>
      <c r="AD390">
        <v>3.709209838450052</v>
      </c>
      <c r="AE390">
        <v>5.8100598265838403</v>
      </c>
      <c r="AF390">
        <v>2.1008499881337883</v>
      </c>
      <c r="AG390">
        <v>0.61952102637755257</v>
      </c>
    </row>
    <row r="391" spans="1:58" x14ac:dyDescent="0.3">
      <c r="A391">
        <v>29</v>
      </c>
      <c r="B391">
        <v>10</v>
      </c>
      <c r="C391" t="s">
        <v>143</v>
      </c>
      <c r="D391" t="s">
        <v>27</v>
      </c>
      <c r="G391">
        <v>0.5</v>
      </c>
      <c r="H391">
        <v>0.5</v>
      </c>
      <c r="I391">
        <v>3958</v>
      </c>
      <c r="J391">
        <v>6114</v>
      </c>
      <c r="L391">
        <v>6339</v>
      </c>
      <c r="M391">
        <v>3.4510000000000001</v>
      </c>
      <c r="N391">
        <v>5.4580000000000002</v>
      </c>
      <c r="O391">
        <v>2.0059999999999998</v>
      </c>
      <c r="Q391">
        <v>0.54700000000000004</v>
      </c>
      <c r="R391">
        <v>1</v>
      </c>
      <c r="S391">
        <v>0</v>
      </c>
      <c r="T391">
        <v>0</v>
      </c>
      <c r="V391">
        <v>0</v>
      </c>
      <c r="Y391" s="8">
        <v>44413</v>
      </c>
      <c r="Z391">
        <v>0.77984953703703708</v>
      </c>
      <c r="AB391">
        <v>1</v>
      </c>
      <c r="AD391">
        <v>3.6221429408804093</v>
      </c>
      <c r="AE391">
        <v>5.8129851949993983</v>
      </c>
      <c r="AF391">
        <v>2.1908422541189889</v>
      </c>
      <c r="AG391">
        <v>0.62429556769064432</v>
      </c>
      <c r="AJ391">
        <v>0.51560067061224524</v>
      </c>
      <c r="AO391">
        <v>0.36836820548492094</v>
      </c>
      <c r="AT391">
        <v>0.12446991785585255</v>
      </c>
      <c r="AY391">
        <v>0.68278416204908821</v>
      </c>
      <c r="BC391">
        <v>3.6315049728771451</v>
      </c>
      <c r="BD391">
        <v>5.823711545856443</v>
      </c>
      <c r="BE391">
        <v>2.1922065729792979</v>
      </c>
      <c r="BF391">
        <v>0.62643416432046672</v>
      </c>
    </row>
    <row r="392" spans="1:58" x14ac:dyDescent="0.3">
      <c r="A392">
        <v>30</v>
      </c>
      <c r="B392">
        <v>10</v>
      </c>
      <c r="C392" t="s">
        <v>143</v>
      </c>
      <c r="D392" t="s">
        <v>27</v>
      </c>
      <c r="G392">
        <v>0.5</v>
      </c>
      <c r="H392">
        <v>0.5</v>
      </c>
      <c r="I392">
        <v>3978</v>
      </c>
      <c r="J392">
        <v>6136</v>
      </c>
      <c r="L392">
        <v>6382</v>
      </c>
      <c r="M392">
        <v>3.4670000000000001</v>
      </c>
      <c r="N392">
        <v>5.476</v>
      </c>
      <c r="O392">
        <v>2.0099999999999998</v>
      </c>
      <c r="Q392">
        <v>0.55100000000000005</v>
      </c>
      <c r="R392">
        <v>1</v>
      </c>
      <c r="S392">
        <v>0</v>
      </c>
      <c r="T392">
        <v>0</v>
      </c>
      <c r="V392">
        <v>0</v>
      </c>
      <c r="Y392" s="8">
        <v>44413</v>
      </c>
      <c r="Z392">
        <v>0.78622685185185182</v>
      </c>
      <c r="AB392">
        <v>1</v>
      </c>
      <c r="AD392">
        <v>3.6408670048738809</v>
      </c>
      <c r="AE392">
        <v>5.8344378967134878</v>
      </c>
      <c r="AF392">
        <v>2.1935708918396069</v>
      </c>
      <c r="AG392">
        <v>0.62857276095028902</v>
      </c>
    </row>
    <row r="393" spans="1:58" x14ac:dyDescent="0.3">
      <c r="A393">
        <v>31</v>
      </c>
      <c r="B393">
        <v>11</v>
      </c>
      <c r="C393" t="s">
        <v>203</v>
      </c>
      <c r="D393" t="s">
        <v>27</v>
      </c>
      <c r="G393">
        <v>0.5</v>
      </c>
      <c r="H393">
        <v>0.5</v>
      </c>
      <c r="I393">
        <v>4264</v>
      </c>
      <c r="J393">
        <v>6901</v>
      </c>
      <c r="L393">
        <v>1817</v>
      </c>
      <c r="M393">
        <v>3.6859999999999999</v>
      </c>
      <c r="N393">
        <v>6.125</v>
      </c>
      <c r="O393">
        <v>2.4390000000000001</v>
      </c>
      <c r="Q393">
        <v>7.3999999999999996E-2</v>
      </c>
      <c r="R393">
        <v>1</v>
      </c>
      <c r="S393">
        <v>0</v>
      </c>
      <c r="T393">
        <v>0</v>
      </c>
      <c r="V393">
        <v>0</v>
      </c>
      <c r="Y393" s="8">
        <v>44413</v>
      </c>
      <c r="Z393">
        <v>0.79706018518518518</v>
      </c>
      <c r="AB393">
        <v>1</v>
      </c>
      <c r="AD393">
        <v>3.9086211199805247</v>
      </c>
      <c r="AE393">
        <v>6.580406842680679</v>
      </c>
      <c r="AF393">
        <v>2.6717857227001542</v>
      </c>
      <c r="AG393">
        <v>0.17449398815312359</v>
      </c>
    </row>
    <row r="394" spans="1:58" x14ac:dyDescent="0.3">
      <c r="A394">
        <v>32</v>
      </c>
      <c r="B394">
        <v>11</v>
      </c>
      <c r="C394" t="s">
        <v>203</v>
      </c>
      <c r="D394" t="s">
        <v>27</v>
      </c>
      <c r="G394">
        <v>0.5</v>
      </c>
      <c r="H394">
        <v>0.5</v>
      </c>
      <c r="I394">
        <v>4363</v>
      </c>
      <c r="J394">
        <v>6822</v>
      </c>
      <c r="L394">
        <v>1750</v>
      </c>
      <c r="M394">
        <v>3.762</v>
      </c>
      <c r="N394">
        <v>6.0579999999999998</v>
      </c>
      <c r="O394">
        <v>2.2959999999999998</v>
      </c>
      <c r="Q394">
        <v>6.7000000000000004E-2</v>
      </c>
      <c r="R394">
        <v>1</v>
      </c>
      <c r="S394">
        <v>0</v>
      </c>
      <c r="T394">
        <v>0</v>
      </c>
      <c r="V394">
        <v>0</v>
      </c>
      <c r="Y394" s="8">
        <v>44413</v>
      </c>
      <c r="Z394">
        <v>0.80309027777777775</v>
      </c>
      <c r="AB394">
        <v>1</v>
      </c>
      <c r="AD394">
        <v>4.0013052367482089</v>
      </c>
      <c r="AE394">
        <v>6.5033721410709955</v>
      </c>
      <c r="AF394">
        <v>2.5020669043227866</v>
      </c>
      <c r="AG394">
        <v>0.16782952423693298</v>
      </c>
      <c r="AJ394">
        <v>0.6297418827340181</v>
      </c>
      <c r="AO394">
        <v>0.98473875018951895</v>
      </c>
      <c r="AT394">
        <v>1.5498297490100787</v>
      </c>
      <c r="AY394">
        <v>0.65408282457461964</v>
      </c>
      <c r="BC394">
        <v>4.0139439799438019</v>
      </c>
      <c r="BD394">
        <v>6.5355511936421298</v>
      </c>
      <c r="BE394">
        <v>2.521607213698327</v>
      </c>
      <c r="BF394">
        <v>0.16728244137814122</v>
      </c>
    </row>
    <row r="395" spans="1:58" x14ac:dyDescent="0.3">
      <c r="A395">
        <v>33</v>
      </c>
      <c r="B395">
        <v>11</v>
      </c>
      <c r="C395" t="s">
        <v>203</v>
      </c>
      <c r="D395" t="s">
        <v>27</v>
      </c>
      <c r="G395">
        <v>0.5</v>
      </c>
      <c r="H395">
        <v>0.5</v>
      </c>
      <c r="I395">
        <v>4390</v>
      </c>
      <c r="J395">
        <v>6888</v>
      </c>
      <c r="L395">
        <v>1739</v>
      </c>
      <c r="M395">
        <v>3.7829999999999999</v>
      </c>
      <c r="N395">
        <v>6.1139999999999999</v>
      </c>
      <c r="O395">
        <v>2.331</v>
      </c>
      <c r="Q395">
        <v>6.6000000000000003E-2</v>
      </c>
      <c r="R395">
        <v>1</v>
      </c>
      <c r="S395">
        <v>0</v>
      </c>
      <c r="T395">
        <v>0</v>
      </c>
      <c r="V395">
        <v>0</v>
      </c>
      <c r="Y395" s="8">
        <v>44413</v>
      </c>
      <c r="Z395">
        <v>0.80957175925925917</v>
      </c>
      <c r="AB395">
        <v>1</v>
      </c>
      <c r="AD395">
        <v>4.0265827231393958</v>
      </c>
      <c r="AE395">
        <v>6.5677302462132632</v>
      </c>
      <c r="AF395">
        <v>2.5411475230738674</v>
      </c>
      <c r="AG395">
        <v>0.16673535851934945</v>
      </c>
    </row>
    <row r="396" spans="1:58" x14ac:dyDescent="0.3">
      <c r="A396">
        <v>34</v>
      </c>
      <c r="B396">
        <v>12</v>
      </c>
      <c r="C396" t="s">
        <v>144</v>
      </c>
      <c r="D396" t="s">
        <v>27</v>
      </c>
      <c r="G396">
        <v>0.5</v>
      </c>
      <c r="H396">
        <v>0.5</v>
      </c>
      <c r="I396">
        <v>3135</v>
      </c>
      <c r="J396">
        <v>4788</v>
      </c>
      <c r="L396">
        <v>1519</v>
      </c>
      <c r="M396">
        <v>2.82</v>
      </c>
      <c r="N396">
        <v>4.335</v>
      </c>
      <c r="O396">
        <v>1.5149999999999999</v>
      </c>
      <c r="Q396">
        <v>4.2999999999999997E-2</v>
      </c>
      <c r="R396">
        <v>1</v>
      </c>
      <c r="S396">
        <v>0</v>
      </c>
      <c r="T396">
        <v>0</v>
      </c>
      <c r="V396">
        <v>0</v>
      </c>
      <c r="Y396" s="8">
        <v>44413</v>
      </c>
      <c r="Z396">
        <v>0.82020833333333332</v>
      </c>
      <c r="AB396">
        <v>1</v>
      </c>
      <c r="AD396">
        <v>2.8516477075490534</v>
      </c>
      <c r="AE396">
        <v>4.5199723553229321</v>
      </c>
      <c r="AF396">
        <v>1.6683246477738787</v>
      </c>
      <c r="AG396">
        <v>0.14485204416767883</v>
      </c>
    </row>
    <row r="397" spans="1:58" x14ac:dyDescent="0.3">
      <c r="A397">
        <v>35</v>
      </c>
      <c r="B397">
        <v>12</v>
      </c>
      <c r="C397" t="s">
        <v>144</v>
      </c>
      <c r="D397" t="s">
        <v>27</v>
      </c>
      <c r="G397">
        <v>0.5</v>
      </c>
      <c r="H397">
        <v>0.5</v>
      </c>
      <c r="I397">
        <v>2646</v>
      </c>
      <c r="J397">
        <v>4810</v>
      </c>
      <c r="L397">
        <v>1493</v>
      </c>
      <c r="M397">
        <v>2.4449999999999998</v>
      </c>
      <c r="N397">
        <v>4.3529999999999998</v>
      </c>
      <c r="O397">
        <v>1.909</v>
      </c>
      <c r="Q397">
        <v>0.04</v>
      </c>
      <c r="R397">
        <v>1</v>
      </c>
      <c r="S397">
        <v>0</v>
      </c>
      <c r="T397">
        <v>0</v>
      </c>
      <c r="V397">
        <v>0</v>
      </c>
      <c r="Y397" s="8">
        <v>44413</v>
      </c>
      <c r="Z397">
        <v>0.82609953703703709</v>
      </c>
      <c r="AB397">
        <v>1</v>
      </c>
      <c r="AD397">
        <v>2.3938443429086727</v>
      </c>
      <c r="AE397">
        <v>4.5414250570370216</v>
      </c>
      <c r="AF397">
        <v>2.1475807141283489</v>
      </c>
      <c r="AG397">
        <v>0.14226583428975412</v>
      </c>
      <c r="AJ397">
        <v>0.19573524951277527</v>
      </c>
      <c r="AO397">
        <v>0.43035877778708165</v>
      </c>
      <c r="AT397">
        <v>0.69253564653172339</v>
      </c>
      <c r="AY397">
        <v>0.28006415045965466</v>
      </c>
      <c r="BC397">
        <v>2.3915038349094888</v>
      </c>
      <c r="BD397">
        <v>4.5316738289851628</v>
      </c>
      <c r="BE397">
        <v>2.140169994075674</v>
      </c>
      <c r="BF397">
        <v>0.14206689506837528</v>
      </c>
    </row>
    <row r="398" spans="1:58" x14ac:dyDescent="0.3">
      <c r="A398">
        <v>36</v>
      </c>
      <c r="B398">
        <v>12</v>
      </c>
      <c r="C398" t="s">
        <v>144</v>
      </c>
      <c r="D398" t="s">
        <v>27</v>
      </c>
      <c r="G398">
        <v>0.5</v>
      </c>
      <c r="H398">
        <v>0.5</v>
      </c>
      <c r="I398">
        <v>2641</v>
      </c>
      <c r="J398">
        <v>4790</v>
      </c>
      <c r="L398">
        <v>1489</v>
      </c>
      <c r="M398">
        <v>2.4409999999999998</v>
      </c>
      <c r="N398">
        <v>4.3360000000000003</v>
      </c>
      <c r="O398">
        <v>1.895</v>
      </c>
      <c r="Q398">
        <v>0.04</v>
      </c>
      <c r="R398">
        <v>1</v>
      </c>
      <c r="S398">
        <v>0</v>
      </c>
      <c r="T398">
        <v>0</v>
      </c>
      <c r="V398">
        <v>0</v>
      </c>
      <c r="Y398" s="8">
        <v>44413</v>
      </c>
      <c r="Z398">
        <v>0.83241898148148152</v>
      </c>
      <c r="AB398">
        <v>1</v>
      </c>
      <c r="AD398">
        <v>2.389163326910305</v>
      </c>
      <c r="AE398">
        <v>4.521922600933304</v>
      </c>
      <c r="AF398">
        <v>2.132759274022999</v>
      </c>
      <c r="AG398">
        <v>0.14186795584699646</v>
      </c>
    </row>
    <row r="399" spans="1:58" x14ac:dyDescent="0.3">
      <c r="A399">
        <v>37</v>
      </c>
      <c r="B399">
        <v>13</v>
      </c>
      <c r="C399" t="s">
        <v>145</v>
      </c>
      <c r="D399" t="s">
        <v>27</v>
      </c>
      <c r="G399">
        <v>0.5</v>
      </c>
      <c r="H399">
        <v>0.5</v>
      </c>
      <c r="I399">
        <v>3801</v>
      </c>
      <c r="J399">
        <v>5318</v>
      </c>
      <c r="L399">
        <v>2088</v>
      </c>
      <c r="M399">
        <v>3.331</v>
      </c>
      <c r="N399">
        <v>4.7839999999999998</v>
      </c>
      <c r="O399">
        <v>1.4530000000000001</v>
      </c>
      <c r="Q399">
        <v>0.10199999999999999</v>
      </c>
      <c r="R399">
        <v>1</v>
      </c>
      <c r="S399">
        <v>0</v>
      </c>
      <c r="T399">
        <v>0</v>
      </c>
      <c r="V399">
        <v>0</v>
      </c>
      <c r="Y399" s="8">
        <v>44413</v>
      </c>
      <c r="Z399">
        <v>0.84307870370370364</v>
      </c>
      <c r="AB399">
        <v>1</v>
      </c>
      <c r="AD399">
        <v>3.4751590385316571</v>
      </c>
      <c r="AE399">
        <v>5.0367874420714447</v>
      </c>
      <c r="AF399">
        <v>1.5616284035397876</v>
      </c>
      <c r="AG399">
        <v>0.2014502526499542</v>
      </c>
    </row>
    <row r="400" spans="1:58" x14ac:dyDescent="0.3">
      <c r="A400">
        <v>38</v>
      </c>
      <c r="B400">
        <v>13</v>
      </c>
      <c r="C400" t="s">
        <v>145</v>
      </c>
      <c r="D400" t="s">
        <v>27</v>
      </c>
      <c r="G400">
        <v>0.5</v>
      </c>
      <c r="H400">
        <v>0.5</v>
      </c>
      <c r="I400">
        <v>4233</v>
      </c>
      <c r="J400">
        <v>5280</v>
      </c>
      <c r="L400">
        <v>2044</v>
      </c>
      <c r="M400">
        <v>3.6619999999999999</v>
      </c>
      <c r="N400">
        <v>4.7519999999999998</v>
      </c>
      <c r="O400">
        <v>1.0900000000000001</v>
      </c>
      <c r="Q400">
        <v>9.8000000000000004E-2</v>
      </c>
      <c r="R400">
        <v>1</v>
      </c>
      <c r="S400">
        <v>0</v>
      </c>
      <c r="T400">
        <v>0</v>
      </c>
      <c r="V400">
        <v>0</v>
      </c>
      <c r="Y400" s="8">
        <v>44413</v>
      </c>
      <c r="Z400">
        <v>0.84899305555555549</v>
      </c>
      <c r="AB400">
        <v>1</v>
      </c>
      <c r="AD400">
        <v>3.8795988207906436</v>
      </c>
      <c r="AE400">
        <v>4.9997327754743814</v>
      </c>
      <c r="AF400">
        <v>1.1201339546837379</v>
      </c>
      <c r="AG400">
        <v>0.19707358977962008</v>
      </c>
      <c r="AJ400">
        <v>0.28999720575504168</v>
      </c>
      <c r="AO400">
        <v>0.3321100450869966</v>
      </c>
      <c r="AT400">
        <v>0.47810541028083287</v>
      </c>
      <c r="AY400">
        <v>0.55675223394893925</v>
      </c>
      <c r="BC400">
        <v>3.8739816015926021</v>
      </c>
      <c r="BD400">
        <v>4.991444231630302</v>
      </c>
      <c r="BE400">
        <v>1.1174626300376995</v>
      </c>
      <c r="BF400">
        <v>0.19652650692082832</v>
      </c>
    </row>
    <row r="401" spans="1:58" x14ac:dyDescent="0.3">
      <c r="A401">
        <v>39</v>
      </c>
      <c r="B401">
        <v>13</v>
      </c>
      <c r="C401" t="s">
        <v>145</v>
      </c>
      <c r="D401" t="s">
        <v>27</v>
      </c>
      <c r="G401">
        <v>0.5</v>
      </c>
      <c r="H401">
        <v>0.5</v>
      </c>
      <c r="I401">
        <v>4221</v>
      </c>
      <c r="J401">
        <v>5263</v>
      </c>
      <c r="L401">
        <v>2033</v>
      </c>
      <c r="M401">
        <v>3.653</v>
      </c>
      <c r="N401">
        <v>4.7370000000000001</v>
      </c>
      <c r="O401">
        <v>1.0840000000000001</v>
      </c>
      <c r="Q401">
        <v>9.7000000000000003E-2</v>
      </c>
      <c r="R401">
        <v>1</v>
      </c>
      <c r="S401">
        <v>0</v>
      </c>
      <c r="T401">
        <v>0</v>
      </c>
      <c r="V401">
        <v>0</v>
      </c>
      <c r="Y401" s="8">
        <v>44413</v>
      </c>
      <c r="Z401">
        <v>0.85530092592592588</v>
      </c>
      <c r="AB401">
        <v>1</v>
      </c>
      <c r="AD401">
        <v>3.8683643823945606</v>
      </c>
      <c r="AE401">
        <v>4.9831556877862218</v>
      </c>
      <c r="AF401">
        <v>1.1147913053916612</v>
      </c>
      <c r="AG401">
        <v>0.19597942406203656</v>
      </c>
    </row>
    <row r="402" spans="1:58" x14ac:dyDescent="0.3">
      <c r="A402">
        <v>40</v>
      </c>
      <c r="B402">
        <v>14</v>
      </c>
      <c r="C402" t="s">
        <v>146</v>
      </c>
      <c r="D402" t="s">
        <v>27</v>
      </c>
      <c r="G402">
        <v>0.5</v>
      </c>
      <c r="H402">
        <v>0.5</v>
      </c>
      <c r="I402">
        <v>3435</v>
      </c>
      <c r="J402">
        <v>9585</v>
      </c>
      <c r="L402">
        <v>4792</v>
      </c>
      <c r="M402">
        <v>3.05</v>
      </c>
      <c r="N402">
        <v>8.3989999999999991</v>
      </c>
      <c r="O402">
        <v>5.3490000000000002</v>
      </c>
      <c r="Q402">
        <v>0.38500000000000001</v>
      </c>
      <c r="R402">
        <v>1</v>
      </c>
      <c r="S402">
        <v>0</v>
      </c>
      <c r="T402">
        <v>0</v>
      </c>
      <c r="V402">
        <v>0</v>
      </c>
      <c r="Y402" s="8">
        <v>44413</v>
      </c>
      <c r="Z402">
        <v>0.86623842592592604</v>
      </c>
      <c r="AB402">
        <v>1</v>
      </c>
      <c r="AD402">
        <v>3.1325086674511273</v>
      </c>
      <c r="AE402">
        <v>9.1976364517995588</v>
      </c>
      <c r="AF402">
        <v>6.0651277843484319</v>
      </c>
      <c r="AG402">
        <v>0.4704160799541241</v>
      </c>
    </row>
    <row r="403" spans="1:58" x14ac:dyDescent="0.3">
      <c r="A403">
        <v>41</v>
      </c>
      <c r="B403">
        <v>14</v>
      </c>
      <c r="C403" t="s">
        <v>146</v>
      </c>
      <c r="D403" t="s">
        <v>27</v>
      </c>
      <c r="G403">
        <v>0.5</v>
      </c>
      <c r="H403">
        <v>0.5</v>
      </c>
      <c r="I403">
        <v>3051</v>
      </c>
      <c r="J403">
        <v>9662</v>
      </c>
      <c r="L403">
        <v>4740</v>
      </c>
      <c r="M403">
        <v>2.7549999999999999</v>
      </c>
      <c r="N403">
        <v>8.4640000000000004</v>
      </c>
      <c r="O403">
        <v>5.7089999999999996</v>
      </c>
      <c r="Q403">
        <v>0.38</v>
      </c>
      <c r="R403">
        <v>1</v>
      </c>
      <c r="S403">
        <v>0</v>
      </c>
      <c r="T403">
        <v>0</v>
      </c>
      <c r="V403">
        <v>0</v>
      </c>
      <c r="Y403" s="8">
        <v>44413</v>
      </c>
      <c r="Z403">
        <v>0.87228009259259265</v>
      </c>
      <c r="AB403">
        <v>1</v>
      </c>
      <c r="AD403">
        <v>2.7730066387764727</v>
      </c>
      <c r="AE403">
        <v>9.2727209077988704</v>
      </c>
      <c r="AF403">
        <v>6.4997142690223981</v>
      </c>
      <c r="AG403">
        <v>0.46524366019827462</v>
      </c>
      <c r="AJ403">
        <v>0.54164379113900174</v>
      </c>
      <c r="AO403">
        <v>0.22108090085644175</v>
      </c>
      <c r="AT403">
        <v>8.4629171084111485E-2</v>
      </c>
      <c r="AY403">
        <v>1.9897362607756159</v>
      </c>
      <c r="BC403">
        <v>2.765517013179084</v>
      </c>
      <c r="BD403">
        <v>9.262482118344419</v>
      </c>
      <c r="BE403">
        <v>6.4969651051653354</v>
      </c>
      <c r="BF403">
        <v>0.46991873190067701</v>
      </c>
    </row>
    <row r="404" spans="1:58" x14ac:dyDescent="0.3">
      <c r="A404">
        <v>42</v>
      </c>
      <c r="B404">
        <v>14</v>
      </c>
      <c r="C404" t="s">
        <v>146</v>
      </c>
      <c r="D404" t="s">
        <v>27</v>
      </c>
      <c r="G404">
        <v>0.5</v>
      </c>
      <c r="H404">
        <v>0.5</v>
      </c>
      <c r="I404">
        <v>3035</v>
      </c>
      <c r="J404">
        <v>9641</v>
      </c>
      <c r="L404">
        <v>4834</v>
      </c>
      <c r="M404">
        <v>2.7440000000000002</v>
      </c>
      <c r="N404">
        <v>8.4469999999999992</v>
      </c>
      <c r="O404">
        <v>5.7030000000000003</v>
      </c>
      <c r="Q404">
        <v>0.39</v>
      </c>
      <c r="R404">
        <v>1</v>
      </c>
      <c r="S404">
        <v>0</v>
      </c>
      <c r="T404">
        <v>0</v>
      </c>
      <c r="V404">
        <v>0</v>
      </c>
      <c r="Y404" s="8">
        <v>44413</v>
      </c>
      <c r="Z404">
        <v>0.8787152777777778</v>
      </c>
      <c r="AB404">
        <v>1</v>
      </c>
      <c r="AD404">
        <v>2.7580273875816954</v>
      </c>
      <c r="AE404">
        <v>9.2522433288899677</v>
      </c>
      <c r="AF404">
        <v>6.4942159413082727</v>
      </c>
      <c r="AG404">
        <v>0.47459380360307934</v>
      </c>
    </row>
    <row r="405" spans="1:58" x14ac:dyDescent="0.3">
      <c r="A405">
        <v>43</v>
      </c>
      <c r="B405">
        <v>15</v>
      </c>
      <c r="C405" t="s">
        <v>147</v>
      </c>
      <c r="D405" t="s">
        <v>27</v>
      </c>
      <c r="G405">
        <v>0.5</v>
      </c>
      <c r="H405">
        <v>0.5</v>
      </c>
      <c r="I405">
        <v>4519</v>
      </c>
      <c r="J405">
        <v>6678</v>
      </c>
      <c r="L405">
        <v>1511</v>
      </c>
      <c r="M405">
        <v>3.8820000000000001</v>
      </c>
      <c r="N405">
        <v>5.9359999999999999</v>
      </c>
      <c r="O405">
        <v>2.0539999999999998</v>
      </c>
      <c r="Q405">
        <v>4.2000000000000003E-2</v>
      </c>
      <c r="R405">
        <v>1</v>
      </c>
      <c r="S405">
        <v>0</v>
      </c>
      <c r="T405">
        <v>0</v>
      </c>
      <c r="V405">
        <v>0</v>
      </c>
      <c r="Y405" s="8">
        <v>44413</v>
      </c>
      <c r="Z405">
        <v>0.88944444444444448</v>
      </c>
      <c r="AB405">
        <v>1</v>
      </c>
      <c r="AD405">
        <v>4.1473529358972874</v>
      </c>
      <c r="AE405">
        <v>6.3629544571242294</v>
      </c>
      <c r="AF405">
        <v>2.215601521226942</v>
      </c>
      <c r="AG405">
        <v>0.14405628728216352</v>
      </c>
    </row>
    <row r="406" spans="1:58" x14ac:dyDescent="0.3">
      <c r="A406">
        <v>44</v>
      </c>
      <c r="B406">
        <v>15</v>
      </c>
      <c r="C406" t="s">
        <v>147</v>
      </c>
      <c r="D406" t="s">
        <v>27</v>
      </c>
      <c r="G406">
        <v>0.5</v>
      </c>
      <c r="H406">
        <v>0.5</v>
      </c>
      <c r="I406">
        <v>5042</v>
      </c>
      <c r="J406">
        <v>6627</v>
      </c>
      <c r="L406">
        <v>1491</v>
      </c>
      <c r="M406">
        <v>4.2830000000000004</v>
      </c>
      <c r="N406">
        <v>5.8929999999999998</v>
      </c>
      <c r="O406">
        <v>1.609</v>
      </c>
      <c r="Q406">
        <v>0.04</v>
      </c>
      <c r="R406">
        <v>1</v>
      </c>
      <c r="S406">
        <v>0</v>
      </c>
      <c r="T406">
        <v>0</v>
      </c>
      <c r="V406">
        <v>0</v>
      </c>
      <c r="Y406" s="8">
        <v>44413</v>
      </c>
      <c r="Z406">
        <v>0.8954050925925926</v>
      </c>
      <c r="AB406">
        <v>1</v>
      </c>
      <c r="AD406">
        <v>4.6369872093265698</v>
      </c>
      <c r="AE406">
        <v>6.3132231940597503</v>
      </c>
      <c r="AF406">
        <v>1.6762359847331805</v>
      </c>
      <c r="AG406">
        <v>0.14206689506837528</v>
      </c>
      <c r="AJ406">
        <v>0.93306838690665994</v>
      </c>
      <c r="AO406">
        <v>0.93777115862124849</v>
      </c>
      <c r="AT406">
        <v>5.9361650008935811</v>
      </c>
      <c r="AY406">
        <v>2.2658970651402996</v>
      </c>
      <c r="BC406">
        <v>4.6154545357340773</v>
      </c>
      <c r="BD406">
        <v>6.3429644396179192</v>
      </c>
      <c r="BE406">
        <v>1.727509903883842</v>
      </c>
      <c r="BF406">
        <v>0.14047538129734469</v>
      </c>
    </row>
    <row r="407" spans="1:58" x14ac:dyDescent="0.3">
      <c r="A407">
        <v>45</v>
      </c>
      <c r="B407">
        <v>15</v>
      </c>
      <c r="C407" t="s">
        <v>147</v>
      </c>
      <c r="D407" t="s">
        <v>27</v>
      </c>
      <c r="G407">
        <v>0.5</v>
      </c>
      <c r="H407">
        <v>0.5</v>
      </c>
      <c r="I407">
        <v>4996</v>
      </c>
      <c r="J407">
        <v>6688</v>
      </c>
      <c r="L407">
        <v>1459</v>
      </c>
      <c r="M407">
        <v>4.2480000000000002</v>
      </c>
      <c r="N407">
        <v>5.944</v>
      </c>
      <c r="O407">
        <v>1.696</v>
      </c>
      <c r="Q407">
        <v>3.6999999999999998E-2</v>
      </c>
      <c r="R407">
        <v>1</v>
      </c>
      <c r="S407">
        <v>0</v>
      </c>
      <c r="T407">
        <v>0</v>
      </c>
      <c r="V407">
        <v>0</v>
      </c>
      <c r="Y407" s="8">
        <v>44413</v>
      </c>
      <c r="Z407">
        <v>0.90186342592592583</v>
      </c>
      <c r="AB407">
        <v>1</v>
      </c>
      <c r="AD407">
        <v>4.5939218621415856</v>
      </c>
      <c r="AE407">
        <v>6.372705685176089</v>
      </c>
      <c r="AF407">
        <v>1.7787838230345034</v>
      </c>
      <c r="AG407">
        <v>0.1388838675263141</v>
      </c>
    </row>
    <row r="408" spans="1:58" x14ac:dyDescent="0.3">
      <c r="A408">
        <v>46</v>
      </c>
      <c r="B408">
        <v>16</v>
      </c>
      <c r="C408" t="s">
        <v>148</v>
      </c>
      <c r="D408" t="s">
        <v>27</v>
      </c>
      <c r="G408">
        <v>0.5</v>
      </c>
      <c r="H408">
        <v>0.5</v>
      </c>
      <c r="I408">
        <v>5171</v>
      </c>
      <c r="J408">
        <v>7230</v>
      </c>
      <c r="L408">
        <v>1975</v>
      </c>
      <c r="M408">
        <v>4.3819999999999997</v>
      </c>
      <c r="N408">
        <v>6.4039999999999999</v>
      </c>
      <c r="O408">
        <v>2.0209999999999999</v>
      </c>
      <c r="Q408">
        <v>9.0999999999999998E-2</v>
      </c>
      <c r="R408">
        <v>1</v>
      </c>
      <c r="S408">
        <v>0</v>
      </c>
      <c r="T408">
        <v>0</v>
      </c>
      <c r="V408">
        <v>0</v>
      </c>
      <c r="Y408" s="8">
        <v>44413</v>
      </c>
      <c r="Z408">
        <v>0.91283564814814822</v>
      </c>
      <c r="AB408">
        <v>1</v>
      </c>
      <c r="AD408">
        <v>4.7577574220844614</v>
      </c>
      <c r="AE408">
        <v>6.9012222455868315</v>
      </c>
      <c r="AF408">
        <v>2.1434648235023701</v>
      </c>
      <c r="AG408">
        <v>0.19021018664205067</v>
      </c>
    </row>
    <row r="409" spans="1:58" x14ac:dyDescent="0.3">
      <c r="A409">
        <v>47</v>
      </c>
      <c r="B409">
        <v>16</v>
      </c>
      <c r="C409" t="s">
        <v>148</v>
      </c>
      <c r="D409" t="s">
        <v>27</v>
      </c>
      <c r="G409">
        <v>0.5</v>
      </c>
      <c r="H409">
        <v>0.5</v>
      </c>
      <c r="I409">
        <v>5176</v>
      </c>
      <c r="J409">
        <v>7202</v>
      </c>
      <c r="L409">
        <v>1973</v>
      </c>
      <c r="M409">
        <v>4.3860000000000001</v>
      </c>
      <c r="N409">
        <v>6.38</v>
      </c>
      <c r="O409">
        <v>1.994</v>
      </c>
      <c r="Q409">
        <v>0.09</v>
      </c>
      <c r="R409">
        <v>1</v>
      </c>
      <c r="S409">
        <v>0</v>
      </c>
      <c r="T409">
        <v>0</v>
      </c>
      <c r="V409">
        <v>0</v>
      </c>
      <c r="Y409" s="8">
        <v>44413</v>
      </c>
      <c r="Z409">
        <v>0.91886574074074068</v>
      </c>
      <c r="AB409">
        <v>1</v>
      </c>
      <c r="AD409">
        <v>4.7624384380828291</v>
      </c>
      <c r="AE409">
        <v>6.8739188070416271</v>
      </c>
      <c r="AF409">
        <v>2.111480368958798</v>
      </c>
      <c r="AG409">
        <v>0.19001124742067182</v>
      </c>
      <c r="AJ409">
        <v>1.4635657297630571</v>
      </c>
      <c r="AO409">
        <v>0.17008525630995019</v>
      </c>
      <c r="AT409">
        <v>2.8101578294679537</v>
      </c>
      <c r="AY409">
        <v>1.1054119781842242</v>
      </c>
      <c r="BC409">
        <v>4.7975460580705889</v>
      </c>
      <c r="BD409">
        <v>6.879769543872742</v>
      </c>
      <c r="BE409">
        <v>2.0822234858021531</v>
      </c>
      <c r="BF409">
        <v>0.188966816508433</v>
      </c>
    </row>
    <row r="410" spans="1:58" x14ac:dyDescent="0.3">
      <c r="A410">
        <v>48</v>
      </c>
      <c r="B410">
        <v>16</v>
      </c>
      <c r="C410" t="s">
        <v>148</v>
      </c>
      <c r="D410" t="s">
        <v>27</v>
      </c>
      <c r="G410">
        <v>0.5</v>
      </c>
      <c r="H410">
        <v>0.5</v>
      </c>
      <c r="I410">
        <v>5251</v>
      </c>
      <c r="J410">
        <v>7214</v>
      </c>
      <c r="L410">
        <v>1952</v>
      </c>
      <c r="M410">
        <v>4.4429999999999996</v>
      </c>
      <c r="N410">
        <v>6.39</v>
      </c>
      <c r="O410">
        <v>1.946</v>
      </c>
      <c r="Q410">
        <v>8.7999999999999995E-2</v>
      </c>
      <c r="R410">
        <v>1</v>
      </c>
      <c r="S410">
        <v>0</v>
      </c>
      <c r="T410">
        <v>0</v>
      </c>
      <c r="V410">
        <v>0</v>
      </c>
      <c r="Y410" s="8">
        <v>44413</v>
      </c>
      <c r="Z410">
        <v>0.92533564814814817</v>
      </c>
      <c r="AB410">
        <v>1</v>
      </c>
      <c r="AD410">
        <v>4.8326536780583487</v>
      </c>
      <c r="AE410">
        <v>6.8856202807038569</v>
      </c>
      <c r="AF410">
        <v>2.0529666026455082</v>
      </c>
      <c r="AG410">
        <v>0.1879223855961942</v>
      </c>
    </row>
    <row r="411" spans="1:58" x14ac:dyDescent="0.3">
      <c r="A411">
        <v>49</v>
      </c>
      <c r="B411">
        <v>17</v>
      </c>
      <c r="C411" t="s">
        <v>149</v>
      </c>
      <c r="D411" t="s">
        <v>27</v>
      </c>
      <c r="G411">
        <v>0.5</v>
      </c>
      <c r="H411">
        <v>0.5</v>
      </c>
      <c r="I411">
        <v>3887</v>
      </c>
      <c r="J411">
        <v>9643</v>
      </c>
      <c r="L411">
        <v>4467</v>
      </c>
      <c r="M411">
        <v>3.3969999999999998</v>
      </c>
      <c r="N411">
        <v>8.4480000000000004</v>
      </c>
      <c r="O411">
        <v>5.0510000000000002</v>
      </c>
      <c r="Q411">
        <v>0.35099999999999998</v>
      </c>
      <c r="R411">
        <v>1</v>
      </c>
      <c r="S411">
        <v>0</v>
      </c>
      <c r="T411">
        <v>0</v>
      </c>
      <c r="V411">
        <v>0</v>
      </c>
      <c r="Y411" s="8">
        <v>44413</v>
      </c>
      <c r="Z411">
        <v>0.93628472222222225</v>
      </c>
      <c r="AB411">
        <v>1</v>
      </c>
      <c r="AD411">
        <v>3.5556725137035854</v>
      </c>
      <c r="AE411">
        <v>9.2541935745003396</v>
      </c>
      <c r="AF411">
        <v>5.6985210607967538</v>
      </c>
      <c r="AG411">
        <v>0.43808845648006517</v>
      </c>
    </row>
    <row r="412" spans="1:58" x14ac:dyDescent="0.3">
      <c r="A412">
        <v>50</v>
      </c>
      <c r="B412">
        <v>17</v>
      </c>
      <c r="C412" t="s">
        <v>149</v>
      </c>
      <c r="D412" t="s">
        <v>27</v>
      </c>
      <c r="G412">
        <v>0.5</v>
      </c>
      <c r="H412">
        <v>0.5</v>
      </c>
      <c r="I412">
        <v>3366</v>
      </c>
      <c r="J412">
        <v>9690</v>
      </c>
      <c r="L412">
        <v>4442</v>
      </c>
      <c r="M412">
        <v>2.9969999999999999</v>
      </c>
      <c r="N412">
        <v>8.4879999999999995</v>
      </c>
      <c r="O412">
        <v>5.49</v>
      </c>
      <c r="Q412">
        <v>0.34899999999999998</v>
      </c>
      <c r="R412">
        <v>1</v>
      </c>
      <c r="S412">
        <v>0</v>
      </c>
      <c r="T412">
        <v>0</v>
      </c>
      <c r="V412">
        <v>0</v>
      </c>
      <c r="Y412" s="8">
        <v>44413</v>
      </c>
      <c r="Z412">
        <v>0.94234953703703705</v>
      </c>
      <c r="AB412">
        <v>1</v>
      </c>
      <c r="AD412">
        <v>3.0679106466736505</v>
      </c>
      <c r="AE412">
        <v>9.3000243463440757</v>
      </c>
      <c r="AF412">
        <v>6.2321136996704247</v>
      </c>
      <c r="AG412">
        <v>0.43560171621282989</v>
      </c>
      <c r="AJ412">
        <v>0.4587898297611725</v>
      </c>
      <c r="AO412">
        <v>0.23093996687921711</v>
      </c>
      <c r="AT412">
        <v>0.1189654351584271</v>
      </c>
      <c r="AY412">
        <v>2.5029628511133137</v>
      </c>
      <c r="BC412">
        <v>3.0608891226760986</v>
      </c>
      <c r="BD412">
        <v>9.2892979954870309</v>
      </c>
      <c r="BE412">
        <v>6.2284088728109319</v>
      </c>
      <c r="BF412">
        <v>0.44112227960609224</v>
      </c>
    </row>
    <row r="413" spans="1:58" x14ac:dyDescent="0.3">
      <c r="A413">
        <v>51</v>
      </c>
      <c r="B413">
        <v>17</v>
      </c>
      <c r="C413" t="s">
        <v>149</v>
      </c>
      <c r="D413" t="s">
        <v>27</v>
      </c>
      <c r="G413">
        <v>0.5</v>
      </c>
      <c r="H413">
        <v>0.5</v>
      </c>
      <c r="I413">
        <v>3351</v>
      </c>
      <c r="J413">
        <v>9668</v>
      </c>
      <c r="L413">
        <v>4553</v>
      </c>
      <c r="M413">
        <v>2.9860000000000002</v>
      </c>
      <c r="N413">
        <v>8.4689999999999994</v>
      </c>
      <c r="O413">
        <v>5.484</v>
      </c>
      <c r="Q413">
        <v>0.36</v>
      </c>
      <c r="R413">
        <v>1</v>
      </c>
      <c r="S413">
        <v>0</v>
      </c>
      <c r="T413">
        <v>0</v>
      </c>
      <c r="V413">
        <v>0</v>
      </c>
      <c r="Y413" s="8">
        <v>44413</v>
      </c>
      <c r="Z413">
        <v>0.94879629629629625</v>
      </c>
      <c r="AB413">
        <v>1</v>
      </c>
      <c r="AD413">
        <v>3.0538675986785466</v>
      </c>
      <c r="AE413">
        <v>9.2785716446299862</v>
      </c>
      <c r="AF413">
        <v>6.2247040459514391</v>
      </c>
      <c r="AG413">
        <v>0.44664284299935458</v>
      </c>
    </row>
    <row r="414" spans="1:58" x14ac:dyDescent="0.3">
      <c r="A414">
        <v>52</v>
      </c>
      <c r="B414">
        <v>18</v>
      </c>
      <c r="C414" t="s">
        <v>150</v>
      </c>
      <c r="D414" t="s">
        <v>27</v>
      </c>
      <c r="G414">
        <v>0.5</v>
      </c>
      <c r="H414">
        <v>0.5</v>
      </c>
      <c r="I414">
        <v>3408</v>
      </c>
      <c r="J414">
        <v>5329</v>
      </c>
      <c r="L414">
        <v>1632</v>
      </c>
      <c r="M414">
        <v>3.0289999999999999</v>
      </c>
      <c r="N414">
        <v>4.7930000000000001</v>
      </c>
      <c r="O414">
        <v>1.7629999999999999</v>
      </c>
      <c r="Q414">
        <v>5.5E-2</v>
      </c>
      <c r="R414">
        <v>1</v>
      </c>
      <c r="S414">
        <v>0</v>
      </c>
      <c r="T414">
        <v>0</v>
      </c>
      <c r="V414">
        <v>0</v>
      </c>
      <c r="Y414" s="8">
        <v>44413</v>
      </c>
      <c r="Z414">
        <v>0.95951388888888889</v>
      </c>
      <c r="AB414">
        <v>1</v>
      </c>
      <c r="AD414">
        <v>3.1072311810599409</v>
      </c>
      <c r="AE414">
        <v>5.0475137929284895</v>
      </c>
      <c r="AF414">
        <v>1.9402826118685486</v>
      </c>
      <c r="AG414">
        <v>0.15609211017558236</v>
      </c>
    </row>
    <row r="415" spans="1:58" x14ac:dyDescent="0.3">
      <c r="A415">
        <v>53</v>
      </c>
      <c r="B415">
        <v>18</v>
      </c>
      <c r="C415" t="s">
        <v>150</v>
      </c>
      <c r="D415" t="s">
        <v>27</v>
      </c>
      <c r="G415">
        <v>0.5</v>
      </c>
      <c r="H415">
        <v>0.5</v>
      </c>
      <c r="I415">
        <v>3430</v>
      </c>
      <c r="J415">
        <v>5332</v>
      </c>
      <c r="L415">
        <v>1603</v>
      </c>
      <c r="M415">
        <v>3.0470000000000002</v>
      </c>
      <c r="N415">
        <v>4.7960000000000003</v>
      </c>
      <c r="O415">
        <v>1.7490000000000001</v>
      </c>
      <c r="Q415">
        <v>5.1999999999999998E-2</v>
      </c>
      <c r="R415">
        <v>1</v>
      </c>
      <c r="S415">
        <v>0</v>
      </c>
      <c r="T415">
        <v>0</v>
      </c>
      <c r="V415">
        <v>0</v>
      </c>
      <c r="Y415" s="8">
        <v>44413</v>
      </c>
      <c r="Z415">
        <v>0.9654166666666667</v>
      </c>
      <c r="AB415">
        <v>1</v>
      </c>
      <c r="AD415">
        <v>3.1278276514527596</v>
      </c>
      <c r="AE415">
        <v>5.0504391613440474</v>
      </c>
      <c r="AF415">
        <v>1.9226115098912877</v>
      </c>
      <c r="AG415">
        <v>0.15320749146558943</v>
      </c>
      <c r="AJ415">
        <v>0.29976280621782914</v>
      </c>
      <c r="AO415">
        <v>0.93108329950735003</v>
      </c>
      <c r="AT415">
        <v>1.966703482898704</v>
      </c>
      <c r="AY415">
        <v>5.9502152631425282</v>
      </c>
      <c r="BC415">
        <v>3.1231466354543915</v>
      </c>
      <c r="BD415">
        <v>5.0270362140195859</v>
      </c>
      <c r="BE415">
        <v>1.9038895785651941</v>
      </c>
      <c r="BF415">
        <v>0.14878109378991061</v>
      </c>
    </row>
    <row r="416" spans="1:58" x14ac:dyDescent="0.3">
      <c r="A416">
        <v>54</v>
      </c>
      <c r="B416">
        <v>18</v>
      </c>
      <c r="C416" t="s">
        <v>150</v>
      </c>
      <c r="D416" t="s">
        <v>27</v>
      </c>
      <c r="G416">
        <v>0.5</v>
      </c>
      <c r="H416">
        <v>0.5</v>
      </c>
      <c r="I416">
        <v>3420</v>
      </c>
      <c r="J416">
        <v>5284</v>
      </c>
      <c r="L416">
        <v>1514</v>
      </c>
      <c r="M416">
        <v>3.0390000000000001</v>
      </c>
      <c r="N416">
        <v>4.7549999999999999</v>
      </c>
      <c r="O416">
        <v>1.7170000000000001</v>
      </c>
      <c r="Q416">
        <v>4.2000000000000003E-2</v>
      </c>
      <c r="R416">
        <v>1</v>
      </c>
      <c r="S416">
        <v>0</v>
      </c>
      <c r="T416">
        <v>0</v>
      </c>
      <c r="V416">
        <v>0</v>
      </c>
      <c r="Y416" s="8">
        <v>44413</v>
      </c>
      <c r="Z416">
        <v>0.97179398148148144</v>
      </c>
      <c r="AB416">
        <v>1</v>
      </c>
      <c r="AD416">
        <v>3.1184656194560239</v>
      </c>
      <c r="AE416">
        <v>5.0036332666951244</v>
      </c>
      <c r="AF416">
        <v>1.8851676472391006</v>
      </c>
      <c r="AG416">
        <v>0.14435469611423177</v>
      </c>
    </row>
    <row r="417" spans="1:58" x14ac:dyDescent="0.3">
      <c r="A417">
        <v>55</v>
      </c>
      <c r="B417">
        <v>19</v>
      </c>
      <c r="C417" t="s">
        <v>66</v>
      </c>
      <c r="D417" t="s">
        <v>27</v>
      </c>
      <c r="G417">
        <v>0.5</v>
      </c>
      <c r="H417">
        <v>0.5</v>
      </c>
      <c r="I417">
        <v>6178</v>
      </c>
      <c r="J417">
        <v>10840</v>
      </c>
      <c r="L417">
        <v>5031</v>
      </c>
      <c r="M417">
        <v>5.1539999999999999</v>
      </c>
      <c r="N417">
        <v>9.4619999999999997</v>
      </c>
      <c r="O417">
        <v>4.3079999999999998</v>
      </c>
      <c r="Q417">
        <v>0.41</v>
      </c>
      <c r="R417">
        <v>1</v>
      </c>
      <c r="S417">
        <v>0</v>
      </c>
      <c r="T417">
        <v>0</v>
      </c>
      <c r="V417">
        <v>0</v>
      </c>
      <c r="Y417" s="8">
        <v>44413</v>
      </c>
      <c r="Z417">
        <v>0.98284722222222232</v>
      </c>
      <c r="AB417">
        <v>1</v>
      </c>
      <c r="AD417">
        <v>5.7005140441557565</v>
      </c>
      <c r="AE417">
        <v>10.421415572307827</v>
      </c>
      <c r="AF417">
        <v>4.720901528152071</v>
      </c>
      <c r="AG417">
        <v>0.49418931690889345</v>
      </c>
    </row>
    <row r="418" spans="1:58" x14ac:dyDescent="0.3">
      <c r="A418">
        <v>56</v>
      </c>
      <c r="B418">
        <v>19</v>
      </c>
      <c r="C418" t="s">
        <v>66</v>
      </c>
      <c r="D418" t="s">
        <v>27</v>
      </c>
      <c r="G418">
        <v>0.5</v>
      </c>
      <c r="H418">
        <v>0.5</v>
      </c>
      <c r="I418">
        <v>7226</v>
      </c>
      <c r="J418">
        <v>10876</v>
      </c>
      <c r="L418">
        <v>5097</v>
      </c>
      <c r="M418">
        <v>5.9580000000000002</v>
      </c>
      <c r="N418">
        <v>9.4930000000000003</v>
      </c>
      <c r="O418">
        <v>3.5339999999999998</v>
      </c>
      <c r="Q418">
        <v>0.41699999999999998</v>
      </c>
      <c r="R418">
        <v>1</v>
      </c>
      <c r="S418">
        <v>0</v>
      </c>
      <c r="T418">
        <v>0</v>
      </c>
      <c r="V418">
        <v>0</v>
      </c>
      <c r="Y418" s="8">
        <v>44413</v>
      </c>
      <c r="Z418">
        <v>0.98909722222222218</v>
      </c>
      <c r="AB418">
        <v>1</v>
      </c>
      <c r="AD418">
        <v>6.6816549974136681</v>
      </c>
      <c r="AE418">
        <v>10.456519993294519</v>
      </c>
      <c r="AF418">
        <v>3.7748649958808507</v>
      </c>
      <c r="AG418">
        <v>0.50075431121439473</v>
      </c>
      <c r="AJ418">
        <v>0.66071824326611484</v>
      </c>
      <c r="AL418">
        <v>94.853650287624305</v>
      </c>
      <c r="AO418">
        <v>1.6187538274169009</v>
      </c>
      <c r="AQ418">
        <v>94.087926604445244</v>
      </c>
      <c r="AT418">
        <v>5.5290466378222094</v>
      </c>
      <c r="AV418">
        <v>93.322202921266211</v>
      </c>
      <c r="AY418">
        <v>2.2973861494703129</v>
      </c>
      <c r="BA418">
        <v>104.86864535661822</v>
      </c>
      <c r="BC418">
        <v>6.6596542222213388</v>
      </c>
      <c r="BD418">
        <v>10.541843238748282</v>
      </c>
      <c r="BE418">
        <v>3.8821890165269437</v>
      </c>
      <c r="BF418">
        <v>0.50657328343972541</v>
      </c>
    </row>
    <row r="419" spans="1:58" x14ac:dyDescent="0.3">
      <c r="A419">
        <v>57</v>
      </c>
      <c r="B419">
        <v>19</v>
      </c>
      <c r="C419" t="s">
        <v>66</v>
      </c>
      <c r="D419" t="s">
        <v>27</v>
      </c>
      <c r="G419">
        <v>0.5</v>
      </c>
      <c r="H419">
        <v>0.5</v>
      </c>
      <c r="I419">
        <v>7179</v>
      </c>
      <c r="J419">
        <v>11051</v>
      </c>
      <c r="L419">
        <v>5214</v>
      </c>
      <c r="M419">
        <v>5.9219999999999997</v>
      </c>
      <c r="N419">
        <v>9.641</v>
      </c>
      <c r="O419">
        <v>3.718</v>
      </c>
      <c r="Q419">
        <v>0.42899999999999999</v>
      </c>
      <c r="R419">
        <v>1</v>
      </c>
      <c r="S419">
        <v>0</v>
      </c>
      <c r="T419">
        <v>0</v>
      </c>
      <c r="V419">
        <v>0</v>
      </c>
      <c r="Y419" s="8">
        <v>44413</v>
      </c>
      <c r="Z419">
        <v>0.9957407407407407</v>
      </c>
      <c r="AB419">
        <v>1</v>
      </c>
      <c r="AD419">
        <v>6.6376534470290096</v>
      </c>
      <c r="AE419">
        <v>10.627166484202046</v>
      </c>
      <c r="AF419">
        <v>3.9895130371730367</v>
      </c>
      <c r="AG419">
        <v>0.51239225566505597</v>
      </c>
    </row>
    <row r="420" spans="1:58" x14ac:dyDescent="0.3">
      <c r="A420">
        <v>58</v>
      </c>
      <c r="B420">
        <v>20</v>
      </c>
      <c r="C420" t="s">
        <v>67</v>
      </c>
      <c r="D420" t="s">
        <v>27</v>
      </c>
      <c r="G420">
        <v>0.5</v>
      </c>
      <c r="H420">
        <v>0.5</v>
      </c>
      <c r="I420">
        <v>4608</v>
      </c>
      <c r="J420">
        <v>5388</v>
      </c>
      <c r="L420">
        <v>1611</v>
      </c>
      <c r="M420">
        <v>3.95</v>
      </c>
      <c r="N420">
        <v>4.843</v>
      </c>
      <c r="O420">
        <v>0.89300000000000002</v>
      </c>
      <c r="Q420">
        <v>5.1999999999999998E-2</v>
      </c>
      <c r="R420">
        <v>1</v>
      </c>
      <c r="S420">
        <v>0</v>
      </c>
      <c r="T420">
        <v>0</v>
      </c>
      <c r="V420">
        <v>0</v>
      </c>
      <c r="Y420" s="8">
        <v>44414</v>
      </c>
      <c r="Z420">
        <v>6.6550925925925935E-3</v>
      </c>
      <c r="AB420">
        <v>1</v>
      </c>
      <c r="AD420">
        <v>4.2306750206682358</v>
      </c>
      <c r="AE420">
        <v>5.1050460384344554</v>
      </c>
      <c r="AF420">
        <v>0.87437101776621962</v>
      </c>
      <c r="AG420">
        <v>0.15400324835110474</v>
      </c>
    </row>
    <row r="421" spans="1:58" x14ac:dyDescent="0.3">
      <c r="A421">
        <v>59</v>
      </c>
      <c r="B421">
        <v>20</v>
      </c>
      <c r="C421" t="s">
        <v>67</v>
      </c>
      <c r="D421" t="s">
        <v>27</v>
      </c>
      <c r="G421">
        <v>0.5</v>
      </c>
      <c r="H421">
        <v>0.5</v>
      </c>
      <c r="I421">
        <v>3528</v>
      </c>
      <c r="J421">
        <v>5413</v>
      </c>
      <c r="L421">
        <v>1593</v>
      </c>
      <c r="M421">
        <v>3.1219999999999999</v>
      </c>
      <c r="N421">
        <v>4.8639999999999999</v>
      </c>
      <c r="O421">
        <v>1.742</v>
      </c>
      <c r="Q421">
        <v>5.0999999999999997E-2</v>
      </c>
      <c r="R421">
        <v>1</v>
      </c>
      <c r="S421">
        <v>0</v>
      </c>
      <c r="T421">
        <v>0</v>
      </c>
      <c r="V421">
        <v>0</v>
      </c>
      <c r="Y421" s="8">
        <v>44414</v>
      </c>
      <c r="Z421">
        <v>1.2581018518518519E-2</v>
      </c>
      <c r="AB421">
        <v>1</v>
      </c>
      <c r="AD421">
        <v>3.2195755650207705</v>
      </c>
      <c r="AE421">
        <v>5.1294241085641028</v>
      </c>
      <c r="AF421">
        <v>1.9098485435433323</v>
      </c>
      <c r="AG421">
        <v>0.15221279535869531</v>
      </c>
      <c r="AJ421">
        <v>0.75890895514124179</v>
      </c>
      <c r="AK421">
        <v>2.6619572461246035</v>
      </c>
      <c r="AO421">
        <v>1.3203757273930516</v>
      </c>
      <c r="AP421">
        <v>1.3582414261973799</v>
      </c>
      <c r="AT421">
        <v>2.2740257994291393</v>
      </c>
      <c r="AU421">
        <v>0.81809271841252751</v>
      </c>
      <c r="AY421">
        <v>2.8500523713419721</v>
      </c>
      <c r="AZ421">
        <v>0.86537195179909221</v>
      </c>
      <c r="BC421">
        <v>3.2074049234250137</v>
      </c>
      <c r="BD421">
        <v>5.09578237178519</v>
      </c>
      <c r="BE421">
        <v>1.8883774483601763</v>
      </c>
      <c r="BF421">
        <v>0.15007419872887295</v>
      </c>
    </row>
    <row r="422" spans="1:58" x14ac:dyDescent="0.3">
      <c r="A422">
        <v>60</v>
      </c>
      <c r="B422">
        <v>20</v>
      </c>
      <c r="C422" t="s">
        <v>67</v>
      </c>
      <c r="D422" t="s">
        <v>27</v>
      </c>
      <c r="G422">
        <v>0.5</v>
      </c>
      <c r="H422">
        <v>0.5</v>
      </c>
      <c r="I422">
        <v>3502</v>
      </c>
      <c r="J422">
        <v>5344</v>
      </c>
      <c r="L422">
        <v>1550</v>
      </c>
      <c r="M422">
        <v>3.1019999999999999</v>
      </c>
      <c r="N422">
        <v>4.806</v>
      </c>
      <c r="O422">
        <v>1.7050000000000001</v>
      </c>
      <c r="Q422">
        <v>4.5999999999999999E-2</v>
      </c>
      <c r="R422">
        <v>1</v>
      </c>
      <c r="S422">
        <v>0</v>
      </c>
      <c r="T422">
        <v>0</v>
      </c>
      <c r="V422">
        <v>0</v>
      </c>
      <c r="Y422" s="8">
        <v>44414</v>
      </c>
      <c r="Z422">
        <v>1.8958333333333334E-2</v>
      </c>
      <c r="AB422">
        <v>1</v>
      </c>
      <c r="AD422">
        <v>3.195234281829257</v>
      </c>
      <c r="AE422">
        <v>5.0621406350062772</v>
      </c>
      <c r="AF422">
        <v>1.8669063531770203</v>
      </c>
      <c r="AG422">
        <v>0.1479356020990506</v>
      </c>
    </row>
    <row r="423" spans="1:58" x14ac:dyDescent="0.3">
      <c r="A423">
        <v>61</v>
      </c>
      <c r="B423">
        <v>3</v>
      </c>
      <c r="C423" t="s">
        <v>29</v>
      </c>
      <c r="D423" t="s">
        <v>27</v>
      </c>
      <c r="G423">
        <v>0.5</v>
      </c>
      <c r="H423">
        <v>0.5</v>
      </c>
      <c r="I423">
        <v>1033</v>
      </c>
      <c r="J423">
        <v>330</v>
      </c>
      <c r="L423">
        <v>139</v>
      </c>
      <c r="M423">
        <v>1.2070000000000001</v>
      </c>
      <c r="N423">
        <v>0.55800000000000005</v>
      </c>
      <c r="O423">
        <v>0</v>
      </c>
      <c r="Q423">
        <v>0</v>
      </c>
      <c r="R423">
        <v>1</v>
      </c>
      <c r="S423">
        <v>0</v>
      </c>
      <c r="T423">
        <v>0</v>
      </c>
      <c r="V423">
        <v>0</v>
      </c>
      <c r="Y423" s="8">
        <v>44414</v>
      </c>
      <c r="Z423">
        <v>2.8946759259259255E-2</v>
      </c>
      <c r="AB423">
        <v>1</v>
      </c>
      <c r="AD423">
        <v>0.8837485818351889</v>
      </c>
      <c r="AE423">
        <v>0.1728748898043167</v>
      </c>
      <c r="AF423">
        <v>-0.71087369203087225</v>
      </c>
      <c r="AG423">
        <v>7.5839814162903659E-3</v>
      </c>
    </row>
    <row r="424" spans="1:58" x14ac:dyDescent="0.3">
      <c r="A424">
        <v>62</v>
      </c>
      <c r="B424">
        <v>3</v>
      </c>
      <c r="C424" t="s">
        <v>29</v>
      </c>
      <c r="D424" t="s">
        <v>27</v>
      </c>
      <c r="G424">
        <v>0.5</v>
      </c>
      <c r="H424">
        <v>0.5</v>
      </c>
      <c r="I424">
        <v>97</v>
      </c>
      <c r="J424">
        <v>281</v>
      </c>
      <c r="L424">
        <v>115</v>
      </c>
      <c r="M424">
        <v>0.48899999999999999</v>
      </c>
      <c r="N424">
        <v>0.51700000000000002</v>
      </c>
      <c r="O424">
        <v>2.7E-2</v>
      </c>
      <c r="Q424">
        <v>0</v>
      </c>
      <c r="R424">
        <v>1</v>
      </c>
      <c r="S424">
        <v>0</v>
      </c>
      <c r="T424">
        <v>0</v>
      </c>
      <c r="V424">
        <v>0</v>
      </c>
      <c r="Y424" s="8">
        <v>44414</v>
      </c>
      <c r="Z424">
        <v>3.3923611111111113E-2</v>
      </c>
      <c r="AB424">
        <v>1</v>
      </c>
      <c r="AD424">
        <v>7.462386940718416E-3</v>
      </c>
      <c r="AE424">
        <v>0.125093872350209</v>
      </c>
      <c r="AF424">
        <v>0.11763148540949057</v>
      </c>
      <c r="AG424">
        <v>5.1967107597444802E-3</v>
      </c>
      <c r="AJ424">
        <v>91.392554408275771</v>
      </c>
      <c r="AO424">
        <v>0.77648644074674045</v>
      </c>
      <c r="AT424">
        <v>4.6954671320308661</v>
      </c>
      <c r="AY424">
        <v>16.582302380070391</v>
      </c>
      <c r="BC424">
        <v>5.121878941534464E-3</v>
      </c>
      <c r="BD424">
        <v>0.12558143375280192</v>
      </c>
      <c r="BE424">
        <v>0.12045955481126747</v>
      </c>
      <c r="BF424">
        <v>4.7988323169868329E-3</v>
      </c>
    </row>
    <row r="425" spans="1:58" x14ac:dyDescent="0.3">
      <c r="A425">
        <v>63</v>
      </c>
      <c r="B425">
        <v>3</v>
      </c>
      <c r="C425" t="s">
        <v>29</v>
      </c>
      <c r="D425" t="s">
        <v>27</v>
      </c>
      <c r="G425">
        <v>0.5</v>
      </c>
      <c r="H425">
        <v>0.5</v>
      </c>
      <c r="I425">
        <v>92</v>
      </c>
      <c r="J425">
        <v>282</v>
      </c>
      <c r="L425">
        <v>107</v>
      </c>
      <c r="M425">
        <v>0.48499999999999999</v>
      </c>
      <c r="N425">
        <v>0.51800000000000002</v>
      </c>
      <c r="O425">
        <v>3.2000000000000001E-2</v>
      </c>
      <c r="Q425">
        <v>0</v>
      </c>
      <c r="R425">
        <v>1</v>
      </c>
      <c r="S425">
        <v>0</v>
      </c>
      <c r="T425">
        <v>0</v>
      </c>
      <c r="V425">
        <v>0</v>
      </c>
      <c r="Y425" s="8">
        <v>44414</v>
      </c>
      <c r="Z425">
        <v>3.9317129629629625E-2</v>
      </c>
      <c r="AB425">
        <v>1</v>
      </c>
      <c r="AD425">
        <v>2.7813709423505114E-3</v>
      </c>
      <c r="AE425">
        <v>0.12606899515539485</v>
      </c>
      <c r="AF425">
        <v>0.12328762421304434</v>
      </c>
      <c r="AG425">
        <v>4.4009538742291856E-3</v>
      </c>
    </row>
    <row r="426" spans="1:58" x14ac:dyDescent="0.3">
      <c r="A426">
        <v>64</v>
      </c>
      <c r="B426">
        <v>1</v>
      </c>
      <c r="C426" t="s">
        <v>30</v>
      </c>
      <c r="D426" t="s">
        <v>27</v>
      </c>
      <c r="G426">
        <v>0.5</v>
      </c>
      <c r="H426">
        <v>0.5</v>
      </c>
      <c r="I426">
        <v>7876</v>
      </c>
      <c r="J426">
        <v>10167</v>
      </c>
      <c r="L426">
        <v>11868</v>
      </c>
      <c r="M426">
        <v>6.4569999999999999</v>
      </c>
      <c r="N426">
        <v>8.8919999999999995</v>
      </c>
      <c r="O426">
        <v>2.4350000000000001</v>
      </c>
      <c r="Q426">
        <v>1.125</v>
      </c>
      <c r="R426">
        <v>1</v>
      </c>
      <c r="S426">
        <v>0</v>
      </c>
      <c r="T426">
        <v>0</v>
      </c>
      <c r="V426">
        <v>0</v>
      </c>
      <c r="Y426" s="8">
        <v>44414</v>
      </c>
      <c r="Z426">
        <v>5.0208333333333334E-2</v>
      </c>
      <c r="AB426">
        <v>1</v>
      </c>
      <c r="AD426">
        <v>7.2901870772014945</v>
      </c>
      <c r="AE426">
        <v>9.7651579244177373</v>
      </c>
      <c r="AF426">
        <v>2.4749708472162428</v>
      </c>
      <c r="AG426">
        <v>1.1742630451924028</v>
      </c>
    </row>
    <row r="427" spans="1:58" x14ac:dyDescent="0.3">
      <c r="A427">
        <v>65</v>
      </c>
      <c r="B427">
        <v>1</v>
      </c>
      <c r="C427" t="s">
        <v>30</v>
      </c>
      <c r="D427" t="s">
        <v>27</v>
      </c>
      <c r="G427">
        <v>0.5</v>
      </c>
      <c r="H427">
        <v>0.5</v>
      </c>
      <c r="I427">
        <v>10678</v>
      </c>
      <c r="J427">
        <v>10316</v>
      </c>
      <c r="L427">
        <v>12082</v>
      </c>
      <c r="M427">
        <v>8.6069999999999993</v>
      </c>
      <c r="N427">
        <v>9.0180000000000007</v>
      </c>
      <c r="O427">
        <v>0.41099999999999998</v>
      </c>
      <c r="Q427">
        <v>1.1479999999999999</v>
      </c>
      <c r="R427">
        <v>1</v>
      </c>
      <c r="S427">
        <v>0</v>
      </c>
      <c r="T427">
        <v>0</v>
      </c>
      <c r="V427">
        <v>0</v>
      </c>
      <c r="Y427" s="8">
        <v>44414</v>
      </c>
      <c r="Z427">
        <v>5.6365740740740744E-2</v>
      </c>
      <c r="AB427">
        <v>1</v>
      </c>
      <c r="AD427">
        <v>9.9134284426868646</v>
      </c>
      <c r="AE427">
        <v>9.9104512223904315</v>
      </c>
      <c r="AF427">
        <v>-2.9772202964331029E-3</v>
      </c>
      <c r="AG427">
        <v>1.1955495418799369</v>
      </c>
      <c r="AJ427">
        <v>0.58380574253472073</v>
      </c>
      <c r="AO427">
        <v>0.31535528186317796</v>
      </c>
      <c r="AT427">
        <v>187.49106110500236</v>
      </c>
      <c r="AY427">
        <v>1.330606641500544</v>
      </c>
      <c r="BC427">
        <v>9.9424507418767458</v>
      </c>
      <c r="BD427">
        <v>9.894849257507456</v>
      </c>
      <c r="BE427">
        <v>-4.7601484369288904E-2</v>
      </c>
      <c r="BF427">
        <v>1.2035568455404346</v>
      </c>
    </row>
    <row r="428" spans="1:58" x14ac:dyDescent="0.3">
      <c r="A428">
        <v>66</v>
      </c>
      <c r="B428">
        <v>1</v>
      </c>
      <c r="C428" t="s">
        <v>30</v>
      </c>
      <c r="D428" t="s">
        <v>27</v>
      </c>
      <c r="G428">
        <v>0.5</v>
      </c>
      <c r="H428">
        <v>0.5</v>
      </c>
      <c r="I428">
        <v>10740</v>
      </c>
      <c r="J428">
        <v>10284</v>
      </c>
      <c r="L428">
        <v>12243</v>
      </c>
      <c r="M428">
        <v>8.6549999999999994</v>
      </c>
      <c r="N428">
        <v>8.9909999999999997</v>
      </c>
      <c r="O428">
        <v>0.33600000000000002</v>
      </c>
      <c r="Q428">
        <v>1.1639999999999999</v>
      </c>
      <c r="R428">
        <v>1</v>
      </c>
      <c r="S428">
        <v>0</v>
      </c>
      <c r="T428">
        <v>0</v>
      </c>
      <c r="V428">
        <v>0</v>
      </c>
      <c r="Y428" s="8">
        <v>44414</v>
      </c>
      <c r="Z428">
        <v>6.2997685185185184E-2</v>
      </c>
      <c r="AB428">
        <v>1</v>
      </c>
      <c r="AD428">
        <v>9.971473041066627</v>
      </c>
      <c r="AE428">
        <v>9.8792472926244823</v>
      </c>
      <c r="AF428">
        <v>-9.2225748442144706E-2</v>
      </c>
      <c r="AG428">
        <v>1.2115641492009324</v>
      </c>
    </row>
    <row r="429" spans="1:58" x14ac:dyDescent="0.3">
      <c r="A429">
        <v>67</v>
      </c>
      <c r="B429">
        <v>4</v>
      </c>
      <c r="C429" t="s">
        <v>65</v>
      </c>
      <c r="D429" t="s">
        <v>27</v>
      </c>
      <c r="G429">
        <v>0.6</v>
      </c>
      <c r="H429">
        <v>0.6</v>
      </c>
      <c r="I429">
        <v>6151</v>
      </c>
      <c r="J429">
        <v>7582</v>
      </c>
      <c r="L429">
        <v>3701</v>
      </c>
      <c r="M429">
        <v>4.2779999999999996</v>
      </c>
      <c r="N429">
        <v>5.585</v>
      </c>
      <c r="O429">
        <v>1.3069999999999999</v>
      </c>
      <c r="Q429">
        <v>0.22600000000000001</v>
      </c>
      <c r="R429">
        <v>1</v>
      </c>
      <c r="S429">
        <v>0</v>
      </c>
      <c r="T429">
        <v>0</v>
      </c>
      <c r="V429">
        <v>0</v>
      </c>
      <c r="Y429" s="8">
        <v>44414</v>
      </c>
      <c r="Z429">
        <v>7.4444444444444438E-2</v>
      </c>
      <c r="AB429">
        <v>1</v>
      </c>
      <c r="AD429">
        <v>4.7293637981371415</v>
      </c>
      <c r="AE429">
        <v>6.037054560843548</v>
      </c>
      <c r="AF429">
        <v>1.3076907627064065</v>
      </c>
      <c r="AG429">
        <v>0.30157894557664638</v>
      </c>
    </row>
    <row r="430" spans="1:58" x14ac:dyDescent="0.3">
      <c r="A430">
        <v>68</v>
      </c>
      <c r="B430">
        <v>4</v>
      </c>
      <c r="C430" t="s">
        <v>65</v>
      </c>
      <c r="D430" t="s">
        <v>27</v>
      </c>
      <c r="G430">
        <v>0.6</v>
      </c>
      <c r="H430">
        <v>0.6</v>
      </c>
      <c r="I430">
        <v>4116</v>
      </c>
      <c r="J430">
        <v>7610</v>
      </c>
      <c r="L430">
        <v>3667</v>
      </c>
      <c r="M430">
        <v>2.9769999999999999</v>
      </c>
      <c r="N430">
        <v>5.6040000000000001</v>
      </c>
      <c r="O430">
        <v>2.6269999999999998</v>
      </c>
      <c r="Q430">
        <v>0.223</v>
      </c>
      <c r="R430">
        <v>1</v>
      </c>
      <c r="S430">
        <v>0</v>
      </c>
      <c r="T430">
        <v>0</v>
      </c>
      <c r="V430">
        <v>0</v>
      </c>
      <c r="Y430" s="8">
        <v>44414</v>
      </c>
      <c r="Z430">
        <v>8.0659722222222216E-2</v>
      </c>
      <c r="AB430">
        <v>1</v>
      </c>
      <c r="AD430">
        <v>3.1417192053573624</v>
      </c>
      <c r="AE430">
        <v>6.059807426297886</v>
      </c>
      <c r="AF430">
        <v>2.9180882209405237</v>
      </c>
      <c r="AG430">
        <v>0.29876063994044638</v>
      </c>
      <c r="AI430">
        <v>4.7239735119120789</v>
      </c>
      <c r="AJ430">
        <v>0.39653321860215923</v>
      </c>
      <c r="AN430">
        <v>0.99679043829810077</v>
      </c>
      <c r="AO430">
        <v>0.58829150824243814</v>
      </c>
      <c r="AS430">
        <v>2.7303926353158778</v>
      </c>
      <c r="AT430">
        <v>0.79433395749456359</v>
      </c>
      <c r="AX430">
        <v>0.41312001985120234</v>
      </c>
      <c r="AY430">
        <v>0.66367199330658722</v>
      </c>
      <c r="BC430">
        <v>3.1479605600218532</v>
      </c>
      <c r="BD430">
        <v>6.0776846777262943</v>
      </c>
      <c r="BE430">
        <v>2.9297241177044411</v>
      </c>
      <c r="BF430">
        <v>0.2997553360473405</v>
      </c>
    </row>
    <row r="431" spans="1:58" x14ac:dyDescent="0.3">
      <c r="A431">
        <v>69</v>
      </c>
      <c r="B431">
        <v>4</v>
      </c>
      <c r="C431" t="s">
        <v>65</v>
      </c>
      <c r="D431" t="s">
        <v>27</v>
      </c>
      <c r="G431">
        <v>0.6</v>
      </c>
      <c r="H431">
        <v>0.6</v>
      </c>
      <c r="I431">
        <v>4132</v>
      </c>
      <c r="J431">
        <v>7654</v>
      </c>
      <c r="L431">
        <v>3691</v>
      </c>
      <c r="M431">
        <v>2.988</v>
      </c>
      <c r="N431">
        <v>5.6360000000000001</v>
      </c>
      <c r="O431">
        <v>2.6480000000000001</v>
      </c>
      <c r="Q431">
        <v>0.22500000000000001</v>
      </c>
      <c r="R431">
        <v>1</v>
      </c>
      <c r="S431">
        <v>0</v>
      </c>
      <c r="T431">
        <v>0</v>
      </c>
      <c r="V431">
        <v>0</v>
      </c>
      <c r="Y431" s="8">
        <v>44414</v>
      </c>
      <c r="Z431">
        <v>8.7303240740740737E-2</v>
      </c>
      <c r="AB431">
        <v>1</v>
      </c>
      <c r="AD431">
        <v>3.1542019146863436</v>
      </c>
      <c r="AE431">
        <v>6.0955619291547016</v>
      </c>
      <c r="AF431">
        <v>2.941360014468358</v>
      </c>
      <c r="AG431">
        <v>0.30075003215423463</v>
      </c>
    </row>
    <row r="432" spans="1:58" x14ac:dyDescent="0.3">
      <c r="A432">
        <v>70</v>
      </c>
      <c r="B432">
        <v>21</v>
      </c>
      <c r="C432" t="s">
        <v>151</v>
      </c>
      <c r="D432" t="s">
        <v>27</v>
      </c>
      <c r="G432">
        <v>0.5</v>
      </c>
      <c r="H432">
        <v>0.5</v>
      </c>
      <c r="I432">
        <v>2763</v>
      </c>
      <c r="J432">
        <v>4978</v>
      </c>
      <c r="L432">
        <v>1724</v>
      </c>
      <c r="M432">
        <v>2.5339999999999998</v>
      </c>
      <c r="N432">
        <v>4.4960000000000004</v>
      </c>
      <c r="O432">
        <v>1.9610000000000001</v>
      </c>
      <c r="Q432">
        <v>6.4000000000000001E-2</v>
      </c>
      <c r="R432">
        <v>1</v>
      </c>
      <c r="S432">
        <v>0</v>
      </c>
      <c r="T432">
        <v>0</v>
      </c>
      <c r="V432">
        <v>0</v>
      </c>
      <c r="Y432" s="8">
        <v>44414</v>
      </c>
      <c r="Z432">
        <v>9.796296296296296E-2</v>
      </c>
      <c r="AB432">
        <v>1</v>
      </c>
      <c r="AD432">
        <v>2.5033801172704817</v>
      </c>
      <c r="AE432">
        <v>4.7052456883082483</v>
      </c>
      <c r="AF432">
        <v>2.2018655710377666</v>
      </c>
      <c r="AG432">
        <v>0.16524331435900824</v>
      </c>
    </row>
    <row r="433" spans="1:58" x14ac:dyDescent="0.3">
      <c r="A433">
        <v>71</v>
      </c>
      <c r="B433">
        <v>21</v>
      </c>
      <c r="C433" t="s">
        <v>151</v>
      </c>
      <c r="D433" t="s">
        <v>27</v>
      </c>
      <c r="G433">
        <v>0.5</v>
      </c>
      <c r="H433">
        <v>0.5</v>
      </c>
      <c r="I433">
        <v>2535</v>
      </c>
      <c r="J433">
        <v>4942</v>
      </c>
      <c r="L433">
        <v>1695</v>
      </c>
      <c r="M433">
        <v>2.36</v>
      </c>
      <c r="N433">
        <v>4.4649999999999999</v>
      </c>
      <c r="O433">
        <v>2.105</v>
      </c>
      <c r="Q433">
        <v>6.0999999999999999E-2</v>
      </c>
      <c r="R433">
        <v>1</v>
      </c>
      <c r="S433">
        <v>0</v>
      </c>
      <c r="T433">
        <v>0</v>
      </c>
      <c r="V433">
        <v>0</v>
      </c>
      <c r="Y433" s="8">
        <v>44414</v>
      </c>
      <c r="Z433">
        <v>0.10390046296296296</v>
      </c>
      <c r="AB433">
        <v>1</v>
      </c>
      <c r="AD433">
        <v>2.2899257877449055</v>
      </c>
      <c r="AE433">
        <v>4.6701412673215561</v>
      </c>
      <c r="AF433">
        <v>2.3802154795766506</v>
      </c>
      <c r="AG433">
        <v>0.16235869564901531</v>
      </c>
      <c r="AJ433">
        <v>1.3997697513539029</v>
      </c>
      <c r="AO433">
        <v>0.47908829086713189</v>
      </c>
      <c r="AT433">
        <v>2.2538828781897173</v>
      </c>
      <c r="AY433">
        <v>0.42977896574045971</v>
      </c>
      <c r="BC433">
        <v>2.2740103333504544</v>
      </c>
      <c r="BD433">
        <v>4.6813551795811943</v>
      </c>
      <c r="BE433">
        <v>2.407344846230739</v>
      </c>
      <c r="BF433">
        <v>0.16201055201160236</v>
      </c>
    </row>
    <row r="434" spans="1:58" x14ac:dyDescent="0.3">
      <c r="A434">
        <v>72</v>
      </c>
      <c r="B434">
        <v>21</v>
      </c>
      <c r="C434" t="s">
        <v>151</v>
      </c>
      <c r="D434" t="s">
        <v>27</v>
      </c>
      <c r="G434">
        <v>0.5</v>
      </c>
      <c r="H434">
        <v>0.5</v>
      </c>
      <c r="I434">
        <v>2501</v>
      </c>
      <c r="J434">
        <v>4965</v>
      </c>
      <c r="L434">
        <v>1688</v>
      </c>
      <c r="M434">
        <v>2.3330000000000002</v>
      </c>
      <c r="N434">
        <v>4.4850000000000003</v>
      </c>
      <c r="O434">
        <v>2.1520000000000001</v>
      </c>
      <c r="Q434">
        <v>6.0999999999999999E-2</v>
      </c>
      <c r="R434">
        <v>1</v>
      </c>
      <c r="S434">
        <v>0</v>
      </c>
      <c r="T434">
        <v>0</v>
      </c>
      <c r="V434">
        <v>0</v>
      </c>
      <c r="Y434" s="8">
        <v>44414</v>
      </c>
      <c r="Z434">
        <v>0.11023148148148149</v>
      </c>
      <c r="AB434">
        <v>1</v>
      </c>
      <c r="AD434">
        <v>2.2580948789560038</v>
      </c>
      <c r="AE434">
        <v>4.6925690918408316</v>
      </c>
      <c r="AF434">
        <v>2.4344742128848278</v>
      </c>
      <c r="AG434">
        <v>0.16166240837418944</v>
      </c>
    </row>
    <row r="435" spans="1:58" x14ac:dyDescent="0.3">
      <c r="A435">
        <v>73</v>
      </c>
      <c r="B435">
        <v>22</v>
      </c>
      <c r="C435" t="s">
        <v>152</v>
      </c>
      <c r="D435" t="s">
        <v>27</v>
      </c>
      <c r="G435">
        <v>0.5</v>
      </c>
      <c r="H435">
        <v>0.5</v>
      </c>
      <c r="I435">
        <v>3864</v>
      </c>
      <c r="J435">
        <v>5525</v>
      </c>
      <c r="L435">
        <v>3369</v>
      </c>
      <c r="M435">
        <v>3.38</v>
      </c>
      <c r="N435">
        <v>4.9589999999999996</v>
      </c>
      <c r="O435">
        <v>1.58</v>
      </c>
      <c r="Q435">
        <v>0.23599999999999999</v>
      </c>
      <c r="R435">
        <v>1</v>
      </c>
      <c r="S435">
        <v>0</v>
      </c>
      <c r="T435">
        <v>0</v>
      </c>
      <c r="V435">
        <v>0</v>
      </c>
      <c r="Y435" s="8">
        <v>44414</v>
      </c>
      <c r="Z435">
        <v>0.12083333333333333</v>
      </c>
      <c r="AB435">
        <v>1</v>
      </c>
      <c r="AD435">
        <v>3.5341398401110928</v>
      </c>
      <c r="AE435">
        <v>5.2386378627449197</v>
      </c>
      <c r="AF435">
        <v>1.7044980226338269</v>
      </c>
      <c r="AG435">
        <v>0.32887082394309086</v>
      </c>
    </row>
    <row r="436" spans="1:58" x14ac:dyDescent="0.3">
      <c r="A436">
        <v>74</v>
      </c>
      <c r="B436">
        <v>22</v>
      </c>
      <c r="C436" t="s">
        <v>152</v>
      </c>
      <c r="D436" t="s">
        <v>27</v>
      </c>
      <c r="G436">
        <v>0.5</v>
      </c>
      <c r="H436">
        <v>0.5</v>
      </c>
      <c r="I436">
        <v>4290</v>
      </c>
      <c r="J436">
        <v>5549</v>
      </c>
      <c r="L436">
        <v>3408</v>
      </c>
      <c r="M436">
        <v>3.706</v>
      </c>
      <c r="N436">
        <v>4.9800000000000004</v>
      </c>
      <c r="O436">
        <v>1.2729999999999999</v>
      </c>
      <c r="Q436">
        <v>0.24</v>
      </c>
      <c r="R436">
        <v>1</v>
      </c>
      <c r="S436">
        <v>0</v>
      </c>
      <c r="T436">
        <v>0</v>
      </c>
      <c r="V436">
        <v>0</v>
      </c>
      <c r="Y436" s="8">
        <v>44414</v>
      </c>
      <c r="Z436">
        <v>0.12671296296296297</v>
      </c>
      <c r="AB436">
        <v>1</v>
      </c>
      <c r="AD436">
        <v>3.9329624031720383</v>
      </c>
      <c r="AE436">
        <v>5.2620408100693812</v>
      </c>
      <c r="AF436">
        <v>1.3290784068973429</v>
      </c>
      <c r="AG436">
        <v>0.33275013875997794</v>
      </c>
      <c r="AJ436">
        <v>0.7824594583310619</v>
      </c>
      <c r="AO436">
        <v>0.53885464870098043</v>
      </c>
      <c r="AT436">
        <v>4.5535699532396983</v>
      </c>
      <c r="AY436">
        <v>0.62579263243524108</v>
      </c>
      <c r="BC436">
        <v>3.9484097559666518</v>
      </c>
      <c r="BD436">
        <v>5.247901529394186</v>
      </c>
      <c r="BE436">
        <v>1.299491773427534</v>
      </c>
      <c r="BF436">
        <v>0.33379456967221677</v>
      </c>
    </row>
    <row r="437" spans="1:58" x14ac:dyDescent="0.3">
      <c r="A437">
        <v>75</v>
      </c>
      <c r="B437">
        <v>22</v>
      </c>
      <c r="C437" t="s">
        <v>152</v>
      </c>
      <c r="D437" t="s">
        <v>27</v>
      </c>
      <c r="G437">
        <v>0.5</v>
      </c>
      <c r="H437">
        <v>0.5</v>
      </c>
      <c r="I437">
        <v>4323</v>
      </c>
      <c r="J437">
        <v>5520</v>
      </c>
      <c r="L437">
        <v>3429</v>
      </c>
      <c r="M437">
        <v>3.7309999999999999</v>
      </c>
      <c r="N437">
        <v>4.9550000000000001</v>
      </c>
      <c r="O437">
        <v>1.2230000000000001</v>
      </c>
      <c r="Q437">
        <v>0.24299999999999999</v>
      </c>
      <c r="R437">
        <v>1</v>
      </c>
      <c r="S437">
        <v>0</v>
      </c>
      <c r="T437">
        <v>0</v>
      </c>
      <c r="V437">
        <v>0</v>
      </c>
      <c r="Y437" s="8">
        <v>44414</v>
      </c>
      <c r="Z437">
        <v>0.1330324074074074</v>
      </c>
      <c r="AB437">
        <v>1</v>
      </c>
      <c r="AD437">
        <v>3.9638571087612657</v>
      </c>
      <c r="AE437">
        <v>5.2337622487189908</v>
      </c>
      <c r="AF437">
        <v>1.269905139957725</v>
      </c>
      <c r="AG437">
        <v>0.33483900058445559</v>
      </c>
    </row>
    <row r="438" spans="1:58" x14ac:dyDescent="0.3">
      <c r="A438">
        <v>76</v>
      </c>
      <c r="B438">
        <v>23</v>
      </c>
      <c r="C438" t="s">
        <v>153</v>
      </c>
      <c r="D438" t="s">
        <v>27</v>
      </c>
      <c r="G438">
        <v>0.5</v>
      </c>
      <c r="H438">
        <v>0.5</v>
      </c>
      <c r="I438">
        <v>4099</v>
      </c>
      <c r="J438">
        <v>5481</v>
      </c>
      <c r="L438">
        <v>3245</v>
      </c>
      <c r="M438">
        <v>3.5590000000000002</v>
      </c>
      <c r="N438">
        <v>4.9219999999999997</v>
      </c>
      <c r="O438">
        <v>1.363</v>
      </c>
      <c r="Q438">
        <v>0.223</v>
      </c>
      <c r="R438">
        <v>1</v>
      </c>
      <c r="S438">
        <v>0</v>
      </c>
      <c r="T438">
        <v>0</v>
      </c>
      <c r="V438">
        <v>0</v>
      </c>
      <c r="Y438" s="8">
        <v>44414</v>
      </c>
      <c r="Z438">
        <v>0.14375000000000002</v>
      </c>
      <c r="AB438">
        <v>1</v>
      </c>
      <c r="AD438">
        <v>3.7541475920343839</v>
      </c>
      <c r="AE438">
        <v>5.1957324593167415</v>
      </c>
      <c r="AF438">
        <v>1.4415848672823577</v>
      </c>
      <c r="AG438">
        <v>0.31653659221760383</v>
      </c>
    </row>
    <row r="439" spans="1:58" x14ac:dyDescent="0.3">
      <c r="A439">
        <v>77</v>
      </c>
      <c r="B439">
        <v>23</v>
      </c>
      <c r="C439" t="s">
        <v>153</v>
      </c>
      <c r="D439" t="s">
        <v>27</v>
      </c>
      <c r="G439">
        <v>0.5</v>
      </c>
      <c r="H439">
        <v>0.5</v>
      </c>
      <c r="I439">
        <v>3996</v>
      </c>
      <c r="J439">
        <v>5523</v>
      </c>
      <c r="L439">
        <v>3313</v>
      </c>
      <c r="M439">
        <v>3.48</v>
      </c>
      <c r="N439">
        <v>4.9569999999999999</v>
      </c>
      <c r="O439">
        <v>1.4770000000000001</v>
      </c>
      <c r="Q439">
        <v>0.23</v>
      </c>
      <c r="R439">
        <v>1</v>
      </c>
      <c r="S439">
        <v>0</v>
      </c>
      <c r="T439">
        <v>0</v>
      </c>
      <c r="V439">
        <v>0</v>
      </c>
      <c r="Y439" s="8">
        <v>44414</v>
      </c>
      <c r="Z439">
        <v>0.1496875</v>
      </c>
      <c r="AB439">
        <v>1</v>
      </c>
      <c r="AD439">
        <v>3.6577186624680054</v>
      </c>
      <c r="AE439">
        <v>5.2366876171345487</v>
      </c>
      <c r="AF439">
        <v>1.5789689546665433</v>
      </c>
      <c r="AG439">
        <v>0.32330052574448381</v>
      </c>
      <c r="AJ439">
        <v>1.1584589278273683</v>
      </c>
      <c r="AO439">
        <v>0.64961757715360346</v>
      </c>
      <c r="AT439">
        <v>4.7157583448172717</v>
      </c>
      <c r="AY439">
        <v>0.12299199406702827</v>
      </c>
      <c r="BC439">
        <v>3.6366540904753499</v>
      </c>
      <c r="BD439">
        <v>5.2537522662253018</v>
      </c>
      <c r="BE439">
        <v>1.6170981757499514</v>
      </c>
      <c r="BF439">
        <v>0.32349946496586268</v>
      </c>
    </row>
    <row r="440" spans="1:58" x14ac:dyDescent="0.3">
      <c r="A440">
        <v>78</v>
      </c>
      <c r="B440">
        <v>23</v>
      </c>
      <c r="C440" t="s">
        <v>153</v>
      </c>
      <c r="D440" t="s">
        <v>27</v>
      </c>
      <c r="G440">
        <v>0.5</v>
      </c>
      <c r="H440">
        <v>0.5</v>
      </c>
      <c r="I440">
        <v>3951</v>
      </c>
      <c r="J440">
        <v>5558</v>
      </c>
      <c r="L440">
        <v>3317</v>
      </c>
      <c r="M440">
        <v>3.4460000000000002</v>
      </c>
      <c r="N440">
        <v>4.9880000000000004</v>
      </c>
      <c r="O440">
        <v>1.542</v>
      </c>
      <c r="Q440">
        <v>0.23100000000000001</v>
      </c>
      <c r="R440">
        <v>1</v>
      </c>
      <c r="S440">
        <v>0</v>
      </c>
      <c r="T440">
        <v>0</v>
      </c>
      <c r="V440">
        <v>0</v>
      </c>
      <c r="Y440" s="8">
        <v>44414</v>
      </c>
      <c r="Z440">
        <v>0.15607638888888889</v>
      </c>
      <c r="AB440">
        <v>1</v>
      </c>
      <c r="AD440">
        <v>3.6155895184826945</v>
      </c>
      <c r="AE440">
        <v>5.270816915316054</v>
      </c>
      <c r="AF440">
        <v>1.6552273968333595</v>
      </c>
      <c r="AG440">
        <v>0.3236984041872415</v>
      </c>
    </row>
    <row r="441" spans="1:58" x14ac:dyDescent="0.3">
      <c r="A441">
        <v>79</v>
      </c>
      <c r="B441">
        <v>24</v>
      </c>
      <c r="C441" t="s">
        <v>154</v>
      </c>
      <c r="D441" t="s">
        <v>27</v>
      </c>
      <c r="G441">
        <v>0.5</v>
      </c>
      <c r="H441">
        <v>0.5</v>
      </c>
      <c r="I441">
        <v>3582</v>
      </c>
      <c r="J441">
        <v>10365</v>
      </c>
      <c r="L441">
        <v>5468</v>
      </c>
      <c r="M441">
        <v>3.1629999999999998</v>
      </c>
      <c r="N441">
        <v>9.0589999999999993</v>
      </c>
      <c r="O441">
        <v>5.8959999999999999</v>
      </c>
      <c r="Q441">
        <v>0.45600000000000002</v>
      </c>
      <c r="R441">
        <v>1</v>
      </c>
      <c r="S441">
        <v>0</v>
      </c>
      <c r="T441">
        <v>0</v>
      </c>
      <c r="V441">
        <v>0</v>
      </c>
      <c r="Y441" s="8">
        <v>44414</v>
      </c>
      <c r="Z441">
        <v>0.16703703703703701</v>
      </c>
      <c r="AB441">
        <v>1</v>
      </c>
      <c r="AD441">
        <v>3.2701305378031438</v>
      </c>
      <c r="AE441">
        <v>9.9582322398445395</v>
      </c>
      <c r="AF441">
        <v>6.6881017020413953</v>
      </c>
      <c r="AG441">
        <v>0.53765753678016648</v>
      </c>
    </row>
    <row r="442" spans="1:58" x14ac:dyDescent="0.3">
      <c r="A442">
        <v>80</v>
      </c>
      <c r="B442">
        <v>24</v>
      </c>
      <c r="C442" t="s">
        <v>154</v>
      </c>
      <c r="D442" t="s">
        <v>27</v>
      </c>
      <c r="G442">
        <v>0.5</v>
      </c>
      <c r="H442">
        <v>0.5</v>
      </c>
      <c r="I442">
        <v>3350</v>
      </c>
      <c r="J442">
        <v>10466</v>
      </c>
      <c r="L442">
        <v>5520</v>
      </c>
      <c r="M442">
        <v>2.9849999999999999</v>
      </c>
      <c r="N442">
        <v>9.1449999999999996</v>
      </c>
      <c r="O442">
        <v>6.16</v>
      </c>
      <c r="Q442">
        <v>0.46100000000000002</v>
      </c>
      <c r="R442">
        <v>1</v>
      </c>
      <c r="S442">
        <v>0</v>
      </c>
      <c r="T442">
        <v>0</v>
      </c>
      <c r="V442">
        <v>0</v>
      </c>
      <c r="Y442" s="8">
        <v>44414</v>
      </c>
      <c r="Z442">
        <v>0.17311342592592593</v>
      </c>
      <c r="AB442">
        <v>1</v>
      </c>
      <c r="AD442">
        <v>3.0529313954788733</v>
      </c>
      <c r="AE442">
        <v>10.056719643168313</v>
      </c>
      <c r="AF442">
        <v>7.0037882476894389</v>
      </c>
      <c r="AG442">
        <v>0.54282995653601596</v>
      </c>
      <c r="AJ442">
        <v>0.95517725795820818</v>
      </c>
      <c r="AO442">
        <v>0.36913684708580691</v>
      </c>
      <c r="AT442">
        <v>0.11475184239939688</v>
      </c>
      <c r="AY442">
        <v>0.38555142684416838</v>
      </c>
      <c r="BC442">
        <v>3.0384202458839327</v>
      </c>
      <c r="BD442">
        <v>10.038192309869782</v>
      </c>
      <c r="BE442">
        <v>6.9997720639858478</v>
      </c>
      <c r="BF442">
        <v>0.54178552562377713</v>
      </c>
    </row>
    <row r="443" spans="1:58" x14ac:dyDescent="0.3">
      <c r="A443">
        <v>81</v>
      </c>
      <c r="B443">
        <v>24</v>
      </c>
      <c r="C443" t="s">
        <v>154</v>
      </c>
      <c r="D443" t="s">
        <v>27</v>
      </c>
      <c r="G443">
        <v>0.5</v>
      </c>
      <c r="H443">
        <v>0.5</v>
      </c>
      <c r="I443">
        <v>3319</v>
      </c>
      <c r="J443">
        <v>10428</v>
      </c>
      <c r="L443">
        <v>5499</v>
      </c>
      <c r="M443">
        <v>2.9609999999999999</v>
      </c>
      <c r="N443">
        <v>9.1129999999999995</v>
      </c>
      <c r="O443">
        <v>6.1509999999999998</v>
      </c>
      <c r="Q443">
        <v>0.45900000000000002</v>
      </c>
      <c r="R443">
        <v>1</v>
      </c>
      <c r="S443">
        <v>0</v>
      </c>
      <c r="T443">
        <v>0</v>
      </c>
      <c r="V443">
        <v>0</v>
      </c>
      <c r="Y443" s="8">
        <v>44414</v>
      </c>
      <c r="Z443">
        <v>0.17959490740740738</v>
      </c>
      <c r="AB443">
        <v>1</v>
      </c>
      <c r="AD443">
        <v>3.0239090962889921</v>
      </c>
      <c r="AE443">
        <v>10.019664976571249</v>
      </c>
      <c r="AF443">
        <v>6.9957558802822568</v>
      </c>
      <c r="AG443">
        <v>0.54074109471153831</v>
      </c>
    </row>
    <row r="444" spans="1:58" x14ac:dyDescent="0.3">
      <c r="A444">
        <v>82</v>
      </c>
      <c r="B444">
        <v>25</v>
      </c>
      <c r="C444" t="s">
        <v>155</v>
      </c>
      <c r="D444" t="s">
        <v>27</v>
      </c>
      <c r="G444">
        <v>0.5</v>
      </c>
      <c r="H444">
        <v>0.5</v>
      </c>
      <c r="I444">
        <v>2827</v>
      </c>
      <c r="J444">
        <v>5339</v>
      </c>
      <c r="L444">
        <v>1934</v>
      </c>
      <c r="M444">
        <v>2.5840000000000001</v>
      </c>
      <c r="N444">
        <v>4.8010000000000002</v>
      </c>
      <c r="O444">
        <v>2.2170000000000001</v>
      </c>
      <c r="Q444">
        <v>8.5999999999999993E-2</v>
      </c>
      <c r="R444">
        <v>1</v>
      </c>
      <c r="S444">
        <v>0</v>
      </c>
      <c r="T444">
        <v>0</v>
      </c>
      <c r="V444">
        <v>0</v>
      </c>
      <c r="Y444" s="8">
        <v>44414</v>
      </c>
      <c r="Z444">
        <v>0.19037037037037038</v>
      </c>
      <c r="AB444">
        <v>1</v>
      </c>
      <c r="AD444">
        <v>2.5632971220495908</v>
      </c>
      <c r="AE444">
        <v>5.0572650209803474</v>
      </c>
      <c r="AF444">
        <v>2.4939678989307565</v>
      </c>
      <c r="AG444">
        <v>0.18613193260378477</v>
      </c>
    </row>
    <row r="445" spans="1:58" x14ac:dyDescent="0.3">
      <c r="A445">
        <v>83</v>
      </c>
      <c r="B445">
        <v>25</v>
      </c>
      <c r="C445" t="s">
        <v>155</v>
      </c>
      <c r="D445" t="s">
        <v>27</v>
      </c>
      <c r="G445">
        <v>0.5</v>
      </c>
      <c r="H445">
        <v>0.5</v>
      </c>
      <c r="I445">
        <v>2596</v>
      </c>
      <c r="J445">
        <v>5327</v>
      </c>
      <c r="L445">
        <v>1902</v>
      </c>
      <c r="M445">
        <v>2.4060000000000001</v>
      </c>
      <c r="N445">
        <v>4.7919999999999998</v>
      </c>
      <c r="O445">
        <v>2.3860000000000001</v>
      </c>
      <c r="Q445">
        <v>8.3000000000000004E-2</v>
      </c>
      <c r="R445">
        <v>1</v>
      </c>
      <c r="S445">
        <v>0</v>
      </c>
      <c r="T445">
        <v>0</v>
      </c>
      <c r="V445">
        <v>0</v>
      </c>
      <c r="Y445" s="8">
        <v>44414</v>
      </c>
      <c r="Z445">
        <v>0.19627314814814814</v>
      </c>
      <c r="AB445">
        <v>1</v>
      </c>
      <c r="AD445">
        <v>2.3470341829249937</v>
      </c>
      <c r="AE445">
        <v>5.0455635473181175</v>
      </c>
      <c r="AF445">
        <v>2.6985293643931239</v>
      </c>
      <c r="AG445">
        <v>0.18294890506172359</v>
      </c>
      <c r="AJ445">
        <v>3.9896732809870987E-2</v>
      </c>
      <c r="AO445">
        <v>0.11589085226831009</v>
      </c>
      <c r="AT445">
        <v>0.25118926211947201</v>
      </c>
      <c r="AY445">
        <v>3.0917973311840656</v>
      </c>
      <c r="BC445">
        <v>2.346566081325157</v>
      </c>
      <c r="BD445">
        <v>5.0484889157336745</v>
      </c>
      <c r="BE445">
        <v>2.701922834408518</v>
      </c>
      <c r="BF445">
        <v>0.18016375596242007</v>
      </c>
    </row>
    <row r="446" spans="1:58" x14ac:dyDescent="0.3">
      <c r="A446">
        <v>84</v>
      </c>
      <c r="B446">
        <v>25</v>
      </c>
      <c r="C446" t="s">
        <v>155</v>
      </c>
      <c r="D446" t="s">
        <v>27</v>
      </c>
      <c r="G446">
        <v>0.5</v>
      </c>
      <c r="H446">
        <v>0.5</v>
      </c>
      <c r="I446">
        <v>2595</v>
      </c>
      <c r="J446">
        <v>5333</v>
      </c>
      <c r="L446">
        <v>1846</v>
      </c>
      <c r="M446">
        <v>2.4060000000000001</v>
      </c>
      <c r="N446">
        <v>4.7960000000000003</v>
      </c>
      <c r="O446">
        <v>2.391</v>
      </c>
      <c r="Q446">
        <v>7.6999999999999999E-2</v>
      </c>
      <c r="R446">
        <v>1</v>
      </c>
      <c r="S446">
        <v>0</v>
      </c>
      <c r="T446">
        <v>0</v>
      </c>
      <c r="V446">
        <v>0</v>
      </c>
      <c r="Y446" s="8">
        <v>44414</v>
      </c>
      <c r="Z446">
        <v>0.20265046296296296</v>
      </c>
      <c r="AB446">
        <v>1</v>
      </c>
      <c r="AD446">
        <v>2.3460979797253203</v>
      </c>
      <c r="AE446">
        <v>5.0514142841492324</v>
      </c>
      <c r="AF446">
        <v>2.7053163044239121</v>
      </c>
      <c r="AG446">
        <v>0.17737860686311652</v>
      </c>
    </row>
    <row r="447" spans="1:58" x14ac:dyDescent="0.3">
      <c r="A447">
        <v>85</v>
      </c>
      <c r="B447">
        <v>26</v>
      </c>
      <c r="C447" t="s">
        <v>156</v>
      </c>
      <c r="D447" t="s">
        <v>27</v>
      </c>
      <c r="G447">
        <v>0.5</v>
      </c>
      <c r="H447">
        <v>0.5</v>
      </c>
      <c r="I447">
        <v>3993</v>
      </c>
      <c r="J447">
        <v>5957</v>
      </c>
      <c r="L447">
        <v>3502</v>
      </c>
      <c r="M447">
        <v>3.4780000000000002</v>
      </c>
      <c r="N447">
        <v>5.3250000000000002</v>
      </c>
      <c r="O447">
        <v>1.847</v>
      </c>
      <c r="Q447">
        <v>0.25</v>
      </c>
      <c r="R447">
        <v>1</v>
      </c>
      <c r="S447">
        <v>0</v>
      </c>
      <c r="T447">
        <v>0</v>
      </c>
      <c r="V447">
        <v>0</v>
      </c>
      <c r="Y447" s="8">
        <v>44414</v>
      </c>
      <c r="Z447">
        <v>0.2134027777777778</v>
      </c>
      <c r="AB447">
        <v>1</v>
      </c>
      <c r="AD447">
        <v>3.6549100528689848</v>
      </c>
      <c r="AE447">
        <v>5.6598909145852163</v>
      </c>
      <c r="AF447">
        <v>2.0049808617162315</v>
      </c>
      <c r="AG447">
        <v>0.34210028216478267</v>
      </c>
    </row>
    <row r="448" spans="1:58" x14ac:dyDescent="0.3">
      <c r="A448">
        <v>86</v>
      </c>
      <c r="B448">
        <v>26</v>
      </c>
      <c r="C448" t="s">
        <v>156</v>
      </c>
      <c r="D448" t="s">
        <v>27</v>
      </c>
      <c r="G448">
        <v>0.5</v>
      </c>
      <c r="H448">
        <v>0.5</v>
      </c>
      <c r="I448">
        <v>4486</v>
      </c>
      <c r="J448">
        <v>5940</v>
      </c>
      <c r="L448">
        <v>3507</v>
      </c>
      <c r="M448">
        <v>3.8559999999999999</v>
      </c>
      <c r="N448">
        <v>5.3109999999999999</v>
      </c>
      <c r="O448">
        <v>1.4550000000000001</v>
      </c>
      <c r="Q448">
        <v>0.251</v>
      </c>
      <c r="R448">
        <v>1</v>
      </c>
      <c r="S448">
        <v>0</v>
      </c>
      <c r="T448">
        <v>0</v>
      </c>
      <c r="V448">
        <v>0</v>
      </c>
      <c r="Y448" s="8">
        <v>44414</v>
      </c>
      <c r="Z448">
        <v>0.21943287037037038</v>
      </c>
      <c r="AB448">
        <v>1</v>
      </c>
      <c r="AD448">
        <v>4.1164582303080595</v>
      </c>
      <c r="AE448">
        <v>5.6433138268970566</v>
      </c>
      <c r="AF448">
        <v>1.5268555965889972</v>
      </c>
      <c r="AG448">
        <v>0.34259763021822975</v>
      </c>
      <c r="AJ448">
        <v>2.2745516155238669E-2</v>
      </c>
      <c r="AO448">
        <v>5.185121587882735E-2</v>
      </c>
      <c r="AT448">
        <v>0.13036346021415846</v>
      </c>
      <c r="AY448">
        <v>1.125949195110195</v>
      </c>
      <c r="BC448">
        <v>4.1159901287082228</v>
      </c>
      <c r="BD448">
        <v>5.6418511426892781</v>
      </c>
      <c r="BE448">
        <v>1.5258610139810549</v>
      </c>
      <c r="BF448">
        <v>0.34453728762667324</v>
      </c>
    </row>
    <row r="449" spans="1:58" x14ac:dyDescent="0.3">
      <c r="A449">
        <v>87</v>
      </c>
      <c r="B449">
        <v>26</v>
      </c>
      <c r="C449" t="s">
        <v>156</v>
      </c>
      <c r="D449" t="s">
        <v>27</v>
      </c>
      <c r="G449">
        <v>0.5</v>
      </c>
      <c r="H449">
        <v>0.5</v>
      </c>
      <c r="I449">
        <v>4485</v>
      </c>
      <c r="J449">
        <v>5937</v>
      </c>
      <c r="L449">
        <v>3546</v>
      </c>
      <c r="M449">
        <v>3.8559999999999999</v>
      </c>
      <c r="N449">
        <v>5.3079999999999998</v>
      </c>
      <c r="O449">
        <v>1.4530000000000001</v>
      </c>
      <c r="Q449">
        <v>0.255</v>
      </c>
      <c r="R449">
        <v>1</v>
      </c>
      <c r="S449">
        <v>0</v>
      </c>
      <c r="T449">
        <v>0</v>
      </c>
      <c r="V449">
        <v>0</v>
      </c>
      <c r="Y449" s="8">
        <v>44414</v>
      </c>
      <c r="Z449">
        <v>0.22581018518518517</v>
      </c>
      <c r="AB449">
        <v>1</v>
      </c>
      <c r="AD449">
        <v>4.1155220271083861</v>
      </c>
      <c r="AE449">
        <v>5.6403884584814987</v>
      </c>
      <c r="AF449">
        <v>1.5248664313731126</v>
      </c>
      <c r="AG449">
        <v>0.34647694503511678</v>
      </c>
    </row>
    <row r="450" spans="1:58" x14ac:dyDescent="0.3">
      <c r="A450">
        <v>88</v>
      </c>
      <c r="B450">
        <v>27</v>
      </c>
      <c r="C450" t="s">
        <v>157</v>
      </c>
      <c r="D450" t="s">
        <v>27</v>
      </c>
      <c r="G450">
        <v>0.5</v>
      </c>
      <c r="H450">
        <v>0.5</v>
      </c>
      <c r="I450">
        <v>3727</v>
      </c>
      <c r="J450">
        <v>8018</v>
      </c>
      <c r="L450">
        <v>3728</v>
      </c>
      <c r="M450">
        <v>3.274</v>
      </c>
      <c r="N450">
        <v>7.0720000000000001</v>
      </c>
      <c r="O450">
        <v>3.798</v>
      </c>
      <c r="Q450">
        <v>0.27400000000000002</v>
      </c>
      <c r="R450">
        <v>1</v>
      </c>
      <c r="S450">
        <v>0</v>
      </c>
      <c r="T450">
        <v>0</v>
      </c>
      <c r="V450">
        <v>0</v>
      </c>
      <c r="Y450" s="8">
        <v>44414</v>
      </c>
      <c r="Z450">
        <v>0.23674768518518519</v>
      </c>
      <c r="AB450">
        <v>1</v>
      </c>
      <c r="AD450">
        <v>3.4058800017558126</v>
      </c>
      <c r="AE450">
        <v>7.6696190160732982</v>
      </c>
      <c r="AF450">
        <v>4.2637390143174851</v>
      </c>
      <c r="AG450">
        <v>0.36458041418058978</v>
      </c>
    </row>
    <row r="451" spans="1:58" x14ac:dyDescent="0.3">
      <c r="A451">
        <v>89</v>
      </c>
      <c r="B451">
        <v>27</v>
      </c>
      <c r="C451" t="s">
        <v>157</v>
      </c>
      <c r="D451" t="s">
        <v>27</v>
      </c>
      <c r="G451">
        <v>0.5</v>
      </c>
      <c r="H451">
        <v>0.5</v>
      </c>
      <c r="I451">
        <v>3435</v>
      </c>
      <c r="J451">
        <v>8095</v>
      </c>
      <c r="L451">
        <v>3761</v>
      </c>
      <c r="M451">
        <v>3.05</v>
      </c>
      <c r="N451">
        <v>7.1369999999999996</v>
      </c>
      <c r="O451">
        <v>4.0869999999999997</v>
      </c>
      <c r="Q451">
        <v>0.27700000000000002</v>
      </c>
      <c r="R451">
        <v>1</v>
      </c>
      <c r="S451">
        <v>0</v>
      </c>
      <c r="T451">
        <v>0</v>
      </c>
      <c r="V451">
        <v>0</v>
      </c>
      <c r="Y451" s="8">
        <v>44414</v>
      </c>
      <c r="Z451">
        <v>0.24275462962962965</v>
      </c>
      <c r="AB451">
        <v>1</v>
      </c>
      <c r="AD451">
        <v>3.1325086674511273</v>
      </c>
      <c r="AE451">
        <v>7.7447034720726107</v>
      </c>
      <c r="AF451">
        <v>4.6121948046214829</v>
      </c>
      <c r="AG451">
        <v>0.36786291133334037</v>
      </c>
      <c r="AJ451">
        <v>0.26934246190886851</v>
      </c>
      <c r="AO451">
        <v>0.80907322531885661</v>
      </c>
      <c r="AT451">
        <v>1.1773093021807612</v>
      </c>
      <c r="AY451">
        <v>0.3509014193606283</v>
      </c>
      <c r="BC451">
        <v>3.1282957530525959</v>
      </c>
      <c r="BD451">
        <v>7.7134995423066623</v>
      </c>
      <c r="BE451">
        <v>4.5852037892540665</v>
      </c>
      <c r="BF451">
        <v>0.36850946380282157</v>
      </c>
    </row>
    <row r="452" spans="1:58" x14ac:dyDescent="0.3">
      <c r="A452">
        <v>90</v>
      </c>
      <c r="B452">
        <v>27</v>
      </c>
      <c r="C452" t="s">
        <v>157</v>
      </c>
      <c r="D452" t="s">
        <v>27</v>
      </c>
      <c r="G452">
        <v>0.5</v>
      </c>
      <c r="H452">
        <v>0.5</v>
      </c>
      <c r="I452">
        <v>3426</v>
      </c>
      <c r="J452">
        <v>8031</v>
      </c>
      <c r="L452">
        <v>3774</v>
      </c>
      <c r="M452">
        <v>3.0430000000000001</v>
      </c>
      <c r="N452">
        <v>7.0819999999999999</v>
      </c>
      <c r="O452">
        <v>4.0389999999999997</v>
      </c>
      <c r="Q452">
        <v>0.27900000000000003</v>
      </c>
      <c r="R452">
        <v>1</v>
      </c>
      <c r="S452">
        <v>0</v>
      </c>
      <c r="T452">
        <v>0</v>
      </c>
      <c r="V452">
        <v>0</v>
      </c>
      <c r="Y452" s="8">
        <v>44414</v>
      </c>
      <c r="Z452">
        <v>0.24927083333333333</v>
      </c>
      <c r="AB452">
        <v>1</v>
      </c>
      <c r="AD452">
        <v>3.1240828386540649</v>
      </c>
      <c r="AE452">
        <v>7.6822956125407149</v>
      </c>
      <c r="AF452">
        <v>4.55821277388665</v>
      </c>
      <c r="AG452">
        <v>0.36915601627230271</v>
      </c>
    </row>
    <row r="453" spans="1:58" x14ac:dyDescent="0.3">
      <c r="A453">
        <v>91</v>
      </c>
      <c r="B453">
        <v>28</v>
      </c>
      <c r="C453" t="s">
        <v>158</v>
      </c>
      <c r="D453" t="s">
        <v>27</v>
      </c>
      <c r="G453">
        <v>0.5</v>
      </c>
      <c r="H453">
        <v>0.5</v>
      </c>
      <c r="I453">
        <v>2788</v>
      </c>
      <c r="J453">
        <v>4573</v>
      </c>
      <c r="L453">
        <v>1560</v>
      </c>
      <c r="M453">
        <v>2.5539999999999998</v>
      </c>
      <c r="N453">
        <v>4.1529999999999996</v>
      </c>
      <c r="O453">
        <v>1.599</v>
      </c>
      <c r="Q453">
        <v>4.7E-2</v>
      </c>
      <c r="R453">
        <v>1</v>
      </c>
      <c r="S453">
        <v>0</v>
      </c>
      <c r="T453">
        <v>0</v>
      </c>
      <c r="V453">
        <v>0</v>
      </c>
      <c r="Y453" s="8">
        <v>44414</v>
      </c>
      <c r="Z453">
        <v>0.25989583333333333</v>
      </c>
      <c r="AB453">
        <v>1</v>
      </c>
      <c r="AD453">
        <v>2.5267851972623214</v>
      </c>
      <c r="AE453">
        <v>4.3103209522079702</v>
      </c>
      <c r="AF453">
        <v>1.7835357549456488</v>
      </c>
      <c r="AG453">
        <v>0.14893029820594472</v>
      </c>
    </row>
    <row r="454" spans="1:58" x14ac:dyDescent="0.3">
      <c r="A454">
        <v>92</v>
      </c>
      <c r="B454">
        <v>28</v>
      </c>
      <c r="C454" t="s">
        <v>158</v>
      </c>
      <c r="D454" t="s">
        <v>27</v>
      </c>
      <c r="G454">
        <v>0.5</v>
      </c>
      <c r="H454">
        <v>0.5</v>
      </c>
      <c r="I454">
        <v>2573</v>
      </c>
      <c r="J454">
        <v>4589</v>
      </c>
      <c r="L454">
        <v>1499</v>
      </c>
      <c r="M454">
        <v>2.3889999999999998</v>
      </c>
      <c r="N454">
        <v>4.1660000000000004</v>
      </c>
      <c r="O454">
        <v>1.7769999999999999</v>
      </c>
      <c r="Q454">
        <v>4.1000000000000002E-2</v>
      </c>
      <c r="R454">
        <v>1</v>
      </c>
      <c r="S454">
        <v>0</v>
      </c>
      <c r="T454">
        <v>0</v>
      </c>
      <c r="V454">
        <v>0</v>
      </c>
      <c r="Y454" s="8">
        <v>44414</v>
      </c>
      <c r="Z454">
        <v>0.26583333333333331</v>
      </c>
      <c r="AB454">
        <v>1</v>
      </c>
      <c r="AD454">
        <v>2.3255015093325015</v>
      </c>
      <c r="AE454">
        <v>4.3259229170909439</v>
      </c>
      <c r="AF454">
        <v>2.0004214077584423</v>
      </c>
      <c r="AG454">
        <v>0.14286265195389058</v>
      </c>
      <c r="AJ454">
        <v>1.5824897716548423</v>
      </c>
      <c r="AO454">
        <v>0.71873202651694001</v>
      </c>
      <c r="AT454">
        <v>3.3287392437701264</v>
      </c>
      <c r="AY454">
        <v>1.3142020511402543</v>
      </c>
      <c r="BC454">
        <v>2.3072455469388666</v>
      </c>
      <c r="BD454">
        <v>4.3415248819739176</v>
      </c>
      <c r="BE454">
        <v>2.034279335035051</v>
      </c>
      <c r="BF454">
        <v>0.14380761325544</v>
      </c>
    </row>
    <row r="455" spans="1:58" x14ac:dyDescent="0.3">
      <c r="A455">
        <v>93</v>
      </c>
      <c r="B455">
        <v>28</v>
      </c>
      <c r="C455" t="s">
        <v>158</v>
      </c>
      <c r="D455" t="s">
        <v>27</v>
      </c>
      <c r="G455">
        <v>0.5</v>
      </c>
      <c r="H455">
        <v>0.5</v>
      </c>
      <c r="I455">
        <v>2534</v>
      </c>
      <c r="J455">
        <v>4621</v>
      </c>
      <c r="L455">
        <v>1518</v>
      </c>
      <c r="M455">
        <v>2.359</v>
      </c>
      <c r="N455">
        <v>4.1929999999999996</v>
      </c>
      <c r="O455">
        <v>1.8340000000000001</v>
      </c>
      <c r="Q455">
        <v>4.2999999999999997E-2</v>
      </c>
      <c r="R455">
        <v>1</v>
      </c>
      <c r="S455">
        <v>0</v>
      </c>
      <c r="T455">
        <v>0</v>
      </c>
      <c r="V455">
        <v>0</v>
      </c>
      <c r="Y455" s="8">
        <v>44414</v>
      </c>
      <c r="Z455">
        <v>0.27215277777777774</v>
      </c>
      <c r="AB455">
        <v>1</v>
      </c>
      <c r="AD455">
        <v>2.2889895845452322</v>
      </c>
      <c r="AE455">
        <v>4.3571268468568922</v>
      </c>
      <c r="AF455">
        <v>2.0681372623116601</v>
      </c>
      <c r="AG455">
        <v>0.14475257455698942</v>
      </c>
    </row>
    <row r="456" spans="1:58" x14ac:dyDescent="0.3">
      <c r="A456">
        <v>94</v>
      </c>
      <c r="B456">
        <v>29</v>
      </c>
      <c r="C456" t="s">
        <v>159</v>
      </c>
      <c r="D456" t="s">
        <v>27</v>
      </c>
      <c r="G456">
        <v>0.5</v>
      </c>
      <c r="H456">
        <v>0.5</v>
      </c>
      <c r="I456">
        <v>3626</v>
      </c>
      <c r="J456">
        <v>5206</v>
      </c>
      <c r="L456">
        <v>1971</v>
      </c>
      <c r="M456">
        <v>3.1960000000000002</v>
      </c>
      <c r="N456">
        <v>4.6890000000000001</v>
      </c>
      <c r="O456">
        <v>1.492</v>
      </c>
      <c r="Q456">
        <v>0.09</v>
      </c>
      <c r="R456">
        <v>1</v>
      </c>
      <c r="S456">
        <v>0</v>
      </c>
      <c r="T456">
        <v>0</v>
      </c>
      <c r="V456">
        <v>0</v>
      </c>
      <c r="Y456" s="8">
        <v>44414</v>
      </c>
      <c r="Z456">
        <v>0.28278935185185183</v>
      </c>
      <c r="AB456">
        <v>1</v>
      </c>
      <c r="AD456">
        <v>3.3113234785887813</v>
      </c>
      <c r="AE456">
        <v>4.9275736878906269</v>
      </c>
      <c r="AF456">
        <v>1.6162502093018456</v>
      </c>
      <c r="AG456">
        <v>0.18981230819929301</v>
      </c>
    </row>
    <row r="457" spans="1:58" x14ac:dyDescent="0.3">
      <c r="A457">
        <v>95</v>
      </c>
      <c r="B457">
        <v>29</v>
      </c>
      <c r="C457" t="s">
        <v>159</v>
      </c>
      <c r="D457" t="s">
        <v>27</v>
      </c>
      <c r="G457">
        <v>0.5</v>
      </c>
      <c r="H457">
        <v>0.5</v>
      </c>
      <c r="I457">
        <v>3971</v>
      </c>
      <c r="J457">
        <v>5265</v>
      </c>
      <c r="L457">
        <v>1993</v>
      </c>
      <c r="M457">
        <v>3.4609999999999999</v>
      </c>
      <c r="N457">
        <v>4.7389999999999999</v>
      </c>
      <c r="O457">
        <v>1.278</v>
      </c>
      <c r="Q457">
        <v>9.1999999999999998E-2</v>
      </c>
      <c r="R457">
        <v>1</v>
      </c>
      <c r="S457">
        <v>0</v>
      </c>
      <c r="T457">
        <v>0</v>
      </c>
      <c r="V457">
        <v>0</v>
      </c>
      <c r="Y457" s="8">
        <v>44414</v>
      </c>
      <c r="Z457">
        <v>0.28878472222222223</v>
      </c>
      <c r="AB457">
        <v>1</v>
      </c>
      <c r="AD457">
        <v>3.6343135824761661</v>
      </c>
      <c r="AE457">
        <v>4.9851059333965937</v>
      </c>
      <c r="AF457">
        <v>1.3507923509204276</v>
      </c>
      <c r="AG457">
        <v>0.19200063963446007</v>
      </c>
      <c r="AJ457">
        <v>0.87969614349146363</v>
      </c>
      <c r="AO457">
        <v>0.25396650506651841</v>
      </c>
      <c r="AT457">
        <v>3.2415157175924376</v>
      </c>
      <c r="AY457">
        <v>0.62362147003417912</v>
      </c>
      <c r="BC457">
        <v>3.618398128081715</v>
      </c>
      <c r="BD457">
        <v>4.991444231630302</v>
      </c>
      <c r="BE457">
        <v>1.3730461035485866</v>
      </c>
      <c r="BF457">
        <v>0.1914038219703236</v>
      </c>
    </row>
    <row r="458" spans="1:58" x14ac:dyDescent="0.3">
      <c r="A458">
        <v>96</v>
      </c>
      <c r="B458">
        <v>29</v>
      </c>
      <c r="C458" t="s">
        <v>159</v>
      </c>
      <c r="D458" t="s">
        <v>27</v>
      </c>
      <c r="G458">
        <v>0.5</v>
      </c>
      <c r="H458">
        <v>0.5</v>
      </c>
      <c r="I458">
        <v>3937</v>
      </c>
      <c r="J458">
        <v>5278</v>
      </c>
      <c r="L458">
        <v>1981</v>
      </c>
      <c r="M458">
        <v>3.4350000000000001</v>
      </c>
      <c r="N458">
        <v>4.75</v>
      </c>
      <c r="O458">
        <v>1.3140000000000001</v>
      </c>
      <c r="Q458">
        <v>9.0999999999999998E-2</v>
      </c>
      <c r="R458">
        <v>1</v>
      </c>
      <c r="S458">
        <v>0</v>
      </c>
      <c r="T458">
        <v>0</v>
      </c>
      <c r="V458">
        <v>0</v>
      </c>
      <c r="Y458" s="8">
        <v>44414</v>
      </c>
      <c r="Z458">
        <v>0.29518518518518516</v>
      </c>
      <c r="AB458">
        <v>1</v>
      </c>
      <c r="AD458">
        <v>3.6024826736872639</v>
      </c>
      <c r="AE458">
        <v>4.9977825298640095</v>
      </c>
      <c r="AF458">
        <v>1.3952998561767456</v>
      </c>
      <c r="AG458">
        <v>0.19080700430618713</v>
      </c>
    </row>
    <row r="459" spans="1:58" x14ac:dyDescent="0.3">
      <c r="A459">
        <v>97</v>
      </c>
      <c r="B459">
        <v>30</v>
      </c>
      <c r="C459" t="s">
        <v>160</v>
      </c>
      <c r="D459" t="s">
        <v>27</v>
      </c>
      <c r="G459">
        <v>0.5</v>
      </c>
      <c r="H459">
        <v>0.5</v>
      </c>
      <c r="I459">
        <v>4204</v>
      </c>
      <c r="J459">
        <v>6844</v>
      </c>
      <c r="L459">
        <v>1486</v>
      </c>
      <c r="M459">
        <v>3.64</v>
      </c>
      <c r="N459">
        <v>6.0759999999999996</v>
      </c>
      <c r="O459">
        <v>2.4359999999999999</v>
      </c>
      <c r="Q459">
        <v>3.9E-2</v>
      </c>
      <c r="R459">
        <v>1</v>
      </c>
      <c r="S459">
        <v>0</v>
      </c>
      <c r="T459">
        <v>0</v>
      </c>
      <c r="V459">
        <v>0</v>
      </c>
      <c r="Y459" s="8">
        <v>44414</v>
      </c>
      <c r="Z459">
        <v>0.30618055555555557</v>
      </c>
      <c r="AB459">
        <v>1</v>
      </c>
      <c r="AD459">
        <v>3.8524489280001104</v>
      </c>
      <c r="AE459">
        <v>6.524824842785085</v>
      </c>
      <c r="AF459">
        <v>2.6723759147849746</v>
      </c>
      <c r="AG459">
        <v>0.14156954701492822</v>
      </c>
    </row>
    <row r="460" spans="1:58" x14ac:dyDescent="0.3">
      <c r="A460">
        <v>98</v>
      </c>
      <c r="B460">
        <v>30</v>
      </c>
      <c r="C460" t="s">
        <v>160</v>
      </c>
      <c r="D460" t="s">
        <v>27</v>
      </c>
      <c r="G460">
        <v>0.5</v>
      </c>
      <c r="H460">
        <v>0.5</v>
      </c>
      <c r="I460">
        <v>4264</v>
      </c>
      <c r="J460">
        <v>6852</v>
      </c>
      <c r="L460">
        <v>1485</v>
      </c>
      <c r="M460">
        <v>3.6859999999999999</v>
      </c>
      <c r="N460">
        <v>6.0839999999999996</v>
      </c>
      <c r="O460">
        <v>2.3969999999999998</v>
      </c>
      <c r="Q460">
        <v>3.9E-2</v>
      </c>
      <c r="R460">
        <v>1</v>
      </c>
      <c r="S460">
        <v>0</v>
      </c>
      <c r="T460">
        <v>0</v>
      </c>
      <c r="V460">
        <v>0</v>
      </c>
      <c r="Y460" s="8">
        <v>44414</v>
      </c>
      <c r="Z460">
        <v>0.31224537037037037</v>
      </c>
      <c r="AB460">
        <v>1</v>
      </c>
      <c r="AD460">
        <v>3.9086211199805247</v>
      </c>
      <c r="AE460">
        <v>6.532625825226571</v>
      </c>
      <c r="AF460">
        <v>2.6240047052460462</v>
      </c>
      <c r="AG460">
        <v>0.14147007740423881</v>
      </c>
      <c r="AJ460">
        <v>0.43021331667681378</v>
      </c>
      <c r="AO460">
        <v>0.10454337675373084</v>
      </c>
      <c r="AT460">
        <v>0.90643235208556339</v>
      </c>
      <c r="AY460">
        <v>3.1147382239440864</v>
      </c>
      <c r="BC460">
        <v>3.9170469487775867</v>
      </c>
      <c r="BD460">
        <v>6.5292128954084205</v>
      </c>
      <c r="BE460">
        <v>2.6121659466308342</v>
      </c>
      <c r="BF460">
        <v>0.14370814364475057</v>
      </c>
    </row>
    <row r="461" spans="1:58" x14ac:dyDescent="0.3">
      <c r="A461">
        <v>99</v>
      </c>
      <c r="B461">
        <v>30</v>
      </c>
      <c r="C461" t="s">
        <v>160</v>
      </c>
      <c r="D461" t="s">
        <v>27</v>
      </c>
      <c r="G461">
        <v>0.5</v>
      </c>
      <c r="H461">
        <v>0.5</v>
      </c>
      <c r="I461">
        <v>4282</v>
      </c>
      <c r="J461">
        <v>6845</v>
      </c>
      <c r="L461">
        <v>1530</v>
      </c>
      <c r="M461">
        <v>3.7</v>
      </c>
      <c r="N461">
        <v>6.0780000000000003</v>
      </c>
      <c r="O461">
        <v>2.3780000000000001</v>
      </c>
      <c r="Q461">
        <v>4.3999999999999997E-2</v>
      </c>
      <c r="R461">
        <v>1</v>
      </c>
      <c r="S461">
        <v>0</v>
      </c>
      <c r="T461">
        <v>0</v>
      </c>
      <c r="V461">
        <v>0</v>
      </c>
      <c r="Y461" s="8">
        <v>44414</v>
      </c>
      <c r="Z461">
        <v>0.31864583333333335</v>
      </c>
      <c r="AB461">
        <v>1</v>
      </c>
      <c r="AD461">
        <v>3.9254727775746487</v>
      </c>
      <c r="AE461">
        <v>6.525799965590271</v>
      </c>
      <c r="AF461">
        <v>2.6003271880156222</v>
      </c>
      <c r="AG461">
        <v>0.14594620988526233</v>
      </c>
    </row>
    <row r="462" spans="1:58" x14ac:dyDescent="0.3">
      <c r="A462">
        <v>100</v>
      </c>
      <c r="B462">
        <v>31</v>
      </c>
      <c r="C462" t="s">
        <v>66</v>
      </c>
      <c r="D462" t="s">
        <v>27</v>
      </c>
      <c r="G462">
        <v>0.5</v>
      </c>
      <c r="H462">
        <v>0.5</v>
      </c>
      <c r="I462">
        <v>5433</v>
      </c>
      <c r="J462">
        <v>7772</v>
      </c>
      <c r="L462">
        <v>6761</v>
      </c>
      <c r="M462">
        <v>4.5830000000000002</v>
      </c>
      <c r="N462">
        <v>6.8630000000000004</v>
      </c>
      <c r="O462">
        <v>2.2799999999999998</v>
      </c>
      <c r="Q462">
        <v>0.59099999999999997</v>
      </c>
      <c r="R462">
        <v>1</v>
      </c>
      <c r="S462">
        <v>0</v>
      </c>
      <c r="T462">
        <v>0</v>
      </c>
      <c r="V462">
        <v>0</v>
      </c>
      <c r="Y462" s="8">
        <v>44414</v>
      </c>
      <c r="Z462">
        <v>0.32953703703703702</v>
      </c>
      <c r="AB462">
        <v>1</v>
      </c>
      <c r="AD462">
        <v>5.0030426603989397</v>
      </c>
      <c r="AE462">
        <v>7.4297388059975731</v>
      </c>
      <c r="AF462">
        <v>2.4266961455986333</v>
      </c>
      <c r="AG462">
        <v>0.66627174340157613</v>
      </c>
    </row>
    <row r="463" spans="1:58" x14ac:dyDescent="0.3">
      <c r="A463">
        <v>101</v>
      </c>
      <c r="B463">
        <v>31</v>
      </c>
      <c r="C463" t="s">
        <v>66</v>
      </c>
      <c r="D463" t="s">
        <v>27</v>
      </c>
      <c r="G463">
        <v>0.5</v>
      </c>
      <c r="H463">
        <v>0.5</v>
      </c>
      <c r="I463">
        <v>5819</v>
      </c>
      <c r="J463">
        <v>7809</v>
      </c>
      <c r="L463">
        <v>6925</v>
      </c>
      <c r="M463">
        <v>4.8789999999999996</v>
      </c>
      <c r="N463">
        <v>6.8940000000000001</v>
      </c>
      <c r="O463">
        <v>2.0150000000000001</v>
      </c>
      <c r="Q463">
        <v>0.60799999999999998</v>
      </c>
      <c r="R463">
        <v>1</v>
      </c>
      <c r="S463">
        <v>0</v>
      </c>
      <c r="T463">
        <v>0</v>
      </c>
      <c r="V463">
        <v>0</v>
      </c>
      <c r="Y463" s="8">
        <v>44414</v>
      </c>
      <c r="Z463">
        <v>0.33560185185185182</v>
      </c>
      <c r="AB463">
        <v>1</v>
      </c>
      <c r="AD463">
        <v>5.3644170954729411</v>
      </c>
      <c r="AE463">
        <v>7.4658183497894512</v>
      </c>
      <c r="AF463">
        <v>2.1014012543165101</v>
      </c>
      <c r="AG463">
        <v>0.68258475955463971</v>
      </c>
      <c r="AJ463">
        <v>0.12223933581255467</v>
      </c>
      <c r="AL463">
        <v>102.0941522135798</v>
      </c>
      <c r="AO463">
        <v>0.15661124076256994</v>
      </c>
      <c r="AQ463">
        <v>41.507086544441286</v>
      </c>
      <c r="AT463">
        <v>0.86494422177956443</v>
      </c>
      <c r="AV463">
        <v>-19.079979124697218</v>
      </c>
      <c r="AY463">
        <v>0.82719657415731473</v>
      </c>
      <c r="BA463">
        <v>170.47488809600051</v>
      </c>
      <c r="BC463">
        <v>5.3611403842740835</v>
      </c>
      <c r="BD463">
        <v>7.4716690866205662</v>
      </c>
      <c r="BE463">
        <v>2.1105287023464827</v>
      </c>
      <c r="BF463">
        <v>0.68541964345928796</v>
      </c>
    </row>
    <row r="464" spans="1:58" x14ac:dyDescent="0.3">
      <c r="A464">
        <v>102</v>
      </c>
      <c r="B464">
        <v>31</v>
      </c>
      <c r="C464" t="s">
        <v>66</v>
      </c>
      <c r="D464" t="s">
        <v>27</v>
      </c>
      <c r="G464">
        <v>0.5</v>
      </c>
      <c r="H464">
        <v>0.5</v>
      </c>
      <c r="I464">
        <v>5812</v>
      </c>
      <c r="J464">
        <v>7821</v>
      </c>
      <c r="L464">
        <v>6982</v>
      </c>
      <c r="M464">
        <v>4.8739999999999997</v>
      </c>
      <c r="N464">
        <v>6.9050000000000002</v>
      </c>
      <c r="O464">
        <v>2.0310000000000001</v>
      </c>
      <c r="Q464">
        <v>0.61399999999999999</v>
      </c>
      <c r="R464">
        <v>1</v>
      </c>
      <c r="S464">
        <v>0</v>
      </c>
      <c r="T464">
        <v>0</v>
      </c>
      <c r="V464">
        <v>0</v>
      </c>
      <c r="Y464" s="8">
        <v>44414</v>
      </c>
      <c r="Z464">
        <v>0.34211805555555558</v>
      </c>
      <c r="AB464">
        <v>1</v>
      </c>
      <c r="AD464">
        <v>5.3578636730752258</v>
      </c>
      <c r="AE464">
        <v>7.4775198234516811</v>
      </c>
      <c r="AF464">
        <v>2.1196561503764553</v>
      </c>
      <c r="AG464">
        <v>0.68825452736393622</v>
      </c>
    </row>
    <row r="465" spans="1:58" x14ac:dyDescent="0.3">
      <c r="A465">
        <v>103</v>
      </c>
      <c r="B465">
        <v>32</v>
      </c>
      <c r="C465" t="s">
        <v>67</v>
      </c>
      <c r="D465" t="s">
        <v>27</v>
      </c>
      <c r="G465">
        <v>0.5</v>
      </c>
      <c r="H465">
        <v>0.5</v>
      </c>
      <c r="I465">
        <v>4710</v>
      </c>
      <c r="J465">
        <v>6884</v>
      </c>
      <c r="L465">
        <v>1477</v>
      </c>
      <c r="M465">
        <v>4.0289999999999999</v>
      </c>
      <c r="N465">
        <v>6.11</v>
      </c>
      <c r="O465">
        <v>2.0819999999999999</v>
      </c>
      <c r="Q465">
        <v>3.7999999999999999E-2</v>
      </c>
      <c r="R465">
        <v>1</v>
      </c>
      <c r="S465">
        <v>0</v>
      </c>
      <c r="T465">
        <v>0</v>
      </c>
      <c r="V465">
        <v>0</v>
      </c>
      <c r="Y465" s="8">
        <v>44414</v>
      </c>
      <c r="Z465">
        <v>0.35296296296296298</v>
      </c>
      <c r="AB465">
        <v>1</v>
      </c>
      <c r="AD465">
        <v>4.3261677470349413</v>
      </c>
      <c r="AE465">
        <v>6.5638297549925193</v>
      </c>
      <c r="AF465">
        <v>2.237662007957578</v>
      </c>
      <c r="AG465">
        <v>0.14067432051872353</v>
      </c>
    </row>
    <row r="466" spans="1:58" x14ac:dyDescent="0.3">
      <c r="A466">
        <v>104</v>
      </c>
      <c r="B466">
        <v>32</v>
      </c>
      <c r="C466" t="s">
        <v>67</v>
      </c>
      <c r="D466" t="s">
        <v>27</v>
      </c>
      <c r="G466">
        <v>0.5</v>
      </c>
      <c r="H466">
        <v>0.5</v>
      </c>
      <c r="I466">
        <v>4354</v>
      </c>
      <c r="J466">
        <v>6902</v>
      </c>
      <c r="L466">
        <v>1426</v>
      </c>
      <c r="M466">
        <v>3.7559999999999998</v>
      </c>
      <c r="N466">
        <v>6.1260000000000003</v>
      </c>
      <c r="O466">
        <v>2.37</v>
      </c>
      <c r="Q466">
        <v>3.3000000000000002E-2</v>
      </c>
      <c r="R466">
        <v>1</v>
      </c>
      <c r="S466">
        <v>0</v>
      </c>
      <c r="T466">
        <v>0</v>
      </c>
      <c r="V466">
        <v>0</v>
      </c>
      <c r="Y466" s="8">
        <v>44414</v>
      </c>
      <c r="Z466">
        <v>0.35898148148148151</v>
      </c>
      <c r="AB466">
        <v>1</v>
      </c>
      <c r="AD466">
        <v>3.9928794079511474</v>
      </c>
      <c r="AE466">
        <v>6.5813819654858658</v>
      </c>
      <c r="AF466">
        <v>2.5885025575347185</v>
      </c>
      <c r="AG466">
        <v>0.13560137037356351</v>
      </c>
      <c r="AJ466">
        <v>0.56431140807306046</v>
      </c>
      <c r="AK466">
        <v>1.6356637642125769</v>
      </c>
      <c r="AO466">
        <v>0.60563220972284437</v>
      </c>
      <c r="AP466">
        <v>1.0990993661288446</v>
      </c>
      <c r="AT466">
        <v>2.3837946276262172</v>
      </c>
      <c r="AU466">
        <v>0.28903751907720898</v>
      </c>
      <c r="AY466">
        <v>0.88414450055030358</v>
      </c>
      <c r="AZ466">
        <v>6.2455647332716611</v>
      </c>
      <c r="BC466">
        <v>3.981644969555064</v>
      </c>
      <c r="BD466">
        <v>6.601371982992176</v>
      </c>
      <c r="BE466">
        <v>2.619727013437112</v>
      </c>
      <c r="BF466">
        <v>0.13500455270942704</v>
      </c>
    </row>
    <row r="467" spans="1:58" x14ac:dyDescent="0.3">
      <c r="A467">
        <v>105</v>
      </c>
      <c r="B467">
        <v>32</v>
      </c>
      <c r="C467" t="s">
        <v>67</v>
      </c>
      <c r="D467" t="s">
        <v>27</v>
      </c>
      <c r="G467">
        <v>0.5</v>
      </c>
      <c r="H467">
        <v>0.5</v>
      </c>
      <c r="I467">
        <v>4330</v>
      </c>
      <c r="J467">
        <v>6943</v>
      </c>
      <c r="L467">
        <v>1414</v>
      </c>
      <c r="M467">
        <v>3.7370000000000001</v>
      </c>
      <c r="N467">
        <v>6.1609999999999996</v>
      </c>
      <c r="O467">
        <v>2.4239999999999999</v>
      </c>
      <c r="Q467">
        <v>3.2000000000000001E-2</v>
      </c>
      <c r="R467">
        <v>1</v>
      </c>
      <c r="S467">
        <v>0</v>
      </c>
      <c r="T467">
        <v>0</v>
      </c>
      <c r="V467">
        <v>0</v>
      </c>
      <c r="Y467" s="8">
        <v>44414</v>
      </c>
      <c r="Z467">
        <v>0.36548611111111112</v>
      </c>
      <c r="AB467">
        <v>1</v>
      </c>
      <c r="AD467">
        <v>3.970410531158981</v>
      </c>
      <c r="AE467">
        <v>6.6213620004984861</v>
      </c>
      <c r="AF467">
        <v>2.6509514693395051</v>
      </c>
      <c r="AG467">
        <v>0.13440773504529058</v>
      </c>
    </row>
    <row r="468" spans="1:58" x14ac:dyDescent="0.3">
      <c r="A468">
        <v>106</v>
      </c>
      <c r="B468">
        <v>3</v>
      </c>
      <c r="C468" t="s">
        <v>29</v>
      </c>
      <c r="D468" t="s">
        <v>27</v>
      </c>
      <c r="G468">
        <v>0.5</v>
      </c>
      <c r="H468">
        <v>0.5</v>
      </c>
      <c r="I468">
        <v>1307</v>
      </c>
      <c r="J468">
        <v>359</v>
      </c>
      <c r="L468">
        <v>116</v>
      </c>
      <c r="M468">
        <v>1.4179999999999999</v>
      </c>
      <c r="N468">
        <v>0.58299999999999996</v>
      </c>
      <c r="O468">
        <v>0</v>
      </c>
      <c r="Q468">
        <v>0</v>
      </c>
      <c r="R468">
        <v>1</v>
      </c>
      <c r="S468">
        <v>0</v>
      </c>
      <c r="T468">
        <v>0</v>
      </c>
      <c r="V468">
        <v>0</v>
      </c>
      <c r="Y468" s="8">
        <v>44414</v>
      </c>
      <c r="Z468">
        <v>0.3755324074074074</v>
      </c>
      <c r="AB468">
        <v>1</v>
      </c>
      <c r="AD468">
        <v>1.1402682585457498</v>
      </c>
      <c r="AE468">
        <v>0.20115345115470698</v>
      </c>
      <c r="AF468">
        <v>-0.93911480739104281</v>
      </c>
      <c r="AG468">
        <v>5.2961803704338921E-3</v>
      </c>
    </row>
    <row r="469" spans="1:58" x14ac:dyDescent="0.3">
      <c r="A469">
        <v>107</v>
      </c>
      <c r="B469">
        <v>3</v>
      </c>
      <c r="C469" t="s">
        <v>29</v>
      </c>
      <c r="D469" t="s">
        <v>27</v>
      </c>
      <c r="G469">
        <v>0.5</v>
      </c>
      <c r="H469">
        <v>0.5</v>
      </c>
      <c r="I469">
        <v>157</v>
      </c>
      <c r="J469">
        <v>317</v>
      </c>
      <c r="L469">
        <v>144</v>
      </c>
      <c r="M469">
        <v>0.53600000000000003</v>
      </c>
      <c r="N469">
        <v>0.54700000000000004</v>
      </c>
      <c r="O469">
        <v>1.2E-2</v>
      </c>
      <c r="Q469">
        <v>0</v>
      </c>
      <c r="R469">
        <v>1</v>
      </c>
      <c r="S469">
        <v>0</v>
      </c>
      <c r="T469">
        <v>0</v>
      </c>
      <c r="V469">
        <v>0</v>
      </c>
      <c r="Y469" s="8">
        <v>44414</v>
      </c>
      <c r="Z469">
        <v>0.3805439814814815</v>
      </c>
      <c r="AB469">
        <v>1</v>
      </c>
      <c r="AD469">
        <v>6.3634578921133195E-2</v>
      </c>
      <c r="AE469">
        <v>0.16019829333690036</v>
      </c>
      <c r="AF469">
        <v>9.6563714415767166E-2</v>
      </c>
      <c r="AG469">
        <v>8.081329469737426E-3</v>
      </c>
      <c r="AJ469">
        <v>98.964381321555209</v>
      </c>
      <c r="AO469">
        <v>10.912458050589612</v>
      </c>
      <c r="AT469">
        <v>23.369413259881014</v>
      </c>
      <c r="AY469">
        <v>34.659939996091303</v>
      </c>
      <c r="BC469">
        <v>4.2570006928477649E-2</v>
      </c>
      <c r="BD469">
        <v>0.15190974949282046</v>
      </c>
      <c r="BE469">
        <v>0.10933974256434281</v>
      </c>
      <c r="BF469">
        <v>6.8876941414644831E-3</v>
      </c>
    </row>
    <row r="470" spans="1:58" x14ac:dyDescent="0.3">
      <c r="A470">
        <v>108</v>
      </c>
      <c r="B470">
        <v>3</v>
      </c>
      <c r="C470" t="s">
        <v>29</v>
      </c>
      <c r="D470" t="s">
        <v>27</v>
      </c>
      <c r="G470">
        <v>0.5</v>
      </c>
      <c r="H470">
        <v>0.5</v>
      </c>
      <c r="I470">
        <v>112</v>
      </c>
      <c r="J470">
        <v>300</v>
      </c>
      <c r="L470">
        <v>120</v>
      </c>
      <c r="M470">
        <v>0.501</v>
      </c>
      <c r="N470">
        <v>0.53300000000000003</v>
      </c>
      <c r="O470">
        <v>3.2000000000000001E-2</v>
      </c>
      <c r="Q470">
        <v>0</v>
      </c>
      <c r="R470">
        <v>1</v>
      </c>
      <c r="S470">
        <v>0</v>
      </c>
      <c r="T470">
        <v>0</v>
      </c>
      <c r="V470">
        <v>0</v>
      </c>
      <c r="Y470" s="8">
        <v>44414</v>
      </c>
      <c r="Z470">
        <v>0.38593749999999999</v>
      </c>
      <c r="AB470">
        <v>1</v>
      </c>
      <c r="AD470">
        <v>2.1505434935822104E-2</v>
      </c>
      <c r="AE470">
        <v>0.14362120564874056</v>
      </c>
      <c r="AF470">
        <v>0.12211577071291846</v>
      </c>
      <c r="AG470">
        <v>5.6940588131915403E-3</v>
      </c>
    </row>
    <row r="471" spans="1:58" x14ac:dyDescent="0.3">
      <c r="A471">
        <v>109</v>
      </c>
      <c r="B471">
        <v>1</v>
      </c>
      <c r="C471" t="s">
        <v>30</v>
      </c>
      <c r="D471" t="s">
        <v>27</v>
      </c>
      <c r="G471">
        <v>0.5</v>
      </c>
      <c r="H471">
        <v>0.5</v>
      </c>
      <c r="I471">
        <v>7939</v>
      </c>
      <c r="J471">
        <v>10282</v>
      </c>
      <c r="L471">
        <v>11790</v>
      </c>
      <c r="M471">
        <v>6.5060000000000002</v>
      </c>
      <c r="N471">
        <v>8.9890000000000008</v>
      </c>
      <c r="O471">
        <v>2.484</v>
      </c>
      <c r="Q471">
        <v>1.117</v>
      </c>
      <c r="R471">
        <v>1</v>
      </c>
      <c r="S471">
        <v>0</v>
      </c>
      <c r="T471">
        <v>0</v>
      </c>
      <c r="V471">
        <v>0</v>
      </c>
      <c r="Y471" s="8">
        <v>44414</v>
      </c>
      <c r="Z471">
        <v>0.39686342592592588</v>
      </c>
      <c r="AB471">
        <v>1</v>
      </c>
      <c r="AD471">
        <v>7.3491678787809303</v>
      </c>
      <c r="AE471">
        <v>9.8772970470141122</v>
      </c>
      <c r="AF471">
        <v>2.5281291682331819</v>
      </c>
      <c r="AG471">
        <v>1.1665044155586288</v>
      </c>
    </row>
    <row r="472" spans="1:58" x14ac:dyDescent="0.3">
      <c r="A472">
        <v>110</v>
      </c>
      <c r="B472">
        <v>1</v>
      </c>
      <c r="C472" t="s">
        <v>30</v>
      </c>
      <c r="D472" t="s">
        <v>27</v>
      </c>
      <c r="G472">
        <v>0.5</v>
      </c>
      <c r="H472">
        <v>0.5</v>
      </c>
      <c r="I472">
        <v>10793</v>
      </c>
      <c r="J472">
        <v>10273</v>
      </c>
      <c r="L472">
        <v>11979</v>
      </c>
      <c r="M472">
        <v>8.6950000000000003</v>
      </c>
      <c r="N472">
        <v>8.9819999999999993</v>
      </c>
      <c r="O472">
        <v>0.28699999999999998</v>
      </c>
      <c r="Q472">
        <v>1.137</v>
      </c>
      <c r="R472">
        <v>1</v>
      </c>
      <c r="S472">
        <v>0</v>
      </c>
      <c r="T472">
        <v>0</v>
      </c>
      <c r="V472">
        <v>0</v>
      </c>
      <c r="Y472" s="8">
        <v>44414</v>
      </c>
      <c r="Z472">
        <v>0.40305555555555556</v>
      </c>
      <c r="AB472">
        <v>1</v>
      </c>
      <c r="AD472">
        <v>10.021091810649326</v>
      </c>
      <c r="AE472">
        <v>9.8685209417674393</v>
      </c>
      <c r="AF472">
        <v>-0.15257086888188631</v>
      </c>
      <c r="AG472">
        <v>1.1853041719789275</v>
      </c>
      <c r="AJ472">
        <v>0.39314906286605633</v>
      </c>
      <c r="AO472">
        <v>0.92453391139665175</v>
      </c>
      <c r="AT472">
        <v>150.41609326395425</v>
      </c>
      <c r="AY472">
        <v>1.2591996411459978</v>
      </c>
      <c r="BC472">
        <v>10.001431543456182</v>
      </c>
      <c r="BD472">
        <v>9.9143517136111754</v>
      </c>
      <c r="BE472">
        <v>-8.7079829845007062E-2</v>
      </c>
      <c r="BF472">
        <v>1.192814127585978</v>
      </c>
    </row>
    <row r="473" spans="1:58" x14ac:dyDescent="0.3">
      <c r="A473">
        <v>111</v>
      </c>
      <c r="B473">
        <v>1</v>
      </c>
      <c r="C473" t="s">
        <v>30</v>
      </c>
      <c r="D473" t="s">
        <v>27</v>
      </c>
      <c r="G473">
        <v>0.5</v>
      </c>
      <c r="H473">
        <v>0.5</v>
      </c>
      <c r="I473">
        <v>10751</v>
      </c>
      <c r="J473">
        <v>10367</v>
      </c>
      <c r="L473">
        <v>12130</v>
      </c>
      <c r="M473">
        <v>8.6620000000000008</v>
      </c>
      <c r="N473">
        <v>9.0619999999999994</v>
      </c>
      <c r="O473">
        <v>0.39900000000000002</v>
      </c>
      <c r="Q473">
        <v>1.153</v>
      </c>
      <c r="R473">
        <v>1</v>
      </c>
      <c r="S473">
        <v>0</v>
      </c>
      <c r="T473">
        <v>0</v>
      </c>
      <c r="V473">
        <v>0</v>
      </c>
      <c r="Y473" s="8">
        <v>44414</v>
      </c>
      <c r="Z473">
        <v>0.40967592592592594</v>
      </c>
      <c r="AB473">
        <v>1</v>
      </c>
      <c r="AD473">
        <v>9.9817712762630375</v>
      </c>
      <c r="AE473">
        <v>9.9601824854549097</v>
      </c>
      <c r="AF473">
        <v>-2.1588790808127811E-2</v>
      </c>
      <c r="AG473">
        <v>1.2003240831930289</v>
      </c>
    </row>
    <row r="474" spans="1:58" x14ac:dyDescent="0.3">
      <c r="A474">
        <v>112</v>
      </c>
      <c r="B474">
        <v>4</v>
      </c>
      <c r="C474" t="s">
        <v>65</v>
      </c>
      <c r="D474" t="s">
        <v>27</v>
      </c>
      <c r="G474">
        <v>0.6</v>
      </c>
      <c r="H474">
        <v>0.6</v>
      </c>
      <c r="I474">
        <v>6279</v>
      </c>
      <c r="J474">
        <v>7470</v>
      </c>
      <c r="L474">
        <v>3634</v>
      </c>
      <c r="M474">
        <v>4.3600000000000003</v>
      </c>
      <c r="N474">
        <v>5.5060000000000002</v>
      </c>
      <c r="O474">
        <v>1.145</v>
      </c>
      <c r="Q474">
        <v>0.22</v>
      </c>
      <c r="R474">
        <v>1</v>
      </c>
      <c r="S474">
        <v>0</v>
      </c>
      <c r="T474">
        <v>0</v>
      </c>
      <c r="V474">
        <v>0</v>
      </c>
      <c r="Y474" s="8">
        <v>44414</v>
      </c>
      <c r="Z474">
        <v>0.42089120370370375</v>
      </c>
      <c r="AB474">
        <v>1</v>
      </c>
      <c r="AD474">
        <v>4.8292254727689903</v>
      </c>
      <c r="AE474">
        <v>5.9460430990262001</v>
      </c>
      <c r="AF474">
        <v>1.1168176262572098</v>
      </c>
      <c r="AG474">
        <v>0.29602522564648759</v>
      </c>
    </row>
    <row r="475" spans="1:58" x14ac:dyDescent="0.3">
      <c r="A475">
        <v>113</v>
      </c>
      <c r="B475">
        <v>4</v>
      </c>
      <c r="C475" t="s">
        <v>65</v>
      </c>
      <c r="D475" t="s">
        <v>27</v>
      </c>
      <c r="G475">
        <v>0.6</v>
      </c>
      <c r="H475">
        <v>0.6</v>
      </c>
      <c r="I475">
        <v>4228</v>
      </c>
      <c r="J475">
        <v>7551</v>
      </c>
      <c r="L475">
        <v>3599</v>
      </c>
      <c r="M475">
        <v>3.0489999999999999</v>
      </c>
      <c r="N475">
        <v>5.5629999999999997</v>
      </c>
      <c r="O475">
        <v>2.5139999999999998</v>
      </c>
      <c r="Q475">
        <v>0.217</v>
      </c>
      <c r="R475">
        <v>1</v>
      </c>
      <c r="S475">
        <v>0</v>
      </c>
      <c r="T475">
        <v>0</v>
      </c>
      <c r="V475">
        <v>0</v>
      </c>
      <c r="Y475" s="8">
        <v>44414</v>
      </c>
      <c r="Z475">
        <v>0.42712962962962964</v>
      </c>
      <c r="AB475">
        <v>1</v>
      </c>
      <c r="AD475">
        <v>3.2290981706602295</v>
      </c>
      <c r="AE475">
        <v>6.0118638883762463</v>
      </c>
      <c r="AF475">
        <v>2.7827657177160168</v>
      </c>
      <c r="AG475">
        <v>0.29312402866804638</v>
      </c>
      <c r="AI475">
        <v>7.6366056886743179</v>
      </c>
      <c r="AJ475">
        <v>0.77613936008468942</v>
      </c>
      <c r="AN475">
        <v>0.19773147293743834</v>
      </c>
      <c r="AO475">
        <v>1.0487697779954135</v>
      </c>
      <c r="AS475">
        <v>7.2411427427994406</v>
      </c>
      <c r="AT475">
        <v>3.1252309405597241</v>
      </c>
      <c r="AX475">
        <v>2.2919904439845373</v>
      </c>
      <c r="AY475">
        <v>2.8274592166099042E-2</v>
      </c>
      <c r="BC475">
        <v>3.2166154613312488</v>
      </c>
      <c r="BD475">
        <v>6.0435553795447872</v>
      </c>
      <c r="BE475">
        <v>2.8269399182135384</v>
      </c>
      <c r="BF475">
        <v>0.29316547433916695</v>
      </c>
    </row>
    <row r="476" spans="1:58" x14ac:dyDescent="0.3">
      <c r="A476">
        <v>114</v>
      </c>
      <c r="B476">
        <v>4</v>
      </c>
      <c r="C476" t="s">
        <v>65</v>
      </c>
      <c r="D476" t="s">
        <v>27</v>
      </c>
      <c r="G476">
        <v>0.6</v>
      </c>
      <c r="H476">
        <v>0.6</v>
      </c>
      <c r="I476">
        <v>4196</v>
      </c>
      <c r="J476">
        <v>7629</v>
      </c>
      <c r="L476">
        <v>3600</v>
      </c>
      <c r="M476">
        <v>3.0289999999999999</v>
      </c>
      <c r="N476">
        <v>5.6180000000000003</v>
      </c>
      <c r="O476">
        <v>2.589</v>
      </c>
      <c r="Q476">
        <v>0.217</v>
      </c>
      <c r="R476">
        <v>1</v>
      </c>
      <c r="S476">
        <v>0</v>
      </c>
      <c r="T476">
        <v>0</v>
      </c>
      <c r="V476">
        <v>0</v>
      </c>
      <c r="Y476" s="8">
        <v>44414</v>
      </c>
      <c r="Z476">
        <v>0.43391203703703707</v>
      </c>
      <c r="AB476">
        <v>1</v>
      </c>
      <c r="AD476">
        <v>3.204132752002268</v>
      </c>
      <c r="AE476">
        <v>6.075246870713328</v>
      </c>
      <c r="AF476">
        <v>2.87111411871106</v>
      </c>
      <c r="AG476">
        <v>0.29320692001028759</v>
      </c>
    </row>
    <row r="477" spans="1:58" x14ac:dyDescent="0.3">
      <c r="A477">
        <v>115</v>
      </c>
      <c r="B477">
        <v>8</v>
      </c>
      <c r="R477">
        <v>1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F144"/>
  <sheetViews>
    <sheetView topLeftCell="A61" zoomScale="85" zoomScaleNormal="85" workbookViewId="0">
      <selection activeCell="C83" sqref="A23:BF278"/>
    </sheetView>
  </sheetViews>
  <sheetFormatPr defaultRowHeight="14.4" x14ac:dyDescent="0.3"/>
  <cols>
    <col min="3" max="3" width="26.44140625" customWidth="1"/>
    <col min="5" max="5" width="11.77734375" bestFit="1" customWidth="1"/>
    <col min="7" max="7" width="12" customWidth="1"/>
    <col min="9" max="9" width="11.5546875" customWidth="1"/>
    <col min="25" max="25" width="10.5546875" customWidth="1"/>
    <col min="26" max="26" width="12.44140625" customWidth="1"/>
  </cols>
  <sheetData>
    <row r="1" spans="1:9" x14ac:dyDescent="0.3">
      <c r="A1" t="s">
        <v>70</v>
      </c>
    </row>
    <row r="12" spans="1:9" x14ac:dyDescent="0.3">
      <c r="A12" t="s">
        <v>31</v>
      </c>
      <c r="C12" t="s">
        <v>68</v>
      </c>
      <c r="D12" t="s">
        <v>32</v>
      </c>
      <c r="E12" s="3" t="s">
        <v>8</v>
      </c>
      <c r="F12" t="s">
        <v>33</v>
      </c>
      <c r="G12" s="3" t="s">
        <v>9</v>
      </c>
      <c r="H12" t="s">
        <v>34</v>
      </c>
      <c r="I12" s="3" t="s">
        <v>11</v>
      </c>
    </row>
    <row r="13" spans="1:9" x14ac:dyDescent="0.3">
      <c r="G13" s="3"/>
      <c r="I13" s="3"/>
    </row>
    <row r="14" spans="1:9" x14ac:dyDescent="0.3">
      <c r="D14">
        <v>0</v>
      </c>
      <c r="E14" s="3">
        <f>AVERAGE(I29:I30)</f>
        <v>122.5</v>
      </c>
      <c r="F14">
        <v>0</v>
      </c>
      <c r="G14" s="3">
        <f>AVERAGE(J29:J30)</f>
        <v>193</v>
      </c>
      <c r="H14">
        <v>0</v>
      </c>
      <c r="I14" s="3">
        <f>AVERAGE(L29:L30)</f>
        <v>496.5</v>
      </c>
    </row>
    <row r="15" spans="1:9" x14ac:dyDescent="0.3">
      <c r="D15">
        <f>3*G32/1000</f>
        <v>6.0000000000000006E-4</v>
      </c>
      <c r="E15" s="3">
        <f>AVERAGE(I32:I33)</f>
        <v>1417.5</v>
      </c>
      <c r="F15">
        <f>6*H32/1000</f>
        <v>1.2000000000000001E-3</v>
      </c>
      <c r="G15" s="3">
        <f>AVERAGE(J32:J33)</f>
        <v>3114.5</v>
      </c>
      <c r="H15">
        <f>0.3*H32/1000</f>
        <v>5.9999999999999995E-5</v>
      </c>
      <c r="I15" s="3">
        <f>AVERAGE(L32:L33)</f>
        <v>13319</v>
      </c>
    </row>
    <row r="16" spans="1:9" x14ac:dyDescent="0.3">
      <c r="D16">
        <f>3*G35/1000</f>
        <v>1.7999999999999997E-3</v>
      </c>
      <c r="E16" s="3">
        <f>AVERAGE(I35:I36)</f>
        <v>4567</v>
      </c>
      <c r="F16">
        <f>6*H35/1000</f>
        <v>3.5999999999999995E-3</v>
      </c>
      <c r="G16" s="3">
        <f>AVERAGE(J35:J36)</f>
        <v>9641.5</v>
      </c>
      <c r="H16">
        <f>0.3*H35/1000</f>
        <v>1.7999999999999998E-4</v>
      </c>
      <c r="I16" s="3">
        <f>AVERAGE(L35:L36)</f>
        <v>44098.5</v>
      </c>
    </row>
    <row r="17" spans="1:58" x14ac:dyDescent="0.3">
      <c r="D17">
        <f>9*G38/1000</f>
        <v>2.9970000000000005E-3</v>
      </c>
      <c r="E17" s="3">
        <f>AVERAGE(I38:I39)</f>
        <v>7065</v>
      </c>
      <c r="F17">
        <f>18*H38/1000</f>
        <v>5.9940000000000011E-3</v>
      </c>
      <c r="G17" s="3">
        <f>AVERAGE(J38:J39)</f>
        <v>14572</v>
      </c>
      <c r="H17">
        <f>0.9*H38/1000</f>
        <v>2.9970000000000002E-4</v>
      </c>
      <c r="I17" s="3">
        <f>AVERAGE(L38:L39)</f>
        <v>66932</v>
      </c>
    </row>
    <row r="18" spans="1:58" x14ac:dyDescent="0.3">
      <c r="D18">
        <f>9*G41/1000</f>
        <v>4.2030000000000001E-3</v>
      </c>
      <c r="E18" s="3">
        <f>AVERAGE(I41:I42)</f>
        <v>10036.5</v>
      </c>
      <c r="F18">
        <f>18*H41/1000</f>
        <v>8.4060000000000003E-3</v>
      </c>
      <c r="G18" s="3">
        <f>AVERAGE(J41:J42)</f>
        <v>20715.5</v>
      </c>
      <c r="H18">
        <f>0.9*H41/1000</f>
        <v>4.2030000000000002E-4</v>
      </c>
      <c r="I18" s="3">
        <f>AVERAGE(L41:L42)</f>
        <v>95825</v>
      </c>
    </row>
    <row r="19" spans="1:58" x14ac:dyDescent="0.3">
      <c r="D19">
        <f>9*G44/1000</f>
        <v>5.3999999999999994E-3</v>
      </c>
      <c r="E19" s="3">
        <f>AVERAGE(I44:I45)</f>
        <v>12984</v>
      </c>
      <c r="F19">
        <f>18*H44/1000</f>
        <v>1.0799999999999999E-2</v>
      </c>
      <c r="G19" s="3">
        <f>AVERAGE(J44:J45)</f>
        <v>26902</v>
      </c>
      <c r="H19">
        <f>0.9*H44/1000</f>
        <v>5.4000000000000001E-4</v>
      </c>
      <c r="I19" s="3">
        <f>AVERAGE(L44:L45)</f>
        <v>124277.5</v>
      </c>
    </row>
    <row r="20" spans="1:58" x14ac:dyDescent="0.3">
      <c r="C20" t="s">
        <v>35</v>
      </c>
      <c r="E20" s="5">
        <f>SLOPE(D13:D19,E13:E19)</f>
        <v>4.2053782468235246E-7</v>
      </c>
      <c r="F20" s="5"/>
      <c r="G20" s="5">
        <f>SLOPE(F13:F19,G13:G19)</f>
        <v>4.0760224279501772E-7</v>
      </c>
      <c r="H20" s="5"/>
      <c r="I20" s="5">
        <f>SLOPE(H13:H19,I13:I19)</f>
        <v>4.3818677088867528E-9</v>
      </c>
    </row>
    <row r="21" spans="1:58" x14ac:dyDescent="0.3">
      <c r="C21" t="s">
        <v>36</v>
      </c>
      <c r="E21" s="5">
        <f>INTERCEPT(D13:D19,E13:E19)</f>
        <v>-3.6719203302673468E-5</v>
      </c>
      <c r="F21" s="5"/>
      <c r="G21" s="5">
        <f>INTERCEPT(F13:F19,G13:G19)</f>
        <v>-1.0443685337557362E-4</v>
      </c>
      <c r="H21" s="5"/>
      <c r="I21" s="5">
        <f>INTERCEPT(H13:H19,I13:I19)</f>
        <v>-1.9197822298203256E-6</v>
      </c>
    </row>
    <row r="22" spans="1:58" x14ac:dyDescent="0.3">
      <c r="C22" t="s">
        <v>37</v>
      </c>
      <c r="E22" s="6">
        <f>RSQ(D13:D19,E13:E19)</f>
        <v>0.99937283685896494</v>
      </c>
      <c r="F22" s="6"/>
      <c r="G22" s="6">
        <f>RSQ(F13:F19,G13:G19)</f>
        <v>0.9990172622536152</v>
      </c>
      <c r="H22" s="6"/>
      <c r="I22" s="6">
        <f>RSQ(H13:H19,I13:I19)</f>
        <v>0.99898394690020209</v>
      </c>
    </row>
    <row r="23" spans="1:58" s="3" customFormat="1" ht="172.8" x14ac:dyDescent="0.3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8</v>
      </c>
      <c r="J23" t="s">
        <v>9</v>
      </c>
      <c r="K23" t="s">
        <v>10</v>
      </c>
      <c r="L23" t="s">
        <v>11</v>
      </c>
      <c r="M23" t="s">
        <v>12</v>
      </c>
      <c r="N23" t="s">
        <v>13</v>
      </c>
      <c r="O23" t="s">
        <v>14</v>
      </c>
      <c r="P23" t="s">
        <v>15</v>
      </c>
      <c r="Q23" t="s">
        <v>16</v>
      </c>
      <c r="R23" t="s">
        <v>17</v>
      </c>
      <c r="S23" t="s">
        <v>18</v>
      </c>
      <c r="T23" t="s">
        <v>19</v>
      </c>
      <c r="U23" t="s">
        <v>20</v>
      </c>
      <c r="V23" t="s">
        <v>21</v>
      </c>
      <c r="W23" t="s">
        <v>22</v>
      </c>
      <c r="X23" t="s">
        <v>23</v>
      </c>
      <c r="Y23" t="s">
        <v>24</v>
      </c>
      <c r="Z23" t="s">
        <v>25</v>
      </c>
      <c r="AA23" s="3" t="s">
        <v>38</v>
      </c>
      <c r="AB23" s="3" t="s">
        <v>39</v>
      </c>
      <c r="AC23" s="3" t="s">
        <v>40</v>
      </c>
      <c r="AD23" s="3" t="s">
        <v>41</v>
      </c>
      <c r="AE23" s="3" t="s">
        <v>42</v>
      </c>
      <c r="AF23" s="3" t="s">
        <v>43</v>
      </c>
      <c r="AG23" s="3" t="s">
        <v>44</v>
      </c>
      <c r="AI23" s="3" t="s">
        <v>45</v>
      </c>
      <c r="AJ23" s="3" t="s">
        <v>46</v>
      </c>
      <c r="AK23" s="3" t="s">
        <v>47</v>
      </c>
      <c r="AL23" s="3" t="s">
        <v>48</v>
      </c>
      <c r="AN23" s="3" t="s">
        <v>49</v>
      </c>
      <c r="AO23" s="3" t="s">
        <v>50</v>
      </c>
      <c r="AP23" s="3" t="s">
        <v>51</v>
      </c>
      <c r="AQ23" s="3" t="s">
        <v>52</v>
      </c>
      <c r="AS23" s="3" t="s">
        <v>53</v>
      </c>
      <c r="AT23" s="3" t="s">
        <v>54</v>
      </c>
      <c r="AU23" s="3" t="s">
        <v>55</v>
      </c>
      <c r="AV23" s="3" t="s">
        <v>56</v>
      </c>
      <c r="AX23" s="3" t="s">
        <v>57</v>
      </c>
      <c r="AY23" s="3" t="s">
        <v>58</v>
      </c>
      <c r="AZ23" s="3" t="s">
        <v>59</v>
      </c>
      <c r="BA23" s="3" t="s">
        <v>60</v>
      </c>
      <c r="BC23" s="3" t="s">
        <v>61</v>
      </c>
      <c r="BD23" s="3" t="s">
        <v>62</v>
      </c>
      <c r="BE23" s="3" t="s">
        <v>63</v>
      </c>
      <c r="BF23" s="3" t="s">
        <v>64</v>
      </c>
    </row>
    <row r="24" spans="1:58" x14ac:dyDescent="0.3">
      <c r="A24">
        <v>1</v>
      </c>
      <c r="B24">
        <v>1</v>
      </c>
      <c r="C24" t="s">
        <v>26</v>
      </c>
      <c r="D24" t="s">
        <v>27</v>
      </c>
      <c r="G24">
        <v>0.5</v>
      </c>
      <c r="H24">
        <v>0.5</v>
      </c>
      <c r="I24">
        <v>9234</v>
      </c>
      <c r="J24">
        <v>14244</v>
      </c>
      <c r="L24">
        <v>81814</v>
      </c>
      <c r="M24">
        <v>7.4989999999999997</v>
      </c>
      <c r="N24">
        <v>12.346</v>
      </c>
      <c r="O24">
        <v>4.8470000000000004</v>
      </c>
      <c r="Q24">
        <v>8.4410000000000007</v>
      </c>
      <c r="R24">
        <v>1</v>
      </c>
      <c r="S24">
        <v>0</v>
      </c>
      <c r="T24">
        <v>0</v>
      </c>
      <c r="V24">
        <v>0</v>
      </c>
      <c r="Y24" s="1">
        <v>44398</v>
      </c>
      <c r="Z24" s="2">
        <v>0.45759259259259261</v>
      </c>
      <c r="AB24">
        <v>1</v>
      </c>
      <c r="AD24" s="4">
        <f>((I24*$E$20)+$E$21)*1000/G24</f>
        <v>7.6930541396283383</v>
      </c>
      <c r="AE24" s="4">
        <f t="shared" ref="AE24:AE88" si="0">((J24*$G$20)+$G$21)*1000/H24</f>
        <v>11.402898985993318</v>
      </c>
      <c r="AF24" s="4">
        <f>AE24-AD24</f>
        <v>3.7098448463649794</v>
      </c>
      <c r="AG24" s="4">
        <f>((L24*$I$20)+$I$21)*1000/H24</f>
        <v>0.71315668501008089</v>
      </c>
    </row>
    <row r="25" spans="1:58" x14ac:dyDescent="0.3">
      <c r="A25">
        <v>2</v>
      </c>
      <c r="B25">
        <v>1</v>
      </c>
      <c r="C25" t="s">
        <v>26</v>
      </c>
      <c r="D25" t="s">
        <v>27</v>
      </c>
      <c r="G25">
        <v>0.5</v>
      </c>
      <c r="H25">
        <v>0.5</v>
      </c>
      <c r="I25">
        <v>13153</v>
      </c>
      <c r="J25">
        <v>14394</v>
      </c>
      <c r="L25">
        <v>82122</v>
      </c>
      <c r="M25">
        <v>10.506</v>
      </c>
      <c r="N25">
        <v>12.473000000000001</v>
      </c>
      <c r="O25">
        <v>1.9670000000000001</v>
      </c>
      <c r="Q25">
        <v>8.4730000000000008</v>
      </c>
      <c r="R25">
        <v>1</v>
      </c>
      <c r="S25">
        <v>0</v>
      </c>
      <c r="T25">
        <v>0</v>
      </c>
      <c r="V25">
        <v>0</v>
      </c>
      <c r="Y25" s="1">
        <v>44398</v>
      </c>
      <c r="Z25" s="2">
        <v>0.46410879629629626</v>
      </c>
      <c r="AB25">
        <v>1</v>
      </c>
      <c r="AD25" s="4">
        <f t="shared" ref="AD25:AD88" si="1">((I25*$E$20)+$E$21)*1000/G25</f>
        <v>10.989229609488618</v>
      </c>
      <c r="AE25" s="4">
        <f t="shared" si="0"/>
        <v>11.525179658831822</v>
      </c>
      <c r="AF25" s="4">
        <f t="shared" ref="AF25:AF88" si="2">AE25-AD25</f>
        <v>0.53595004934320478</v>
      </c>
      <c r="AG25" s="4">
        <f t="shared" ref="AG25:AG88" si="3">((L25*$I$20)+$I$21)*1000/H25</f>
        <v>0.71585591551875516</v>
      </c>
    </row>
    <row r="26" spans="1:58" x14ac:dyDescent="0.3">
      <c r="A26">
        <v>3</v>
      </c>
      <c r="B26">
        <v>1</v>
      </c>
      <c r="C26" t="s">
        <v>26</v>
      </c>
      <c r="D26" t="s">
        <v>27</v>
      </c>
      <c r="G26">
        <v>0.5</v>
      </c>
      <c r="H26">
        <v>0.5</v>
      </c>
      <c r="I26">
        <v>13681</v>
      </c>
      <c r="J26">
        <v>14520</v>
      </c>
      <c r="L26">
        <v>81776</v>
      </c>
      <c r="M26">
        <v>10.911</v>
      </c>
      <c r="N26">
        <v>12.58</v>
      </c>
      <c r="O26">
        <v>1.669</v>
      </c>
      <c r="Q26">
        <v>8.4369999999999994</v>
      </c>
      <c r="R26">
        <v>1</v>
      </c>
      <c r="S26">
        <v>0</v>
      </c>
      <c r="T26">
        <v>0</v>
      </c>
      <c r="V26">
        <v>0</v>
      </c>
      <c r="Y26" s="1">
        <v>44398</v>
      </c>
      <c r="Z26" s="2">
        <v>0.47099537037037037</v>
      </c>
      <c r="AB26">
        <v>1</v>
      </c>
      <c r="AD26" s="4">
        <f t="shared" si="1"/>
        <v>11.433317552353181</v>
      </c>
      <c r="AE26" s="4">
        <f t="shared" si="0"/>
        <v>11.627895424016167</v>
      </c>
      <c r="AF26" s="4">
        <f t="shared" si="2"/>
        <v>0.19457787166298601</v>
      </c>
      <c r="AG26" s="4">
        <f t="shared" si="3"/>
        <v>0.71282366306420553</v>
      </c>
    </row>
    <row r="27" spans="1:58" x14ac:dyDescent="0.3">
      <c r="A27">
        <v>4</v>
      </c>
      <c r="B27">
        <v>2</v>
      </c>
      <c r="D27" t="s">
        <v>28</v>
      </c>
      <c r="Y27" s="1">
        <v>44398</v>
      </c>
      <c r="Z27" s="2">
        <v>0.47532407407407407</v>
      </c>
      <c r="AB27">
        <v>1</v>
      </c>
      <c r="AD27" s="4" t="e">
        <f t="shared" si="1"/>
        <v>#DIV/0!</v>
      </c>
      <c r="AE27" s="4" t="e">
        <f t="shared" si="0"/>
        <v>#DIV/0!</v>
      </c>
      <c r="AF27" s="4" t="e">
        <f t="shared" si="2"/>
        <v>#DIV/0!</v>
      </c>
      <c r="AG27" s="4" t="e">
        <f t="shared" si="3"/>
        <v>#DIV/0!</v>
      </c>
    </row>
    <row r="28" spans="1:58" x14ac:dyDescent="0.3">
      <c r="A28">
        <v>5</v>
      </c>
      <c r="B28">
        <v>3</v>
      </c>
      <c r="C28" t="s">
        <v>29</v>
      </c>
      <c r="D28" t="s">
        <v>27</v>
      </c>
      <c r="G28">
        <v>0.5</v>
      </c>
      <c r="H28">
        <v>0.5</v>
      </c>
      <c r="I28">
        <v>938</v>
      </c>
      <c r="J28">
        <v>186</v>
      </c>
      <c r="L28">
        <v>543</v>
      </c>
      <c r="M28">
        <v>1.1339999999999999</v>
      </c>
      <c r="N28">
        <v>0.436</v>
      </c>
      <c r="O28">
        <v>0</v>
      </c>
      <c r="Q28">
        <v>0</v>
      </c>
      <c r="R28">
        <v>1</v>
      </c>
      <c r="S28">
        <v>0</v>
      </c>
      <c r="T28">
        <v>0</v>
      </c>
      <c r="V28">
        <v>0</v>
      </c>
      <c r="Y28" s="1">
        <v>44398</v>
      </c>
      <c r="Z28" s="2">
        <v>0.48581018518518521</v>
      </c>
      <c r="AB28">
        <v>1</v>
      </c>
      <c r="AD28" s="4">
        <f t="shared" si="1"/>
        <v>0.71549055249874627</v>
      </c>
      <c r="AE28" s="4">
        <f t="shared" si="0"/>
        <v>-5.7245672431400642E-2</v>
      </c>
      <c r="AF28" s="4">
        <f t="shared" si="2"/>
        <v>-0.77273622493014693</v>
      </c>
      <c r="AG28" s="4">
        <f t="shared" si="3"/>
        <v>9.1914387221036251E-4</v>
      </c>
    </row>
    <row r="29" spans="1:58" x14ac:dyDescent="0.3">
      <c r="A29">
        <v>6</v>
      </c>
      <c r="B29">
        <v>3</v>
      </c>
      <c r="C29" t="s">
        <v>29</v>
      </c>
      <c r="D29" t="s">
        <v>27</v>
      </c>
      <c r="G29">
        <v>0.5</v>
      </c>
      <c r="H29">
        <v>0.5</v>
      </c>
      <c r="I29">
        <v>142</v>
      </c>
      <c r="J29">
        <v>186</v>
      </c>
      <c r="L29">
        <v>509</v>
      </c>
      <c r="M29">
        <v>0.52400000000000002</v>
      </c>
      <c r="N29">
        <v>0.436</v>
      </c>
      <c r="O29">
        <v>0</v>
      </c>
      <c r="Q29">
        <v>0</v>
      </c>
      <c r="R29">
        <v>1</v>
      </c>
      <c r="S29">
        <v>0</v>
      </c>
      <c r="T29">
        <v>0</v>
      </c>
      <c r="V29">
        <v>0</v>
      </c>
      <c r="Y29" s="1">
        <v>44398</v>
      </c>
      <c r="Z29" s="2">
        <v>0.4909722222222222</v>
      </c>
      <c r="AB29">
        <v>1</v>
      </c>
      <c r="AD29" s="4">
        <f t="shared" si="1"/>
        <v>4.5994335604441161E-2</v>
      </c>
      <c r="AE29" s="4">
        <f t="shared" si="0"/>
        <v>-5.7245672431400642E-2</v>
      </c>
      <c r="AF29" s="4">
        <f t="shared" si="2"/>
        <v>-0.1032400080358418</v>
      </c>
      <c r="AG29" s="4">
        <f t="shared" si="3"/>
        <v>6.2117686800606349E-4</v>
      </c>
    </row>
    <row r="30" spans="1:58" x14ac:dyDescent="0.3">
      <c r="A30">
        <v>7</v>
      </c>
      <c r="B30">
        <v>3</v>
      </c>
      <c r="C30" t="s">
        <v>29</v>
      </c>
      <c r="D30" t="s">
        <v>27</v>
      </c>
      <c r="G30">
        <v>0.5</v>
      </c>
      <c r="H30">
        <v>0.5</v>
      </c>
      <c r="I30">
        <v>103</v>
      </c>
      <c r="J30">
        <v>200</v>
      </c>
      <c r="L30">
        <v>484</v>
      </c>
      <c r="M30">
        <v>0.49399999999999999</v>
      </c>
      <c r="N30">
        <v>0.44800000000000001</v>
      </c>
      <c r="O30">
        <v>0</v>
      </c>
      <c r="Q30">
        <v>0</v>
      </c>
      <c r="R30">
        <v>1</v>
      </c>
      <c r="S30">
        <v>0</v>
      </c>
      <c r="T30">
        <v>0</v>
      </c>
      <c r="V30">
        <v>0</v>
      </c>
      <c r="Y30" s="1">
        <v>44398</v>
      </c>
      <c r="Z30" s="2">
        <v>0.49653935185185188</v>
      </c>
      <c r="AB30">
        <v>1</v>
      </c>
      <c r="AD30" s="4">
        <f t="shared" si="1"/>
        <v>1.3192385279217674E-2</v>
      </c>
      <c r="AE30" s="4">
        <f t="shared" si="0"/>
        <v>-4.5832809633140147E-2</v>
      </c>
      <c r="AF30" s="4">
        <f t="shared" si="2"/>
        <v>-5.9025194912357817E-2</v>
      </c>
      <c r="AG30" s="4">
        <f t="shared" si="3"/>
        <v>4.0208348256172595E-4</v>
      </c>
    </row>
    <row r="31" spans="1:58" x14ac:dyDescent="0.3">
      <c r="A31">
        <v>8</v>
      </c>
      <c r="B31">
        <v>4</v>
      </c>
      <c r="C31" t="s">
        <v>65</v>
      </c>
      <c r="D31" t="s">
        <v>27</v>
      </c>
      <c r="G31">
        <v>0.2</v>
      </c>
      <c r="H31">
        <v>0.2</v>
      </c>
      <c r="I31">
        <v>575</v>
      </c>
      <c r="J31">
        <v>3064</v>
      </c>
      <c r="L31">
        <v>13217</v>
      </c>
      <c r="M31">
        <v>2.141</v>
      </c>
      <c r="N31">
        <v>7.1849999999999996</v>
      </c>
      <c r="O31">
        <v>5.0439999999999996</v>
      </c>
      <c r="Q31">
        <v>3.1659999999999999</v>
      </c>
      <c r="R31">
        <v>1</v>
      </c>
      <c r="S31">
        <v>0</v>
      </c>
      <c r="T31">
        <v>0</v>
      </c>
      <c r="V31">
        <v>0</v>
      </c>
      <c r="Y31" s="1">
        <v>44398</v>
      </c>
      <c r="Z31" s="2">
        <v>0.50715277777777779</v>
      </c>
      <c r="AB31">
        <v>1</v>
      </c>
      <c r="AD31" s="4">
        <f t="shared" si="1"/>
        <v>1.0254502294483958</v>
      </c>
      <c r="AE31" s="4">
        <f t="shared" si="0"/>
        <v>5.7222820927418034</v>
      </c>
      <c r="AF31" s="4">
        <f t="shared" si="2"/>
        <v>4.6968318632934078</v>
      </c>
      <c r="AG31" s="4">
        <f t="shared" si="3"/>
        <v>0.27997681639267941</v>
      </c>
      <c r="AI31">
        <f>ABS(100*(AD31-3)/3)</f>
        <v>65.818325685053466</v>
      </c>
      <c r="AN31">
        <f t="shared" ref="AN31:AN36" si="4">ABS(100*(AE31-6)/6)</f>
        <v>4.6286317876366097</v>
      </c>
      <c r="AS31">
        <f t="shared" ref="AS31:AS36" si="5">ABS(100*(AF31-3)/3)</f>
        <v>56.561062109780266</v>
      </c>
      <c r="AX31">
        <f>ABS(100*(AG31-0.3)/0.3)</f>
        <v>6.6743945357735281</v>
      </c>
    </row>
    <row r="32" spans="1:58" x14ac:dyDescent="0.3">
      <c r="A32">
        <v>9</v>
      </c>
      <c r="B32">
        <v>4</v>
      </c>
      <c r="C32" t="s">
        <v>65</v>
      </c>
      <c r="D32" t="s">
        <v>27</v>
      </c>
      <c r="G32">
        <v>0.2</v>
      </c>
      <c r="H32">
        <v>0.2</v>
      </c>
      <c r="I32">
        <v>1400</v>
      </c>
      <c r="J32">
        <v>3114</v>
      </c>
      <c r="L32">
        <v>13345</v>
      </c>
      <c r="M32">
        <v>3.722</v>
      </c>
      <c r="N32">
        <v>7.2910000000000004</v>
      </c>
      <c r="O32">
        <v>3.5680000000000001</v>
      </c>
      <c r="Q32">
        <v>3.1989999999999998</v>
      </c>
      <c r="R32">
        <v>1</v>
      </c>
      <c r="S32">
        <v>0</v>
      </c>
      <c r="T32">
        <v>0</v>
      </c>
      <c r="V32">
        <v>0</v>
      </c>
      <c r="Y32" s="1">
        <v>44398</v>
      </c>
      <c r="Z32" s="2">
        <v>0.51292824074074073</v>
      </c>
      <c r="AB32">
        <v>1</v>
      </c>
      <c r="AD32" s="4">
        <f t="shared" si="1"/>
        <v>2.7601687562630999</v>
      </c>
      <c r="AE32" s="4">
        <f t="shared" si="0"/>
        <v>5.8241826534405581</v>
      </c>
      <c r="AF32" s="4">
        <f t="shared" si="2"/>
        <v>3.0640138971774582</v>
      </c>
      <c r="AG32" s="4">
        <f t="shared" si="3"/>
        <v>0.28278121172636694</v>
      </c>
      <c r="AI32">
        <f t="shared" ref="AI32:AI36" si="6">ABS(100*(AD32-3)/3)</f>
        <v>7.9943747912300038</v>
      </c>
      <c r="AN32">
        <f t="shared" si="4"/>
        <v>2.9302891093240322</v>
      </c>
      <c r="AS32">
        <f t="shared" si="5"/>
        <v>2.1337965725819399</v>
      </c>
      <c r="AX32">
        <f t="shared" ref="AX32:AX36" si="7">ABS(100*(AG32-0.3)/0.3)</f>
        <v>5.7395960912110153</v>
      </c>
    </row>
    <row r="33" spans="1:58" x14ac:dyDescent="0.3">
      <c r="A33">
        <v>10</v>
      </c>
      <c r="B33">
        <v>4</v>
      </c>
      <c r="C33" t="s">
        <v>65</v>
      </c>
      <c r="D33" t="s">
        <v>27</v>
      </c>
      <c r="G33">
        <v>0.2</v>
      </c>
      <c r="H33">
        <v>0.2</v>
      </c>
      <c r="I33">
        <v>1435</v>
      </c>
      <c r="J33">
        <v>3115</v>
      </c>
      <c r="L33">
        <v>13293</v>
      </c>
      <c r="M33">
        <v>3.79</v>
      </c>
      <c r="N33">
        <v>7.2939999999999996</v>
      </c>
      <c r="O33">
        <v>3.5030000000000001</v>
      </c>
      <c r="Q33">
        <v>3.1859999999999999</v>
      </c>
      <c r="R33">
        <v>1</v>
      </c>
      <c r="S33">
        <v>0</v>
      </c>
      <c r="T33">
        <v>0</v>
      </c>
      <c r="V33">
        <v>0</v>
      </c>
      <c r="Y33" s="1">
        <v>44398</v>
      </c>
      <c r="Z33" s="2">
        <v>0.51915509259259263</v>
      </c>
      <c r="AB33">
        <v>1</v>
      </c>
      <c r="AD33" s="4">
        <f t="shared" si="1"/>
        <v>2.8337628755825111</v>
      </c>
      <c r="AE33" s="4">
        <f t="shared" si="0"/>
        <v>5.8262206646545316</v>
      </c>
      <c r="AF33" s="4">
        <f t="shared" si="2"/>
        <v>2.9924577890720205</v>
      </c>
      <c r="AG33" s="4">
        <f t="shared" si="3"/>
        <v>0.28164192612205641</v>
      </c>
      <c r="AI33">
        <f t="shared" si="6"/>
        <v>5.5412374805829643</v>
      </c>
      <c r="AN33">
        <f t="shared" si="4"/>
        <v>2.896322255757807</v>
      </c>
      <c r="AS33">
        <f t="shared" si="5"/>
        <v>0.25140703093264882</v>
      </c>
      <c r="AX33">
        <f t="shared" si="7"/>
        <v>6.1193579593145273</v>
      </c>
    </row>
    <row r="34" spans="1:58" x14ac:dyDescent="0.3">
      <c r="A34">
        <v>11</v>
      </c>
      <c r="B34">
        <v>5</v>
      </c>
      <c r="C34" t="s">
        <v>65</v>
      </c>
      <c r="D34" t="s">
        <v>27</v>
      </c>
      <c r="G34">
        <v>0.6</v>
      </c>
      <c r="H34">
        <v>0.6</v>
      </c>
      <c r="I34">
        <v>4521</v>
      </c>
      <c r="J34">
        <v>9500</v>
      </c>
      <c r="L34">
        <v>43983</v>
      </c>
      <c r="M34">
        <v>3.2360000000000002</v>
      </c>
      <c r="N34">
        <v>6.9390000000000001</v>
      </c>
      <c r="O34">
        <v>3.7029999999999998</v>
      </c>
      <c r="Q34">
        <v>3.7370000000000001</v>
      </c>
      <c r="R34">
        <v>1</v>
      </c>
      <c r="S34">
        <v>0</v>
      </c>
      <c r="T34">
        <v>0</v>
      </c>
      <c r="V34">
        <v>0</v>
      </c>
      <c r="Y34" s="1">
        <v>44398</v>
      </c>
      <c r="Z34" s="2">
        <v>0.53084490740740742</v>
      </c>
      <c r="AB34">
        <v>1</v>
      </c>
      <c r="AD34" s="4">
        <f t="shared" si="1"/>
        <v>3.1075538368104034</v>
      </c>
      <c r="AE34" s="4">
        <f t="shared" si="0"/>
        <v>6.2796407552951576</v>
      </c>
      <c r="AF34" s="4">
        <f t="shared" si="2"/>
        <v>3.1720869184847542</v>
      </c>
      <c r="AG34" s="4">
        <f t="shared" si="3"/>
        <v>0.31801317535024293</v>
      </c>
      <c r="AI34">
        <f t="shared" si="6"/>
        <v>3.5851278936801143</v>
      </c>
      <c r="AN34">
        <f t="shared" si="4"/>
        <v>4.6606792549192937</v>
      </c>
      <c r="AS34">
        <f t="shared" si="5"/>
        <v>5.7362306161584735</v>
      </c>
      <c r="AX34">
        <f t="shared" si="7"/>
        <v>6.004391783414313</v>
      </c>
    </row>
    <row r="35" spans="1:58" x14ac:dyDescent="0.3">
      <c r="A35">
        <v>12</v>
      </c>
      <c r="B35">
        <v>5</v>
      </c>
      <c r="C35" t="s">
        <v>65</v>
      </c>
      <c r="D35" t="s">
        <v>27</v>
      </c>
      <c r="G35">
        <v>0.6</v>
      </c>
      <c r="H35">
        <v>0.6</v>
      </c>
      <c r="I35">
        <v>4540</v>
      </c>
      <c r="J35">
        <v>9612</v>
      </c>
      <c r="L35">
        <v>44070</v>
      </c>
      <c r="M35">
        <v>3.2480000000000002</v>
      </c>
      <c r="N35">
        <v>7.0179999999999998</v>
      </c>
      <c r="O35">
        <v>3.77</v>
      </c>
      <c r="Q35">
        <v>3.7440000000000002</v>
      </c>
      <c r="R35">
        <v>1</v>
      </c>
      <c r="S35">
        <v>0</v>
      </c>
      <c r="T35">
        <v>0</v>
      </c>
      <c r="V35">
        <v>0</v>
      </c>
      <c r="Y35" s="1">
        <v>44398</v>
      </c>
      <c r="Z35" s="2">
        <v>0.53733796296296299</v>
      </c>
      <c r="AB35">
        <v>1</v>
      </c>
      <c r="AD35" s="4">
        <f t="shared" si="1"/>
        <v>3.1208708679253445</v>
      </c>
      <c r="AE35" s="4">
        <f t="shared" si="0"/>
        <v>6.3557265072835616</v>
      </c>
      <c r="AF35" s="4">
        <f t="shared" si="2"/>
        <v>3.2348556393582171</v>
      </c>
      <c r="AG35" s="4">
        <f t="shared" si="3"/>
        <v>0.31864854616803145</v>
      </c>
      <c r="AI35">
        <f t="shared" si="6"/>
        <v>4.0290289308448175</v>
      </c>
      <c r="AN35">
        <f t="shared" si="4"/>
        <v>5.9287751213926931</v>
      </c>
      <c r="AS35">
        <f t="shared" si="5"/>
        <v>7.8285213119405697</v>
      </c>
      <c r="AX35">
        <f t="shared" si="7"/>
        <v>6.2161820560104886</v>
      </c>
    </row>
    <row r="36" spans="1:58" x14ac:dyDescent="0.3">
      <c r="A36">
        <v>13</v>
      </c>
      <c r="B36">
        <v>5</v>
      </c>
      <c r="C36" t="s">
        <v>65</v>
      </c>
      <c r="D36" t="s">
        <v>27</v>
      </c>
      <c r="G36">
        <v>0.6</v>
      </c>
      <c r="H36">
        <v>0.6</v>
      </c>
      <c r="I36">
        <v>4594</v>
      </c>
      <c r="J36">
        <v>9671</v>
      </c>
      <c r="L36">
        <v>44127</v>
      </c>
      <c r="M36">
        <v>3.2829999999999999</v>
      </c>
      <c r="N36">
        <v>7.06</v>
      </c>
      <c r="O36">
        <v>3.7770000000000001</v>
      </c>
      <c r="Q36">
        <v>3.7490000000000001</v>
      </c>
      <c r="R36">
        <v>1</v>
      </c>
      <c r="S36">
        <v>0</v>
      </c>
      <c r="T36">
        <v>0</v>
      </c>
      <c r="V36">
        <v>0</v>
      </c>
      <c r="Y36" s="1">
        <v>44398</v>
      </c>
      <c r="Z36" s="2">
        <v>0.54430555555555549</v>
      </c>
      <c r="AB36">
        <v>1</v>
      </c>
      <c r="AD36" s="4">
        <f t="shared" si="1"/>
        <v>3.1587192721467567</v>
      </c>
      <c r="AE36" s="4">
        <f t="shared" si="0"/>
        <v>6.3958073944917384</v>
      </c>
      <c r="AF36" s="4">
        <f t="shared" si="2"/>
        <v>3.2370881223449817</v>
      </c>
      <c r="AG36" s="4">
        <f t="shared" si="3"/>
        <v>0.31906482360037569</v>
      </c>
      <c r="AI36">
        <f t="shared" si="6"/>
        <v>5.2906424048918916</v>
      </c>
      <c r="AN36">
        <f t="shared" si="4"/>
        <v>6.5967899081956398</v>
      </c>
      <c r="AS36">
        <f t="shared" si="5"/>
        <v>7.9029374114993898</v>
      </c>
      <c r="AX36">
        <f t="shared" si="7"/>
        <v>6.3549412001252339</v>
      </c>
    </row>
    <row r="37" spans="1:58" x14ac:dyDescent="0.3">
      <c r="A37">
        <v>14</v>
      </c>
      <c r="B37">
        <v>6</v>
      </c>
      <c r="C37" t="s">
        <v>69</v>
      </c>
      <c r="D37" t="s">
        <v>27</v>
      </c>
      <c r="G37">
        <v>0.33300000000000002</v>
      </c>
      <c r="H37">
        <v>0.33300000000000002</v>
      </c>
      <c r="I37">
        <v>5274</v>
      </c>
      <c r="J37">
        <v>14506</v>
      </c>
      <c r="L37">
        <v>66292</v>
      </c>
      <c r="M37">
        <v>6.6980000000000004</v>
      </c>
      <c r="N37">
        <v>18.87</v>
      </c>
      <c r="O37">
        <v>12.172000000000001</v>
      </c>
      <c r="Q37">
        <v>10.236000000000001</v>
      </c>
      <c r="R37">
        <v>1</v>
      </c>
      <c r="S37">
        <v>0</v>
      </c>
      <c r="T37">
        <v>0</v>
      </c>
      <c r="V37">
        <v>0</v>
      </c>
      <c r="Y37" s="1">
        <v>44398</v>
      </c>
      <c r="Z37" s="2">
        <v>0.55642361111111105</v>
      </c>
      <c r="AB37">
        <v>1</v>
      </c>
      <c r="AD37" s="4">
        <f t="shared" si="1"/>
        <v>6.5501419942103709</v>
      </c>
      <c r="AE37" s="4">
        <f t="shared" si="0"/>
        <v>17.442166007834693</v>
      </c>
      <c r="AF37" s="4">
        <f t="shared" si="2"/>
        <v>10.892024013624322</v>
      </c>
      <c r="AG37" s="4">
        <f t="shared" si="3"/>
        <v>0.86655553131441521</v>
      </c>
      <c r="AI37">
        <f>ABS(100*(AD37-9)/9)</f>
        <v>27.220644508773656</v>
      </c>
      <c r="AN37">
        <f>ABS(100*(AE37-18)/18)</f>
        <v>3.0990777342517046</v>
      </c>
      <c r="AS37">
        <f>ABS(100*(AF37-9)/9)</f>
        <v>21.022489040270248</v>
      </c>
      <c r="AX37">
        <f>ABS(100*(AG37-0.9)/0.9)</f>
        <v>3.7160520761760907</v>
      </c>
    </row>
    <row r="38" spans="1:58" x14ac:dyDescent="0.3">
      <c r="A38">
        <v>15</v>
      </c>
      <c r="B38">
        <v>6</v>
      </c>
      <c r="C38" t="s">
        <v>69</v>
      </c>
      <c r="D38" t="s">
        <v>27</v>
      </c>
      <c r="G38">
        <v>0.33300000000000002</v>
      </c>
      <c r="H38">
        <v>0.33300000000000002</v>
      </c>
      <c r="I38">
        <v>7012</v>
      </c>
      <c r="J38">
        <v>14600</v>
      </c>
      <c r="L38">
        <v>67347</v>
      </c>
      <c r="M38">
        <v>8.6999999999999993</v>
      </c>
      <c r="N38">
        <v>18.989999999999998</v>
      </c>
      <c r="O38">
        <v>10.29</v>
      </c>
      <c r="Q38">
        <v>10.401999999999999</v>
      </c>
      <c r="R38">
        <v>1</v>
      </c>
      <c r="S38">
        <v>0</v>
      </c>
      <c r="T38">
        <v>0</v>
      </c>
      <c r="V38">
        <v>0</v>
      </c>
      <c r="Y38" s="1">
        <v>44398</v>
      </c>
      <c r="Z38" s="2">
        <v>0.5628819444444445</v>
      </c>
      <c r="AB38">
        <v>1</v>
      </c>
      <c r="AD38" s="4">
        <f t="shared" si="1"/>
        <v>8.7450210912011457</v>
      </c>
      <c r="AE38" s="4">
        <f t="shared" si="0"/>
        <v>17.557224899194249</v>
      </c>
      <c r="AF38" s="4">
        <f t="shared" si="2"/>
        <v>8.8122038079931038</v>
      </c>
      <c r="AG38" s="4">
        <f t="shared" si="3"/>
        <v>0.88043802510683422</v>
      </c>
      <c r="AI38">
        <f t="shared" ref="AI38:AI45" si="8">ABS(100*(AD38-9)/9)</f>
        <v>2.8330989866539369</v>
      </c>
      <c r="AN38">
        <f t="shared" ref="AN38:AN45" si="9">ABS(100*(AE38-18)/18)</f>
        <v>2.4598616711430585</v>
      </c>
      <c r="AS38">
        <f t="shared" ref="AS38:AS45" si="10">ABS(100*(AF38-9)/9)</f>
        <v>2.0866243556321802</v>
      </c>
      <c r="AX38">
        <f t="shared" ref="AX38:AX45" si="11">ABS(100*(AG38-0.9)/0.9)</f>
        <v>2.1735527659073113</v>
      </c>
    </row>
    <row r="39" spans="1:58" x14ac:dyDescent="0.3">
      <c r="A39">
        <v>16</v>
      </c>
      <c r="B39">
        <v>6</v>
      </c>
      <c r="C39" t="s">
        <v>69</v>
      </c>
      <c r="D39" t="s">
        <v>27</v>
      </c>
      <c r="G39">
        <v>0.33300000000000002</v>
      </c>
      <c r="H39">
        <v>0.33300000000000002</v>
      </c>
      <c r="I39">
        <v>7118</v>
      </c>
      <c r="J39">
        <v>14544</v>
      </c>
      <c r="L39">
        <v>66517</v>
      </c>
      <c r="M39">
        <v>8.8219999999999992</v>
      </c>
      <c r="N39">
        <v>18.917999999999999</v>
      </c>
      <c r="O39">
        <v>10.096</v>
      </c>
      <c r="Q39">
        <v>10.272</v>
      </c>
      <c r="R39">
        <v>1</v>
      </c>
      <c r="S39">
        <v>0</v>
      </c>
      <c r="T39">
        <v>0</v>
      </c>
      <c r="V39">
        <v>0</v>
      </c>
      <c r="Y39" s="1">
        <v>44398</v>
      </c>
      <c r="Z39" s="2">
        <v>0.56983796296296296</v>
      </c>
      <c r="AB39">
        <v>1</v>
      </c>
      <c r="AD39" s="4">
        <f t="shared" si="1"/>
        <v>8.8788859843432757</v>
      </c>
      <c r="AE39" s="4">
        <f t="shared" si="0"/>
        <v>17.488679176682176</v>
      </c>
      <c r="AF39" s="4">
        <f t="shared" si="2"/>
        <v>8.6097931923389002</v>
      </c>
      <c r="AG39" s="4">
        <f t="shared" si="3"/>
        <v>0.86951625273933875</v>
      </c>
      <c r="AI39">
        <f t="shared" si="8"/>
        <v>1.3457112850747146</v>
      </c>
      <c r="AN39">
        <f t="shared" si="9"/>
        <v>2.8406712406545784</v>
      </c>
      <c r="AS39">
        <f t="shared" si="10"/>
        <v>4.3356311962344423</v>
      </c>
      <c r="AX39">
        <f t="shared" si="11"/>
        <v>3.3870830289623637</v>
      </c>
      <c r="BC39" s="4"/>
      <c r="BD39" s="4"/>
      <c r="BE39" s="4"/>
      <c r="BF39" s="4"/>
    </row>
    <row r="40" spans="1:58" x14ac:dyDescent="0.3">
      <c r="A40">
        <v>17</v>
      </c>
      <c r="B40">
        <v>7</v>
      </c>
      <c r="C40" t="s">
        <v>69</v>
      </c>
      <c r="D40" t="s">
        <v>27</v>
      </c>
      <c r="G40">
        <v>0.46700000000000003</v>
      </c>
      <c r="H40">
        <v>0.46700000000000003</v>
      </c>
      <c r="I40">
        <v>9942</v>
      </c>
      <c r="J40">
        <v>20722</v>
      </c>
      <c r="L40">
        <v>96346</v>
      </c>
      <c r="M40">
        <v>8.61</v>
      </c>
      <c r="N40">
        <v>19.094000000000001</v>
      </c>
      <c r="O40">
        <v>10.484</v>
      </c>
      <c r="Q40">
        <v>10.664</v>
      </c>
      <c r="R40">
        <v>1</v>
      </c>
      <c r="S40">
        <v>0</v>
      </c>
      <c r="T40">
        <v>0</v>
      </c>
      <c r="V40">
        <v>0</v>
      </c>
      <c r="Y40" s="1">
        <v>44398</v>
      </c>
      <c r="Z40" s="2">
        <v>0.58226851851851846</v>
      </c>
      <c r="AB40">
        <v>1</v>
      </c>
      <c r="AD40" s="4">
        <f t="shared" si="1"/>
        <v>8.8742352241740345</v>
      </c>
      <c r="AE40" s="4">
        <f t="shared" si="0"/>
        <v>17.862734093838938</v>
      </c>
      <c r="AF40" s="4">
        <f t="shared" si="2"/>
        <v>8.9884988696649035</v>
      </c>
      <c r="AG40" s="4">
        <f t="shared" si="3"/>
        <v>0.89990501938026279</v>
      </c>
      <c r="AI40">
        <f t="shared" si="8"/>
        <v>1.3973863980662828</v>
      </c>
      <c r="AN40">
        <f t="shared" si="9"/>
        <v>0.7625883675614552</v>
      </c>
      <c r="AS40">
        <f t="shared" si="10"/>
        <v>0.12779033705662751</v>
      </c>
      <c r="AX40">
        <f t="shared" si="11"/>
        <v>1.0553402193025363E-2</v>
      </c>
      <c r="BC40" s="4"/>
      <c r="BD40" s="4"/>
      <c r="BE40" s="4"/>
      <c r="BF40" s="4"/>
    </row>
    <row r="41" spans="1:58" x14ac:dyDescent="0.3">
      <c r="A41">
        <v>18</v>
      </c>
      <c r="B41">
        <v>7</v>
      </c>
      <c r="C41" t="s">
        <v>69</v>
      </c>
      <c r="D41" t="s">
        <v>27</v>
      </c>
      <c r="G41">
        <v>0.46700000000000003</v>
      </c>
      <c r="H41">
        <v>0.46700000000000003</v>
      </c>
      <c r="I41">
        <v>10041</v>
      </c>
      <c r="J41">
        <v>20715</v>
      </c>
      <c r="L41">
        <v>96643</v>
      </c>
      <c r="M41">
        <v>8.6920000000000002</v>
      </c>
      <c r="N41">
        <v>19.088000000000001</v>
      </c>
      <c r="O41">
        <v>10.396000000000001</v>
      </c>
      <c r="Q41">
        <v>10.698</v>
      </c>
      <c r="R41">
        <v>1</v>
      </c>
      <c r="S41">
        <v>0</v>
      </c>
      <c r="T41">
        <v>0</v>
      </c>
      <c r="V41">
        <v>0</v>
      </c>
      <c r="Y41" s="1">
        <v>44398</v>
      </c>
      <c r="Z41" s="2">
        <v>0.58910879629629631</v>
      </c>
      <c r="AB41">
        <v>1</v>
      </c>
      <c r="AD41" s="4">
        <f t="shared" si="1"/>
        <v>8.9633856409696531</v>
      </c>
      <c r="AE41" s="4">
        <f t="shared" si="0"/>
        <v>17.856624424246718</v>
      </c>
      <c r="AF41" s="4">
        <f t="shared" si="2"/>
        <v>8.8932387832770647</v>
      </c>
      <c r="AG41" s="4">
        <f t="shared" si="3"/>
        <v>0.90269177464694239</v>
      </c>
      <c r="AI41">
        <f t="shared" si="8"/>
        <v>0.40682621144829922</v>
      </c>
      <c r="AN41">
        <f t="shared" si="9"/>
        <v>0.79653097640712334</v>
      </c>
      <c r="AS41">
        <f t="shared" si="10"/>
        <v>1.1862357413659472</v>
      </c>
      <c r="AX41">
        <f t="shared" si="11"/>
        <v>0.29908607188248543</v>
      </c>
      <c r="BC41" s="4"/>
      <c r="BD41" s="4"/>
      <c r="BE41" s="4"/>
      <c r="BF41" s="4"/>
    </row>
    <row r="42" spans="1:58" x14ac:dyDescent="0.3">
      <c r="A42">
        <v>19</v>
      </c>
      <c r="B42">
        <v>7</v>
      </c>
      <c r="C42" t="s">
        <v>69</v>
      </c>
      <c r="D42" t="s">
        <v>27</v>
      </c>
      <c r="G42">
        <v>0.46700000000000003</v>
      </c>
      <c r="H42">
        <v>0.46700000000000003</v>
      </c>
      <c r="I42">
        <v>10032</v>
      </c>
      <c r="J42">
        <v>20716</v>
      </c>
      <c r="L42">
        <v>95007</v>
      </c>
      <c r="M42">
        <v>8.6839999999999993</v>
      </c>
      <c r="N42">
        <v>19.088000000000001</v>
      </c>
      <c r="O42">
        <v>10.404</v>
      </c>
      <c r="Q42">
        <v>10.515000000000001</v>
      </c>
      <c r="R42">
        <v>1</v>
      </c>
      <c r="S42">
        <v>0</v>
      </c>
      <c r="T42">
        <v>0</v>
      </c>
      <c r="V42">
        <v>0</v>
      </c>
      <c r="Y42" s="1">
        <v>44398</v>
      </c>
      <c r="Z42" s="2">
        <v>0.59657407407407403</v>
      </c>
      <c r="AB42">
        <v>1</v>
      </c>
      <c r="AD42" s="4">
        <f t="shared" si="1"/>
        <v>8.9552810576245943</v>
      </c>
      <c r="AE42" s="4">
        <f t="shared" si="0"/>
        <v>17.857497234188465</v>
      </c>
      <c r="AF42" s="4">
        <f t="shared" si="2"/>
        <v>8.9022161765638703</v>
      </c>
      <c r="AG42" s="4">
        <f t="shared" si="3"/>
        <v>0.8873411631442899</v>
      </c>
      <c r="AI42">
        <f t="shared" si="8"/>
        <v>0.49687713750450829</v>
      </c>
      <c r="AN42">
        <f t="shared" si="9"/>
        <v>0.79168203228630796</v>
      </c>
      <c r="AS42">
        <f t="shared" si="10"/>
        <v>1.0864869270681075</v>
      </c>
      <c r="AX42">
        <f t="shared" si="11"/>
        <v>1.4065374284122356</v>
      </c>
      <c r="BC42" s="4"/>
      <c r="BD42" s="4"/>
      <c r="BE42" s="4"/>
      <c r="BF42" s="4"/>
    </row>
    <row r="43" spans="1:58" x14ac:dyDescent="0.3">
      <c r="A43">
        <v>20</v>
      </c>
      <c r="B43">
        <v>8</v>
      </c>
      <c r="C43" t="s">
        <v>69</v>
      </c>
      <c r="D43" t="s">
        <v>27</v>
      </c>
      <c r="G43">
        <v>0.6</v>
      </c>
      <c r="H43">
        <v>0.6</v>
      </c>
      <c r="I43">
        <v>12927</v>
      </c>
      <c r="J43">
        <v>26773</v>
      </c>
      <c r="L43">
        <v>124077</v>
      </c>
      <c r="M43">
        <v>8.61</v>
      </c>
      <c r="N43">
        <v>19.132999999999999</v>
      </c>
      <c r="O43">
        <v>10.523</v>
      </c>
      <c r="Q43">
        <v>10.718</v>
      </c>
      <c r="R43">
        <v>1</v>
      </c>
      <c r="S43">
        <v>0</v>
      </c>
      <c r="T43">
        <v>0</v>
      </c>
      <c r="V43">
        <v>0</v>
      </c>
      <c r="Y43" s="1">
        <v>44398</v>
      </c>
      <c r="Z43" s="2">
        <v>0.60968750000000005</v>
      </c>
      <c r="AB43">
        <v>1</v>
      </c>
      <c r="AD43" s="4">
        <f t="shared" si="1"/>
        <v>8.9992887606101633</v>
      </c>
      <c r="AE43" s="4">
        <f t="shared" si="0"/>
        <v>18.013829988292397</v>
      </c>
      <c r="AF43" s="4">
        <f t="shared" si="2"/>
        <v>9.0145412276822334</v>
      </c>
      <c r="AG43" s="4">
        <f t="shared" si="3"/>
        <v>0.90294869580953563</v>
      </c>
      <c r="AI43">
        <f t="shared" si="8"/>
        <v>7.902659887074984E-3</v>
      </c>
      <c r="AN43">
        <f t="shared" si="9"/>
        <v>7.683326829109266E-2</v>
      </c>
      <c r="AS43">
        <f t="shared" si="10"/>
        <v>0.1615691964692603</v>
      </c>
      <c r="AX43">
        <f t="shared" si="11"/>
        <v>0.3276328677261785</v>
      </c>
      <c r="BC43" s="4"/>
      <c r="BD43" s="4"/>
      <c r="BE43" s="4"/>
      <c r="BF43" s="4"/>
    </row>
    <row r="44" spans="1:58" x14ac:dyDescent="0.3">
      <c r="A44">
        <v>21</v>
      </c>
      <c r="B44">
        <v>8</v>
      </c>
      <c r="C44" t="s">
        <v>69</v>
      </c>
      <c r="D44" t="s">
        <v>27</v>
      </c>
      <c r="G44">
        <v>0.6</v>
      </c>
      <c r="H44">
        <v>0.6</v>
      </c>
      <c r="I44">
        <v>12990</v>
      </c>
      <c r="J44">
        <v>26861</v>
      </c>
      <c r="L44">
        <v>123833</v>
      </c>
      <c r="M44">
        <v>8.6509999999999998</v>
      </c>
      <c r="N44">
        <v>19.196000000000002</v>
      </c>
      <c r="O44">
        <v>10.545</v>
      </c>
      <c r="Q44">
        <v>10.696</v>
      </c>
      <c r="R44">
        <v>1</v>
      </c>
      <c r="S44">
        <v>0</v>
      </c>
      <c r="T44">
        <v>0</v>
      </c>
      <c r="V44">
        <v>0</v>
      </c>
      <c r="Y44" s="1">
        <v>44398</v>
      </c>
      <c r="Z44" s="2">
        <v>0.61681712962962965</v>
      </c>
      <c r="AB44">
        <v>1</v>
      </c>
      <c r="AD44" s="4">
        <f t="shared" si="1"/>
        <v>9.0434452322018082</v>
      </c>
      <c r="AE44" s="4">
        <f t="shared" si="0"/>
        <v>18.073611650568996</v>
      </c>
      <c r="AF44" s="4">
        <f t="shared" si="2"/>
        <v>9.0301664183671875</v>
      </c>
      <c r="AG44" s="4">
        <f t="shared" si="3"/>
        <v>0.90116673627458832</v>
      </c>
      <c r="AI44">
        <f t="shared" si="8"/>
        <v>0.48272480224231312</v>
      </c>
      <c r="AN44">
        <f t="shared" si="9"/>
        <v>0.40895361427219812</v>
      </c>
      <c r="AS44">
        <f t="shared" si="10"/>
        <v>0.33518242630208306</v>
      </c>
      <c r="AX44">
        <f t="shared" si="11"/>
        <v>0.12963736384314423</v>
      </c>
      <c r="BC44" s="4"/>
      <c r="BD44" s="4"/>
      <c r="BE44" s="4"/>
      <c r="BF44" s="4"/>
    </row>
    <row r="45" spans="1:58" x14ac:dyDescent="0.3">
      <c r="A45">
        <v>22</v>
      </c>
      <c r="B45">
        <v>8</v>
      </c>
      <c r="C45" t="s">
        <v>69</v>
      </c>
      <c r="D45" t="s">
        <v>27</v>
      </c>
      <c r="G45">
        <v>0.6</v>
      </c>
      <c r="H45">
        <v>0.6</v>
      </c>
      <c r="I45">
        <v>12978</v>
      </c>
      <c r="J45">
        <v>26943</v>
      </c>
      <c r="L45">
        <v>124722</v>
      </c>
      <c r="M45">
        <v>8.6430000000000007</v>
      </c>
      <c r="N45">
        <v>19.254000000000001</v>
      </c>
      <c r="O45">
        <v>10.611000000000001</v>
      </c>
      <c r="Q45">
        <v>10.773999999999999</v>
      </c>
      <c r="R45">
        <v>1</v>
      </c>
      <c r="S45">
        <v>0</v>
      </c>
      <c r="T45">
        <v>0</v>
      </c>
      <c r="V45">
        <v>0</v>
      </c>
      <c r="Y45" s="1">
        <v>44398</v>
      </c>
      <c r="Z45" s="2">
        <v>0.62454861111111104</v>
      </c>
      <c r="AB45">
        <v>1</v>
      </c>
      <c r="AD45" s="4">
        <f t="shared" si="1"/>
        <v>9.0350344757081622</v>
      </c>
      <c r="AE45" s="4">
        <f t="shared" si="0"/>
        <v>18.129317290417646</v>
      </c>
      <c r="AF45" s="4">
        <f t="shared" si="2"/>
        <v>9.0942828147094836</v>
      </c>
      <c r="AG45" s="4">
        <f t="shared" si="3"/>
        <v>0.9076592035965888</v>
      </c>
      <c r="AI45">
        <f t="shared" si="8"/>
        <v>0.38927195231291339</v>
      </c>
      <c r="AN45">
        <f t="shared" si="9"/>
        <v>0.71842939120914351</v>
      </c>
      <c r="AS45">
        <f t="shared" si="10"/>
        <v>1.0475868301053737</v>
      </c>
      <c r="AX45">
        <f t="shared" si="11"/>
        <v>0.85102262184319799</v>
      </c>
    </row>
    <row r="46" spans="1:58" x14ac:dyDescent="0.3">
      <c r="A46">
        <v>23</v>
      </c>
      <c r="B46">
        <v>1</v>
      </c>
      <c r="C46" t="s">
        <v>30</v>
      </c>
      <c r="D46" t="s">
        <v>27</v>
      </c>
      <c r="G46">
        <v>0.5</v>
      </c>
      <c r="H46">
        <v>0.5</v>
      </c>
      <c r="I46">
        <v>12522</v>
      </c>
      <c r="J46">
        <v>14538</v>
      </c>
      <c r="L46">
        <v>81175</v>
      </c>
      <c r="M46">
        <v>10.021000000000001</v>
      </c>
      <c r="N46">
        <v>12.595000000000001</v>
      </c>
      <c r="O46">
        <v>2.573</v>
      </c>
      <c r="Q46">
        <v>8.3740000000000006</v>
      </c>
      <c r="R46">
        <v>1</v>
      </c>
      <c r="S46">
        <v>0</v>
      </c>
      <c r="T46">
        <v>0</v>
      </c>
      <c r="V46">
        <v>0</v>
      </c>
      <c r="Y46" s="1">
        <v>44398</v>
      </c>
      <c r="Z46" s="2">
        <v>0.63684027777777785</v>
      </c>
      <c r="AB46">
        <v>1</v>
      </c>
      <c r="AD46" s="4">
        <f t="shared" si="1"/>
        <v>10.458510874739488</v>
      </c>
      <c r="AE46" s="4">
        <f t="shared" si="0"/>
        <v>11.642569104756788</v>
      </c>
      <c r="AF46" s="4">
        <f t="shared" si="2"/>
        <v>1.1840582300172997</v>
      </c>
      <c r="AG46" s="4">
        <f t="shared" si="3"/>
        <v>0.70755665807812373</v>
      </c>
      <c r="BC46" s="4"/>
      <c r="BD46" s="4"/>
      <c r="BE46" s="4"/>
      <c r="BF46" s="4"/>
    </row>
    <row r="47" spans="1:58" x14ac:dyDescent="0.3">
      <c r="A47">
        <v>24</v>
      </c>
      <c r="B47">
        <v>1</v>
      </c>
      <c r="C47" t="s">
        <v>30</v>
      </c>
      <c r="D47" t="s">
        <v>27</v>
      </c>
      <c r="G47">
        <v>0.5</v>
      </c>
      <c r="H47">
        <v>0.5</v>
      </c>
      <c r="I47">
        <v>13316</v>
      </c>
      <c r="J47">
        <v>14497</v>
      </c>
      <c r="L47">
        <v>80916</v>
      </c>
      <c r="M47">
        <v>10.63</v>
      </c>
      <c r="N47">
        <v>12.56</v>
      </c>
      <c r="O47">
        <v>1.93</v>
      </c>
      <c r="Q47">
        <v>8.3469999999999995</v>
      </c>
      <c r="R47">
        <v>1</v>
      </c>
      <c r="S47">
        <v>0</v>
      </c>
      <c r="T47">
        <v>0</v>
      </c>
      <c r="V47">
        <v>0</v>
      </c>
      <c r="Y47" s="1">
        <v>44398</v>
      </c>
      <c r="Z47" s="2">
        <v>0.64371527777777782</v>
      </c>
      <c r="AB47">
        <v>1</v>
      </c>
      <c r="AD47" s="4">
        <f t="shared" si="1"/>
        <v>11.126324940335063</v>
      </c>
      <c r="AE47" s="4">
        <f t="shared" si="0"/>
        <v>11.609145720847597</v>
      </c>
      <c r="AF47" s="4">
        <f t="shared" si="2"/>
        <v>0.48282078051253308</v>
      </c>
      <c r="AG47" s="4">
        <f t="shared" si="3"/>
        <v>0.70528685060492036</v>
      </c>
      <c r="AJ47">
        <f>ABS(100*(AD47-AD48)/(AVERAGE(AD47:AD48)))</f>
        <v>1.4111269469485004</v>
      </c>
      <c r="AO47">
        <f>ABS(100*(AE47-AE48)/(AVERAGE(AE47:AE48)))</f>
        <v>0.23199772311887984</v>
      </c>
      <c r="AT47">
        <f>ABS(100*(AF47-AF48)/(AVERAGE(AF47:AF48)))</f>
        <v>47.404509520972944</v>
      </c>
      <c r="AY47">
        <f>ABS(100*(AG47-AG48)/(AVERAGE(AG47:AG48)))</f>
        <v>9.0667033216206408E-2</v>
      </c>
      <c r="BC47" s="4">
        <f>AVERAGE(AD47:AD48)</f>
        <v>11.205386051375346</v>
      </c>
      <c r="BD47" s="4">
        <f>AVERAGE(AE47:AE48)</f>
        <v>11.595694846835361</v>
      </c>
      <c r="BE47" s="4">
        <f>AVERAGE(AF47:AF48)</f>
        <v>0.3903087954600144</v>
      </c>
      <c r="BF47" s="4">
        <f>AVERAGE(AG47:AG48)</f>
        <v>0.70560672694766913</v>
      </c>
    </row>
    <row r="48" spans="1:58" x14ac:dyDescent="0.3">
      <c r="A48">
        <v>25</v>
      </c>
      <c r="B48">
        <v>1</v>
      </c>
      <c r="C48" t="s">
        <v>30</v>
      </c>
      <c r="D48" t="s">
        <v>27</v>
      </c>
      <c r="G48">
        <v>0.5</v>
      </c>
      <c r="H48">
        <v>0.5</v>
      </c>
      <c r="I48">
        <v>13504</v>
      </c>
      <c r="J48">
        <v>14464</v>
      </c>
      <c r="L48">
        <v>80989</v>
      </c>
      <c r="M48">
        <v>10.775</v>
      </c>
      <c r="N48">
        <v>12.532</v>
      </c>
      <c r="O48">
        <v>1.758</v>
      </c>
      <c r="Q48">
        <v>8.3550000000000004</v>
      </c>
      <c r="R48">
        <v>1</v>
      </c>
      <c r="S48">
        <v>0</v>
      </c>
      <c r="T48">
        <v>0</v>
      </c>
      <c r="V48">
        <v>0</v>
      </c>
      <c r="Y48" s="1">
        <v>44398</v>
      </c>
      <c r="Z48" s="2">
        <v>0.65109953703703705</v>
      </c>
      <c r="AB48">
        <v>1</v>
      </c>
      <c r="AD48" s="4">
        <f t="shared" si="1"/>
        <v>11.28444716241563</v>
      </c>
      <c r="AE48" s="4">
        <f t="shared" si="0"/>
        <v>11.582243972823125</v>
      </c>
      <c r="AF48" s="4">
        <f t="shared" si="2"/>
        <v>0.29779681040749573</v>
      </c>
      <c r="AG48" s="4">
        <f t="shared" si="3"/>
        <v>0.70592660329041779</v>
      </c>
    </row>
    <row r="49" spans="1:58" x14ac:dyDescent="0.3">
      <c r="A49">
        <v>26</v>
      </c>
      <c r="B49">
        <v>2</v>
      </c>
      <c r="D49" t="s">
        <v>28</v>
      </c>
      <c r="Y49" s="1">
        <v>44398</v>
      </c>
      <c r="Z49" s="2">
        <v>0.65543981481481484</v>
      </c>
      <c r="AB49">
        <v>1</v>
      </c>
      <c r="AD49" s="4" t="e">
        <f t="shared" si="1"/>
        <v>#DIV/0!</v>
      </c>
      <c r="AE49" s="4" t="e">
        <f t="shared" si="0"/>
        <v>#DIV/0!</v>
      </c>
      <c r="AF49" s="4" t="e">
        <f t="shared" si="2"/>
        <v>#DIV/0!</v>
      </c>
      <c r="AG49" s="4" t="e">
        <f t="shared" si="3"/>
        <v>#DIV/0!</v>
      </c>
      <c r="BC49" s="4"/>
      <c r="BD49" s="4"/>
      <c r="BE49" s="4"/>
      <c r="BF49" s="4"/>
    </row>
    <row r="50" spans="1:58" x14ac:dyDescent="0.3">
      <c r="A50">
        <v>27</v>
      </c>
      <c r="B50">
        <v>9</v>
      </c>
      <c r="C50" t="s">
        <v>96</v>
      </c>
      <c r="D50" t="s">
        <v>27</v>
      </c>
      <c r="G50">
        <v>0.5</v>
      </c>
      <c r="H50">
        <v>0.5</v>
      </c>
      <c r="I50">
        <v>3837</v>
      </c>
      <c r="J50">
        <v>7323</v>
      </c>
      <c r="L50">
        <v>11356</v>
      </c>
      <c r="M50">
        <v>3.359</v>
      </c>
      <c r="N50">
        <v>6.4820000000000002</v>
      </c>
      <c r="O50">
        <v>3.1240000000000001</v>
      </c>
      <c r="Q50">
        <v>1.0720000000000001</v>
      </c>
      <c r="R50">
        <v>1</v>
      </c>
      <c r="S50">
        <v>0</v>
      </c>
      <c r="T50">
        <v>0</v>
      </c>
      <c r="V50">
        <v>0</v>
      </c>
      <c r="Y50" s="1">
        <v>44398</v>
      </c>
      <c r="Z50" s="2">
        <v>0.66699074074074083</v>
      </c>
      <c r="AB50">
        <v>1</v>
      </c>
      <c r="AD50" s="4">
        <f t="shared" si="1"/>
        <v>3.1537688600070259</v>
      </c>
      <c r="AE50" s="4">
        <f t="shared" si="0"/>
        <v>5.760868741224682</v>
      </c>
      <c r="AF50" s="4">
        <f t="shared" si="2"/>
        <v>2.607099881217656</v>
      </c>
      <c r="AG50" s="4">
        <f t="shared" si="3"/>
        <v>9.5681414944595283E-2</v>
      </c>
      <c r="BC50" s="4"/>
      <c r="BD50" s="4"/>
      <c r="BE50" s="4"/>
      <c r="BF50" s="4"/>
    </row>
    <row r="51" spans="1:58" x14ac:dyDescent="0.3">
      <c r="A51">
        <v>28</v>
      </c>
      <c r="B51">
        <v>9</v>
      </c>
      <c r="C51" t="s">
        <v>96</v>
      </c>
      <c r="D51" t="s">
        <v>27</v>
      </c>
      <c r="G51">
        <v>0.5</v>
      </c>
      <c r="H51">
        <v>0.5</v>
      </c>
      <c r="I51">
        <v>4342</v>
      </c>
      <c r="J51">
        <v>7318</v>
      </c>
      <c r="L51">
        <v>11181</v>
      </c>
      <c r="M51">
        <v>3.746</v>
      </c>
      <c r="N51">
        <v>6.4779999999999998</v>
      </c>
      <c r="O51">
        <v>2.7320000000000002</v>
      </c>
      <c r="Q51">
        <v>1.0529999999999999</v>
      </c>
      <c r="R51">
        <v>1</v>
      </c>
      <c r="S51">
        <v>0</v>
      </c>
      <c r="T51">
        <v>0</v>
      </c>
      <c r="V51">
        <v>0</v>
      </c>
      <c r="Y51" s="1">
        <v>44398</v>
      </c>
      <c r="Z51" s="2">
        <v>0.67328703703703707</v>
      </c>
      <c r="AB51">
        <v>1</v>
      </c>
      <c r="AD51" s="4">
        <f t="shared" si="1"/>
        <v>3.5785120629362015</v>
      </c>
      <c r="AE51" s="4">
        <f t="shared" si="0"/>
        <v>5.7567927187967323</v>
      </c>
      <c r="AF51" s="4">
        <f t="shared" si="2"/>
        <v>2.1782806558605308</v>
      </c>
      <c r="AG51" s="4">
        <f t="shared" si="3"/>
        <v>9.4147761246484926E-2</v>
      </c>
      <c r="AJ51">
        <f>ABS(100*(AD51-AD52)/(AVERAGE(AD51:AD52)))</f>
        <v>0.30507944591734398</v>
      </c>
      <c r="AO51">
        <f>ABS(100*(AE51-AE52)/(AVERAGE(AE51:AE52)))</f>
        <v>0.25521859895786414</v>
      </c>
      <c r="AT51">
        <f>ABS(100*(AF51-AF52)/(AVERAGE(AF51:AF52)))</f>
        <v>1.1825415955174161</v>
      </c>
      <c r="AY51">
        <f>ABS(100*(AG51-AG52)/(AVERAGE(AG51:AG52)))</f>
        <v>0.69120891879961566</v>
      </c>
      <c r="BC51" s="4">
        <f>AVERAGE(AD51:AD52)</f>
        <v>3.583979054657072</v>
      </c>
      <c r="BD51" s="4">
        <f>AVERAGE(AE51:AE52)</f>
        <v>5.7494558784264225</v>
      </c>
      <c r="BE51" s="4">
        <f>AVERAGE(AF51:AF52)</f>
        <v>2.1654768237693496</v>
      </c>
      <c r="BF51" s="4">
        <f>AVERAGE(AG51:AG52)</f>
        <v>9.3823503036027295E-2</v>
      </c>
    </row>
    <row r="52" spans="1:58" x14ac:dyDescent="0.3">
      <c r="A52">
        <v>29</v>
      </c>
      <c r="B52">
        <v>9</v>
      </c>
      <c r="C52" t="s">
        <v>96</v>
      </c>
      <c r="D52" t="s">
        <v>27</v>
      </c>
      <c r="G52">
        <v>0.5</v>
      </c>
      <c r="H52">
        <v>0.5</v>
      </c>
      <c r="I52">
        <v>4355</v>
      </c>
      <c r="J52">
        <v>7300</v>
      </c>
      <c r="L52">
        <v>11107</v>
      </c>
      <c r="M52">
        <v>3.7559999999999998</v>
      </c>
      <c r="N52">
        <v>6.4630000000000001</v>
      </c>
      <c r="O52">
        <v>2.7080000000000002</v>
      </c>
      <c r="Q52">
        <v>1.046</v>
      </c>
      <c r="R52">
        <v>1</v>
      </c>
      <c r="S52">
        <v>0</v>
      </c>
      <c r="T52">
        <v>0</v>
      </c>
      <c r="V52">
        <v>0</v>
      </c>
      <c r="Y52" s="1">
        <v>44398</v>
      </c>
      <c r="Z52" s="2">
        <v>0.68005787037037047</v>
      </c>
      <c r="AB52">
        <v>1</v>
      </c>
      <c r="AD52" s="4">
        <f t="shared" si="1"/>
        <v>3.589446046377943</v>
      </c>
      <c r="AE52" s="4">
        <f t="shared" si="0"/>
        <v>5.7421190380561118</v>
      </c>
      <c r="AF52" s="4">
        <f t="shared" si="2"/>
        <v>2.1526729916781688</v>
      </c>
      <c r="AG52" s="4">
        <f t="shared" si="3"/>
        <v>9.3499244825569677E-2</v>
      </c>
      <c r="BC52" s="4"/>
      <c r="BD52" s="4"/>
      <c r="BE52" s="4"/>
      <c r="BF52" s="4"/>
    </row>
    <row r="53" spans="1:58" x14ac:dyDescent="0.3">
      <c r="A53">
        <v>30</v>
      </c>
      <c r="B53">
        <v>10</v>
      </c>
      <c r="C53" t="s">
        <v>97</v>
      </c>
      <c r="D53" t="s">
        <v>27</v>
      </c>
      <c r="G53">
        <v>0.5</v>
      </c>
      <c r="H53">
        <v>0.5</v>
      </c>
      <c r="I53">
        <v>5245</v>
      </c>
      <c r="J53">
        <v>8518</v>
      </c>
      <c r="L53">
        <v>44186</v>
      </c>
      <c r="M53">
        <v>4.4390000000000001</v>
      </c>
      <c r="N53">
        <v>7.4950000000000001</v>
      </c>
      <c r="O53">
        <v>3.056</v>
      </c>
      <c r="Q53">
        <v>4.5049999999999999</v>
      </c>
      <c r="R53">
        <v>1</v>
      </c>
      <c r="S53">
        <v>0</v>
      </c>
      <c r="T53">
        <v>0</v>
      </c>
      <c r="V53">
        <v>0</v>
      </c>
      <c r="Y53" s="1">
        <v>44398</v>
      </c>
      <c r="Z53" s="2">
        <v>0.69163194444444442</v>
      </c>
      <c r="AB53">
        <v>1</v>
      </c>
      <c r="AD53" s="4">
        <f t="shared" si="1"/>
        <v>4.3380033743125308</v>
      </c>
      <c r="AE53" s="4">
        <f t="shared" si="0"/>
        <v>6.7350381015047747</v>
      </c>
      <c r="AF53" s="4">
        <f t="shared" si="2"/>
        <v>2.3970347271922439</v>
      </c>
      <c r="AG53" s="4">
        <f t="shared" si="3"/>
        <v>0.38339484871009949</v>
      </c>
      <c r="BC53" s="4"/>
      <c r="BD53" s="4"/>
      <c r="BE53" s="4"/>
      <c r="BF53" s="4"/>
    </row>
    <row r="54" spans="1:58" x14ac:dyDescent="0.3">
      <c r="A54">
        <v>31</v>
      </c>
      <c r="B54">
        <v>10</v>
      </c>
      <c r="C54" t="s">
        <v>97</v>
      </c>
      <c r="D54" t="s">
        <v>27</v>
      </c>
      <c r="G54">
        <v>0.5</v>
      </c>
      <c r="H54">
        <v>0.5</v>
      </c>
      <c r="I54">
        <v>5499</v>
      </c>
      <c r="J54">
        <v>8505</v>
      </c>
      <c r="L54">
        <v>44652</v>
      </c>
      <c r="M54">
        <v>4.633</v>
      </c>
      <c r="N54">
        <v>7.484</v>
      </c>
      <c r="O54">
        <v>2.85</v>
      </c>
      <c r="Q54">
        <v>4.5540000000000003</v>
      </c>
      <c r="R54">
        <v>1</v>
      </c>
      <c r="S54">
        <v>0</v>
      </c>
      <c r="T54">
        <v>0</v>
      </c>
      <c r="V54">
        <v>0</v>
      </c>
      <c r="Y54" s="1">
        <v>44398</v>
      </c>
      <c r="Z54" s="2">
        <v>0.69796296296296301</v>
      </c>
      <c r="AB54">
        <v>1</v>
      </c>
      <c r="AD54" s="4">
        <f t="shared" si="1"/>
        <v>4.5516365892511654</v>
      </c>
      <c r="AE54" s="4">
        <f t="shared" si="0"/>
        <v>6.7244404431921048</v>
      </c>
      <c r="AF54" s="4">
        <f t="shared" si="2"/>
        <v>2.1728038539409393</v>
      </c>
      <c r="AG54" s="4">
        <f t="shared" si="3"/>
        <v>0.38747874941478194</v>
      </c>
      <c r="AJ54">
        <f>ABS(100*(AD54-AD55)/(AVERAGE(AD54:AD55)))</f>
        <v>1.1391436112838123</v>
      </c>
      <c r="AO54">
        <f>ABS(100*(AE54-AE55)/(AVERAGE(AE54:AE55)))</f>
        <v>0.33886910179919216</v>
      </c>
      <c r="AT54">
        <f>ABS(100*(AF54-AF55)/(AVERAGE(AF54:AF55)))</f>
        <v>1.3586198697369869</v>
      </c>
      <c r="AY54">
        <f>ABS(100*(AG54-AG55)/(AVERAGE(AG54:AG55)))</f>
        <v>8.1389259722569801E-2</v>
      </c>
      <c r="BC54" s="4">
        <f>AVERAGE(AD54:AD55)</f>
        <v>4.5777099343814704</v>
      </c>
      <c r="BD54" s="4">
        <f>AVERAGE(AE54:AE55)</f>
        <v>6.7358533059903651</v>
      </c>
      <c r="BE54" s="4">
        <f>AVERAGE(AF54:AF55)</f>
        <v>2.1581433716088942</v>
      </c>
      <c r="BF54" s="4">
        <f>AVERAGE(AG54:AG55)</f>
        <v>0.38763649665230182</v>
      </c>
    </row>
    <row r="55" spans="1:58" x14ac:dyDescent="0.3">
      <c r="A55">
        <v>32</v>
      </c>
      <c r="B55">
        <v>10</v>
      </c>
      <c r="C55" t="s">
        <v>97</v>
      </c>
      <c r="D55" t="s">
        <v>27</v>
      </c>
      <c r="G55">
        <v>0.5</v>
      </c>
      <c r="H55">
        <v>0.5</v>
      </c>
      <c r="I55">
        <v>5561</v>
      </c>
      <c r="J55">
        <v>8533</v>
      </c>
      <c r="L55">
        <v>44688</v>
      </c>
      <c r="M55">
        <v>4.681</v>
      </c>
      <c r="N55">
        <v>7.5069999999999997</v>
      </c>
      <c r="O55">
        <v>2.8260000000000001</v>
      </c>
      <c r="Q55">
        <v>4.5579999999999998</v>
      </c>
      <c r="R55">
        <v>1</v>
      </c>
      <c r="S55">
        <v>0</v>
      </c>
      <c r="T55">
        <v>0</v>
      </c>
      <c r="V55">
        <v>0</v>
      </c>
      <c r="Y55" s="1">
        <v>44398</v>
      </c>
      <c r="Z55" s="2">
        <v>0.70478009259259267</v>
      </c>
      <c r="AB55">
        <v>1</v>
      </c>
      <c r="AD55" s="4">
        <f t="shared" si="1"/>
        <v>4.6037832795117763</v>
      </c>
      <c r="AE55" s="4">
        <f t="shared" si="0"/>
        <v>6.7472661687886255</v>
      </c>
      <c r="AF55" s="4">
        <f t="shared" si="2"/>
        <v>2.1434828892768492</v>
      </c>
      <c r="AG55" s="4">
        <f t="shared" si="3"/>
        <v>0.38779424388982175</v>
      </c>
      <c r="BC55" s="4"/>
      <c r="BD55" s="4"/>
      <c r="BE55" s="4"/>
      <c r="BF55" s="4"/>
    </row>
    <row r="56" spans="1:58" x14ac:dyDescent="0.3">
      <c r="A56">
        <v>33</v>
      </c>
      <c r="B56">
        <v>11</v>
      </c>
      <c r="C56" t="s">
        <v>98</v>
      </c>
      <c r="D56" t="s">
        <v>27</v>
      </c>
      <c r="G56">
        <v>0.5</v>
      </c>
      <c r="H56">
        <v>0.5</v>
      </c>
      <c r="I56">
        <v>5176</v>
      </c>
      <c r="J56">
        <v>9007</v>
      </c>
      <c r="L56">
        <v>14456</v>
      </c>
      <c r="M56">
        <v>4.3860000000000001</v>
      </c>
      <c r="N56">
        <v>7.9089999999999998</v>
      </c>
      <c r="O56">
        <v>3.524</v>
      </c>
      <c r="Q56">
        <v>1.3959999999999999</v>
      </c>
      <c r="R56">
        <v>1</v>
      </c>
      <c r="S56">
        <v>0</v>
      </c>
      <c r="T56">
        <v>0</v>
      </c>
      <c r="V56">
        <v>0</v>
      </c>
      <c r="Y56" s="1">
        <v>44398</v>
      </c>
      <c r="Z56" s="2">
        <v>0.71636574074074078</v>
      </c>
      <c r="AB56">
        <v>1</v>
      </c>
      <c r="AD56" s="4">
        <f t="shared" si="1"/>
        <v>4.2799691545063654</v>
      </c>
      <c r="AE56" s="4">
        <f t="shared" si="0"/>
        <v>7.1336730949583016</v>
      </c>
      <c r="AF56" s="4">
        <f t="shared" si="2"/>
        <v>2.8537039404519362</v>
      </c>
      <c r="AG56" s="4">
        <f t="shared" si="3"/>
        <v>0.12284899473969316</v>
      </c>
      <c r="BC56" s="4"/>
      <c r="BD56" s="4"/>
      <c r="BE56" s="4"/>
      <c r="BF56" s="4"/>
    </row>
    <row r="57" spans="1:58" x14ac:dyDescent="0.3">
      <c r="A57">
        <v>34</v>
      </c>
      <c r="B57">
        <v>11</v>
      </c>
      <c r="C57" t="s">
        <v>98</v>
      </c>
      <c r="D57" t="s">
        <v>27</v>
      </c>
      <c r="G57">
        <v>0.5</v>
      </c>
      <c r="H57">
        <v>0.5</v>
      </c>
      <c r="I57">
        <v>5115</v>
      </c>
      <c r="J57">
        <v>9016</v>
      </c>
      <c r="L57">
        <v>14138</v>
      </c>
      <c r="M57">
        <v>4.3390000000000004</v>
      </c>
      <c r="N57">
        <v>7.9169999999999998</v>
      </c>
      <c r="O57">
        <v>3.5779999999999998</v>
      </c>
      <c r="Q57">
        <v>1.363</v>
      </c>
      <c r="R57">
        <v>1</v>
      </c>
      <c r="S57">
        <v>0</v>
      </c>
      <c r="T57">
        <v>0</v>
      </c>
      <c r="V57">
        <v>0</v>
      </c>
      <c r="Y57" s="1">
        <v>44398</v>
      </c>
      <c r="Z57" s="2">
        <v>0.72275462962962955</v>
      </c>
      <c r="AB57">
        <v>1</v>
      </c>
      <c r="AD57" s="4">
        <f t="shared" si="1"/>
        <v>4.2286635398951189</v>
      </c>
      <c r="AE57" s="4">
        <f t="shared" si="0"/>
        <v>7.1410099353286123</v>
      </c>
      <c r="AF57" s="4">
        <f t="shared" si="2"/>
        <v>2.9123463954334934</v>
      </c>
      <c r="AG57" s="4">
        <f t="shared" si="3"/>
        <v>0.12006212687684116</v>
      </c>
      <c r="AJ57">
        <f>ABS(100*(AD57-AD58)/(AVERAGE(AD57:AD58)))</f>
        <v>2.1511061026392162</v>
      </c>
      <c r="AO57">
        <f>ABS(100*(AE57-AE58)/(AVERAGE(AE57:AE58)))</f>
        <v>0.56916637704869255</v>
      </c>
      <c r="AT57">
        <f>ABS(100*(AF57-AF58)/(AVERAGE(AF57:AF58)))</f>
        <v>4.3911160454954103</v>
      </c>
      <c r="AY57">
        <f>ABS(100*(AG57-AG58)/(AVERAGE(AG57:AG58)))</f>
        <v>0.69104074664858894</v>
      </c>
      <c r="BC57" s="4">
        <f>AVERAGE(AD57:AD58)</f>
        <v>4.1836659926541069</v>
      </c>
      <c r="BD57" s="4">
        <f>AVERAGE(AE57:AE58)</f>
        <v>7.1613900474683625</v>
      </c>
      <c r="BE57" s="4">
        <f>AVERAGE(AF57:AF58)</f>
        <v>2.9777240548142561</v>
      </c>
      <c r="BF57" s="4">
        <f>AVERAGE(AG57:AG58)</f>
        <v>0.12047840430918541</v>
      </c>
    </row>
    <row r="58" spans="1:58" x14ac:dyDescent="0.3">
      <c r="A58">
        <v>35</v>
      </c>
      <c r="B58">
        <v>11</v>
      </c>
      <c r="C58" t="s">
        <v>98</v>
      </c>
      <c r="D58" t="s">
        <v>27</v>
      </c>
      <c r="G58">
        <v>0.5</v>
      </c>
      <c r="H58">
        <v>0.5</v>
      </c>
      <c r="I58">
        <v>5008</v>
      </c>
      <c r="J58">
        <v>9066</v>
      </c>
      <c r="L58">
        <v>14233</v>
      </c>
      <c r="M58">
        <v>4.2569999999999997</v>
      </c>
      <c r="N58">
        <v>7.9589999999999996</v>
      </c>
      <c r="O58">
        <v>3.702</v>
      </c>
      <c r="Q58">
        <v>1.373</v>
      </c>
      <c r="R58">
        <v>1</v>
      </c>
      <c r="S58">
        <v>0</v>
      </c>
      <c r="T58">
        <v>0</v>
      </c>
      <c r="V58">
        <v>0</v>
      </c>
      <c r="Y58" s="1">
        <v>44398</v>
      </c>
      <c r="Z58" s="2">
        <v>0.7295949074074074</v>
      </c>
      <c r="AB58">
        <v>1</v>
      </c>
      <c r="AD58" s="4">
        <f t="shared" si="1"/>
        <v>4.1386684454130949</v>
      </c>
      <c r="AE58" s="4">
        <f t="shared" si="0"/>
        <v>7.1817701596081136</v>
      </c>
      <c r="AF58" s="4">
        <f t="shared" si="2"/>
        <v>3.0431017141950187</v>
      </c>
      <c r="AG58" s="4">
        <f t="shared" si="3"/>
        <v>0.12089468174152966</v>
      </c>
      <c r="BC58" s="4"/>
      <c r="BD58" s="4"/>
      <c r="BE58" s="4"/>
      <c r="BF58" s="4"/>
    </row>
    <row r="59" spans="1:58" x14ac:dyDescent="0.3">
      <c r="A59">
        <v>36</v>
      </c>
      <c r="B59">
        <v>12</v>
      </c>
      <c r="C59" t="s">
        <v>99</v>
      </c>
      <c r="D59" t="s">
        <v>27</v>
      </c>
      <c r="G59">
        <v>0.5</v>
      </c>
      <c r="H59">
        <v>0.5</v>
      </c>
      <c r="I59">
        <v>5175</v>
      </c>
      <c r="J59">
        <v>6404</v>
      </c>
      <c r="L59">
        <v>18352</v>
      </c>
      <c r="M59">
        <v>4.3849999999999998</v>
      </c>
      <c r="N59">
        <v>5.7039999999999997</v>
      </c>
      <c r="O59">
        <v>1.319</v>
      </c>
      <c r="Q59">
        <v>1.8029999999999999</v>
      </c>
      <c r="R59">
        <v>1</v>
      </c>
      <c r="S59">
        <v>0</v>
      </c>
      <c r="T59">
        <v>0</v>
      </c>
      <c r="V59">
        <v>0</v>
      </c>
      <c r="Y59" s="1">
        <v>44398</v>
      </c>
      <c r="Z59" s="2">
        <v>0.74101851851851863</v>
      </c>
      <c r="AB59">
        <v>1</v>
      </c>
      <c r="AD59" s="4">
        <f t="shared" si="1"/>
        <v>4.279128078857001</v>
      </c>
      <c r="AE59" s="4">
        <f t="shared" si="0"/>
        <v>5.0116958189674401</v>
      </c>
      <c r="AF59" s="4">
        <f t="shared" si="2"/>
        <v>0.73256774011043913</v>
      </c>
      <c r="AG59" s="4">
        <f t="shared" si="3"/>
        <v>0.15699250792733874</v>
      </c>
      <c r="BC59" s="4"/>
      <c r="BD59" s="4"/>
      <c r="BE59" s="4"/>
      <c r="BF59" s="4"/>
    </row>
    <row r="60" spans="1:58" x14ac:dyDescent="0.3">
      <c r="A60">
        <v>37</v>
      </c>
      <c r="B60">
        <v>12</v>
      </c>
      <c r="C60" t="s">
        <v>99</v>
      </c>
      <c r="D60" t="s">
        <v>27</v>
      </c>
      <c r="G60">
        <v>0.5</v>
      </c>
      <c r="H60">
        <v>0.5</v>
      </c>
      <c r="I60">
        <v>5218</v>
      </c>
      <c r="J60">
        <v>7070</v>
      </c>
      <c r="L60">
        <v>21179</v>
      </c>
      <c r="M60">
        <v>4.4180000000000001</v>
      </c>
      <c r="N60">
        <v>6.2679999999999998</v>
      </c>
      <c r="O60">
        <v>1.85</v>
      </c>
      <c r="Q60">
        <v>2.0990000000000002</v>
      </c>
      <c r="R60">
        <v>1</v>
      </c>
      <c r="S60">
        <v>0</v>
      </c>
      <c r="T60">
        <v>0</v>
      </c>
      <c r="V60">
        <v>0</v>
      </c>
      <c r="Y60" s="1">
        <v>44398</v>
      </c>
      <c r="Z60" s="2">
        <v>0.74765046296296289</v>
      </c>
      <c r="AB60">
        <v>1</v>
      </c>
      <c r="AD60" s="4">
        <f t="shared" si="1"/>
        <v>4.3152943317796835</v>
      </c>
      <c r="AE60" s="4">
        <f t="shared" si="0"/>
        <v>5.554622006370403</v>
      </c>
      <c r="AF60" s="4">
        <f t="shared" si="2"/>
        <v>1.2393276745907196</v>
      </c>
      <c r="AG60" s="4">
        <f t="shared" si="3"/>
        <v>0.18176758795338444</v>
      </c>
      <c r="AJ60">
        <f>ABS(100*(AD60-AD61)/(AVERAGE(AD60:AD61)))</f>
        <v>1.156593976423308</v>
      </c>
      <c r="AO60">
        <f>ABS(100*(AE60-AE61)/(AVERAGE(AE60:AE61)))</f>
        <v>0.16156803172795384</v>
      </c>
      <c r="AT60">
        <f>ABS(100*(AF60-AF61)/(AVERAGE(AF60:AF61)))</f>
        <v>3.2275653845810037</v>
      </c>
      <c r="AY60">
        <f>ABS(100*(AG60-AG61)/(AVERAGE(AG60:AG61)))</f>
        <v>0.51237728597469867</v>
      </c>
      <c r="BC60" s="4">
        <f>AVERAGE(AD60:AD61)</f>
        <v>4.2904826001234246</v>
      </c>
      <c r="BD60" s="4">
        <f>AVERAGE(AE60:AE61)</f>
        <v>5.5501383816996581</v>
      </c>
      <c r="BE60" s="4">
        <f>AVERAGE(AF60:AF61)</f>
        <v>1.2596557815762335</v>
      </c>
      <c r="BF60" s="4">
        <f>AVERAGE(AG60:AG61)</f>
        <v>0.18130310997624244</v>
      </c>
    </row>
    <row r="61" spans="1:58" x14ac:dyDescent="0.3">
      <c r="A61">
        <v>38</v>
      </c>
      <c r="B61">
        <v>12</v>
      </c>
      <c r="C61" t="s">
        <v>99</v>
      </c>
      <c r="D61" t="s">
        <v>27</v>
      </c>
      <c r="G61">
        <v>0.5</v>
      </c>
      <c r="H61">
        <v>0.5</v>
      </c>
      <c r="I61">
        <v>5159</v>
      </c>
      <c r="J61">
        <v>7059</v>
      </c>
      <c r="L61">
        <v>21073</v>
      </c>
      <c r="M61">
        <v>4.3730000000000002</v>
      </c>
      <c r="N61">
        <v>6.2590000000000003</v>
      </c>
      <c r="O61">
        <v>1.8859999999999999</v>
      </c>
      <c r="Q61">
        <v>2.0880000000000001</v>
      </c>
      <c r="R61">
        <v>1</v>
      </c>
      <c r="S61">
        <v>0</v>
      </c>
      <c r="T61">
        <v>0</v>
      </c>
      <c r="V61">
        <v>0</v>
      </c>
      <c r="Y61" s="1">
        <v>44398</v>
      </c>
      <c r="Z61" s="2">
        <v>0.75438657407407417</v>
      </c>
      <c r="AB61">
        <v>1</v>
      </c>
      <c r="AD61" s="4">
        <f t="shared" si="1"/>
        <v>4.2656708684671658</v>
      </c>
      <c r="AE61" s="4">
        <f t="shared" si="0"/>
        <v>5.5456547570289132</v>
      </c>
      <c r="AF61" s="4">
        <f t="shared" si="2"/>
        <v>1.2799838885617474</v>
      </c>
      <c r="AG61" s="4">
        <f t="shared" si="3"/>
        <v>0.18083863199910044</v>
      </c>
      <c r="BC61" s="4"/>
      <c r="BD61" s="4"/>
      <c r="BE61" s="4"/>
      <c r="BF61" s="4"/>
    </row>
    <row r="62" spans="1:58" x14ac:dyDescent="0.3">
      <c r="A62">
        <v>39</v>
      </c>
      <c r="B62">
        <v>13</v>
      </c>
      <c r="C62" t="s">
        <v>100</v>
      </c>
      <c r="D62" t="s">
        <v>27</v>
      </c>
      <c r="G62">
        <v>0.5</v>
      </c>
      <c r="H62">
        <v>0.5</v>
      </c>
      <c r="I62">
        <v>4756</v>
      </c>
      <c r="J62">
        <v>8507</v>
      </c>
      <c r="L62">
        <v>21215</v>
      </c>
      <c r="M62">
        <v>4.0629999999999997</v>
      </c>
      <c r="N62">
        <v>7.4850000000000003</v>
      </c>
      <c r="O62">
        <v>3.4220000000000002</v>
      </c>
      <c r="Q62">
        <v>2.1030000000000002</v>
      </c>
      <c r="R62">
        <v>1</v>
      </c>
      <c r="S62">
        <v>0</v>
      </c>
      <c r="T62">
        <v>0</v>
      </c>
      <c r="V62">
        <v>0</v>
      </c>
      <c r="Y62" s="1">
        <v>44398</v>
      </c>
      <c r="Z62" s="2">
        <v>0.76626157407407414</v>
      </c>
      <c r="AB62">
        <v>1</v>
      </c>
      <c r="AD62" s="4">
        <f t="shared" si="1"/>
        <v>3.92671738177319</v>
      </c>
      <c r="AE62" s="4">
        <f t="shared" si="0"/>
        <v>6.7260708521632839</v>
      </c>
      <c r="AF62" s="4">
        <f t="shared" si="2"/>
        <v>2.799353470390094</v>
      </c>
      <c r="AG62" s="4">
        <f t="shared" si="3"/>
        <v>0.18208308242842425</v>
      </c>
      <c r="BC62" s="4"/>
      <c r="BD62" s="4"/>
      <c r="BE62" s="4"/>
      <c r="BF62" s="4"/>
    </row>
    <row r="63" spans="1:58" x14ac:dyDescent="0.3">
      <c r="A63">
        <v>40</v>
      </c>
      <c r="B63">
        <v>13</v>
      </c>
      <c r="C63" t="s">
        <v>100</v>
      </c>
      <c r="D63" t="s">
        <v>27</v>
      </c>
      <c r="G63">
        <v>0.5</v>
      </c>
      <c r="H63">
        <v>0.5</v>
      </c>
      <c r="I63">
        <v>4552</v>
      </c>
      <c r="J63">
        <v>9371</v>
      </c>
      <c r="L63">
        <v>22499</v>
      </c>
      <c r="M63">
        <v>3.907</v>
      </c>
      <c r="N63">
        <v>8.2170000000000005</v>
      </c>
      <c r="O63">
        <v>4.3109999999999999</v>
      </c>
      <c r="Q63">
        <v>2.2370000000000001</v>
      </c>
      <c r="R63">
        <v>1</v>
      </c>
      <c r="S63">
        <v>0</v>
      </c>
      <c r="T63">
        <v>0</v>
      </c>
      <c r="V63">
        <v>0</v>
      </c>
      <c r="Y63" s="1">
        <v>44398</v>
      </c>
      <c r="Z63" s="2">
        <v>0.77288194444444447</v>
      </c>
      <c r="AB63">
        <v>1</v>
      </c>
      <c r="AD63" s="4">
        <f t="shared" si="1"/>
        <v>3.7551379493027901</v>
      </c>
      <c r="AE63" s="4">
        <f t="shared" si="0"/>
        <v>7.4304075277130748</v>
      </c>
      <c r="AF63" s="4">
        <f t="shared" si="2"/>
        <v>3.6752695784102847</v>
      </c>
      <c r="AG63" s="4">
        <f t="shared" si="3"/>
        <v>0.19333571870484548</v>
      </c>
      <c r="AJ63">
        <f>ABS(100*(AD63-AD64)/(AVERAGE(AD63:AD64)))</f>
        <v>0.17934464678664283</v>
      </c>
      <c r="AO63">
        <f>ABS(100*(AE63-AE64)/(AVERAGE(AE63:AE64)))</f>
        <v>9.3599864846424694</v>
      </c>
      <c r="AT63">
        <f>ABS(100*(AF63-AF64)/(AVERAGE(AF63:AF64)))</f>
        <v>19.652628858492459</v>
      </c>
      <c r="AY63">
        <f>ABS(100*(AG63-AG64)/(AVERAGE(AG63:AG64)))</f>
        <v>6.5298654772784035</v>
      </c>
      <c r="BC63" s="4">
        <f>AVERAGE(AD63:AD64)</f>
        <v>3.7517736467053311</v>
      </c>
      <c r="BD63" s="4">
        <f>AVERAGE(AE63:AE64)</f>
        <v>7.0982116998351348</v>
      </c>
      <c r="BE63" s="4">
        <f>AVERAGE(AF63:AF64)</f>
        <v>3.3464380531298041</v>
      </c>
      <c r="BF63" s="4">
        <f>AVERAGE(AG63:AG64)</f>
        <v>0.18722301325094845</v>
      </c>
    </row>
    <row r="64" spans="1:58" x14ac:dyDescent="0.3">
      <c r="A64">
        <v>41</v>
      </c>
      <c r="B64">
        <v>13</v>
      </c>
      <c r="C64" t="s">
        <v>100</v>
      </c>
      <c r="D64" t="s">
        <v>27</v>
      </c>
      <c r="G64">
        <v>0.5</v>
      </c>
      <c r="H64">
        <v>0.5</v>
      </c>
      <c r="I64">
        <v>4544</v>
      </c>
      <c r="J64">
        <v>8556</v>
      </c>
      <c r="L64">
        <v>21104</v>
      </c>
      <c r="M64">
        <v>3.9009999999999998</v>
      </c>
      <c r="N64">
        <v>7.5270000000000001</v>
      </c>
      <c r="O64">
        <v>3.6259999999999999</v>
      </c>
      <c r="Q64">
        <v>2.0910000000000002</v>
      </c>
      <c r="R64">
        <v>1</v>
      </c>
      <c r="S64">
        <v>0</v>
      </c>
      <c r="T64">
        <v>0</v>
      </c>
      <c r="V64">
        <v>0</v>
      </c>
      <c r="Y64" s="1">
        <v>44398</v>
      </c>
      <c r="Z64" s="2">
        <v>0.77967592592592594</v>
      </c>
      <c r="AB64">
        <v>1</v>
      </c>
      <c r="AD64" s="4">
        <f t="shared" si="1"/>
        <v>3.7484093441078721</v>
      </c>
      <c r="AE64" s="4">
        <f t="shared" si="0"/>
        <v>6.7660158719571957</v>
      </c>
      <c r="AF64" s="4">
        <f t="shared" si="2"/>
        <v>3.0176065278493236</v>
      </c>
      <c r="AG64" s="4">
        <f t="shared" si="3"/>
        <v>0.18111030779705142</v>
      </c>
      <c r="BC64" s="4"/>
      <c r="BD64" s="4"/>
      <c r="BE64" s="4"/>
      <c r="BF64" s="4"/>
    </row>
    <row r="65" spans="1:58" x14ac:dyDescent="0.3">
      <c r="A65">
        <v>42</v>
      </c>
      <c r="B65">
        <v>14</v>
      </c>
      <c r="C65" t="s">
        <v>101</v>
      </c>
      <c r="D65" t="s">
        <v>27</v>
      </c>
      <c r="G65">
        <v>0.5</v>
      </c>
      <c r="H65">
        <v>0.5</v>
      </c>
      <c r="I65">
        <v>4432</v>
      </c>
      <c r="J65">
        <v>7313</v>
      </c>
      <c r="L65">
        <v>17933</v>
      </c>
      <c r="M65">
        <v>3.8149999999999999</v>
      </c>
      <c r="N65">
        <v>6.4740000000000002</v>
      </c>
      <c r="O65">
        <v>2.6589999999999998</v>
      </c>
      <c r="Q65">
        <v>1.76</v>
      </c>
      <c r="R65">
        <v>1</v>
      </c>
      <c r="S65">
        <v>0</v>
      </c>
      <c r="T65">
        <v>0</v>
      </c>
      <c r="V65">
        <v>0</v>
      </c>
      <c r="Y65" s="1">
        <v>44398</v>
      </c>
      <c r="Z65" s="2">
        <v>0.79118055555555555</v>
      </c>
      <c r="AB65">
        <v>1</v>
      </c>
      <c r="AD65" s="4">
        <f t="shared" si="1"/>
        <v>3.6542088713790255</v>
      </c>
      <c r="AE65" s="4">
        <f t="shared" si="0"/>
        <v>5.7527166963687817</v>
      </c>
      <c r="AF65" s="4">
        <f t="shared" si="2"/>
        <v>2.0985078249897562</v>
      </c>
      <c r="AG65" s="4">
        <f t="shared" si="3"/>
        <v>0.15332050278729162</v>
      </c>
      <c r="BC65" s="4"/>
      <c r="BD65" s="4"/>
      <c r="BE65" s="4"/>
      <c r="BF65" s="4"/>
    </row>
    <row r="66" spans="1:58" x14ac:dyDescent="0.3">
      <c r="A66">
        <v>43</v>
      </c>
      <c r="B66">
        <v>14</v>
      </c>
      <c r="C66" t="s">
        <v>101</v>
      </c>
      <c r="D66" t="s">
        <v>27</v>
      </c>
      <c r="G66">
        <v>0.5</v>
      </c>
      <c r="H66">
        <v>0.5</v>
      </c>
      <c r="I66">
        <v>4424</v>
      </c>
      <c r="J66">
        <v>7910</v>
      </c>
      <c r="L66">
        <v>19852</v>
      </c>
      <c r="M66">
        <v>3.8090000000000002</v>
      </c>
      <c r="N66">
        <v>6.9790000000000001</v>
      </c>
      <c r="O66">
        <v>3.17</v>
      </c>
      <c r="Q66">
        <v>1.96</v>
      </c>
      <c r="R66">
        <v>1</v>
      </c>
      <c r="S66">
        <v>0</v>
      </c>
      <c r="T66">
        <v>0</v>
      </c>
      <c r="V66">
        <v>0</v>
      </c>
      <c r="Y66" s="1">
        <v>44398</v>
      </c>
      <c r="Z66" s="2">
        <v>0.79776620370370377</v>
      </c>
      <c r="AB66">
        <v>1</v>
      </c>
      <c r="AD66" s="4">
        <f t="shared" si="1"/>
        <v>3.6474802661841075</v>
      </c>
      <c r="AE66" s="4">
        <f t="shared" si="0"/>
        <v>6.2393937742660333</v>
      </c>
      <c r="AF66" s="4">
        <f t="shared" si="2"/>
        <v>2.5919135080819258</v>
      </c>
      <c r="AG66" s="4">
        <f t="shared" si="3"/>
        <v>0.17013811105399898</v>
      </c>
      <c r="AJ66">
        <f>ABS(100*(AD66-AD67)/(AVERAGE(AD66:AD67)))</f>
        <v>0.18430270224195358</v>
      </c>
      <c r="AO66">
        <f>ABS(100*(AE66-AE67)/(AVERAGE(AE66:AE67)))</f>
        <v>7.9469901468322242</v>
      </c>
      <c r="AT66">
        <f>ABS(100*(AF66-AF67)/(AVERAGE(AF66:AF67)))</f>
        <v>20.57881960833819</v>
      </c>
      <c r="AY66">
        <f>ABS(100*(AG66-AG67)/(AVERAGE(AG66:AG67)))</f>
        <v>9.5865889441370022</v>
      </c>
      <c r="BC66" s="4">
        <f>AVERAGE(AD66:AD67)</f>
        <v>3.6508445687815665</v>
      </c>
      <c r="BD66" s="4">
        <f>AVERAGE(AE66:AE67)</f>
        <v>6.0009464622309476</v>
      </c>
      <c r="BE66" s="4">
        <f>AVERAGE(AF66:AF67)</f>
        <v>2.3501018934493816</v>
      </c>
      <c r="BF66" s="4">
        <f>AVERAGE(AG66:AG67)</f>
        <v>0.16235591400301613</v>
      </c>
    </row>
    <row r="67" spans="1:58" x14ac:dyDescent="0.3">
      <c r="A67">
        <v>44</v>
      </c>
      <c r="B67">
        <v>14</v>
      </c>
      <c r="C67" t="s">
        <v>101</v>
      </c>
      <c r="D67" t="s">
        <v>27</v>
      </c>
      <c r="G67">
        <v>0.5</v>
      </c>
      <c r="H67">
        <v>0.5</v>
      </c>
      <c r="I67">
        <v>4432</v>
      </c>
      <c r="J67">
        <v>7325</v>
      </c>
      <c r="L67">
        <v>18076</v>
      </c>
      <c r="M67">
        <v>3.8149999999999999</v>
      </c>
      <c r="N67">
        <v>6.484</v>
      </c>
      <c r="O67">
        <v>2.67</v>
      </c>
      <c r="Q67">
        <v>1.7749999999999999</v>
      </c>
      <c r="R67">
        <v>1</v>
      </c>
      <c r="S67">
        <v>0</v>
      </c>
      <c r="T67">
        <v>0</v>
      </c>
      <c r="V67">
        <v>0</v>
      </c>
      <c r="Y67" s="1">
        <v>44398</v>
      </c>
      <c r="Z67" s="2">
        <v>0.80459490740740736</v>
      </c>
      <c r="AB67">
        <v>1</v>
      </c>
      <c r="AD67" s="4">
        <f t="shared" si="1"/>
        <v>3.6542088713790255</v>
      </c>
      <c r="AE67" s="4">
        <f t="shared" si="0"/>
        <v>5.7624991501958629</v>
      </c>
      <c r="AF67" s="4">
        <f t="shared" si="2"/>
        <v>2.1082902788168374</v>
      </c>
      <c r="AG67" s="4">
        <f t="shared" si="3"/>
        <v>0.15457371695203326</v>
      </c>
      <c r="BC67" s="4"/>
      <c r="BD67" s="4"/>
      <c r="BE67" s="4"/>
      <c r="BF67" s="4"/>
    </row>
    <row r="68" spans="1:58" x14ac:dyDescent="0.3">
      <c r="A68">
        <v>45</v>
      </c>
      <c r="B68">
        <v>15</v>
      </c>
      <c r="C68" t="s">
        <v>102</v>
      </c>
      <c r="D68" t="s">
        <v>27</v>
      </c>
      <c r="G68">
        <v>0.5</v>
      </c>
      <c r="H68">
        <v>0.5</v>
      </c>
      <c r="I68">
        <v>4876</v>
      </c>
      <c r="J68">
        <v>8053</v>
      </c>
      <c r="L68">
        <v>11325</v>
      </c>
      <c r="M68">
        <v>4.1559999999999997</v>
      </c>
      <c r="N68">
        <v>7.101</v>
      </c>
      <c r="O68">
        <v>2.9449999999999998</v>
      </c>
      <c r="Q68">
        <v>1.0680000000000001</v>
      </c>
      <c r="R68">
        <v>1</v>
      </c>
      <c r="S68">
        <v>0</v>
      </c>
      <c r="T68">
        <v>0</v>
      </c>
      <c r="V68">
        <v>0</v>
      </c>
      <c r="Y68" s="1">
        <v>44398</v>
      </c>
      <c r="Z68" s="2">
        <v>0.81640046296296298</v>
      </c>
      <c r="AB68">
        <v>1</v>
      </c>
      <c r="AD68" s="4">
        <f t="shared" si="1"/>
        <v>4.0276464596969541</v>
      </c>
      <c r="AE68" s="4">
        <f t="shared" si="0"/>
        <v>6.3559680157054084</v>
      </c>
      <c r="AF68" s="4">
        <f t="shared" si="2"/>
        <v>2.3283215560084543</v>
      </c>
      <c r="AG68" s="4">
        <f t="shared" si="3"/>
        <v>9.5409739146644301E-2</v>
      </c>
      <c r="BC68" s="4"/>
      <c r="BD68" s="4"/>
      <c r="BE68" s="4"/>
      <c r="BF68" s="4"/>
    </row>
    <row r="69" spans="1:58" x14ac:dyDescent="0.3">
      <c r="A69">
        <v>46</v>
      </c>
      <c r="B69">
        <v>15</v>
      </c>
      <c r="C69" t="s">
        <v>102</v>
      </c>
      <c r="D69" t="s">
        <v>27</v>
      </c>
      <c r="G69">
        <v>0.5</v>
      </c>
      <c r="H69">
        <v>0.5</v>
      </c>
      <c r="I69">
        <v>5094</v>
      </c>
      <c r="J69">
        <v>8727</v>
      </c>
      <c r="L69">
        <v>12266</v>
      </c>
      <c r="M69">
        <v>4.3230000000000004</v>
      </c>
      <c r="N69">
        <v>7.6719999999999997</v>
      </c>
      <c r="O69">
        <v>3.35</v>
      </c>
      <c r="Q69">
        <v>1.167</v>
      </c>
      <c r="R69">
        <v>1</v>
      </c>
      <c r="S69">
        <v>0</v>
      </c>
      <c r="T69">
        <v>0</v>
      </c>
      <c r="V69">
        <v>0</v>
      </c>
      <c r="Y69" s="1">
        <v>44398</v>
      </c>
      <c r="Z69" s="2">
        <v>0.82305555555555554</v>
      </c>
      <c r="AB69">
        <v>1</v>
      </c>
      <c r="AD69" s="4">
        <f t="shared" si="1"/>
        <v>4.2110009512584599</v>
      </c>
      <c r="AE69" s="4">
        <f t="shared" si="0"/>
        <v>6.9054158389930915</v>
      </c>
      <c r="AF69" s="4">
        <f t="shared" si="2"/>
        <v>2.6944148877346317</v>
      </c>
      <c r="AG69" s="4">
        <f t="shared" si="3"/>
        <v>0.10365641417476917</v>
      </c>
      <c r="AJ69">
        <f>ABS(100*(AD69-AD70)/(AVERAGE(AD69:AD70)))</f>
        <v>3.9938613271417026E-2</v>
      </c>
      <c r="AO69">
        <f>ABS(100*(AE69-AE70)/(AVERAGE(AE69:AE70)))</f>
        <v>7.6100352923964225</v>
      </c>
      <c r="AT69">
        <f>ABS(100*(AF69-AF70)/(AVERAGE(AF69:AF70)))</f>
        <v>20.812700529643511</v>
      </c>
      <c r="AY69">
        <f>ABS(100*(AG69-AG70)/(AVERAGE(AG69:AG70)))</f>
        <v>8.0014910018894838</v>
      </c>
      <c r="BC69" s="4">
        <f>AVERAGE(AD69:AD70)</f>
        <v>4.2118420269078243</v>
      </c>
      <c r="BD69" s="4">
        <f>AVERAGE(AE69:AE70)</f>
        <v>6.6522948462173854</v>
      </c>
      <c r="BE69" s="4">
        <f>AVERAGE(AF69:AF70)</f>
        <v>2.4404528193095611</v>
      </c>
      <c r="BF69" s="4">
        <f>AVERAGE(AG69:AG70)</f>
        <v>9.9668914559682228E-2</v>
      </c>
    </row>
    <row r="70" spans="1:58" x14ac:dyDescent="0.3">
      <c r="A70">
        <v>47</v>
      </c>
      <c r="B70">
        <v>15</v>
      </c>
      <c r="C70" t="s">
        <v>102</v>
      </c>
      <c r="D70" t="s">
        <v>27</v>
      </c>
      <c r="G70">
        <v>0.5</v>
      </c>
      <c r="H70">
        <v>0.5</v>
      </c>
      <c r="I70">
        <v>5096</v>
      </c>
      <c r="J70">
        <v>8106</v>
      </c>
      <c r="L70">
        <v>11356</v>
      </c>
      <c r="M70">
        <v>4.3250000000000002</v>
      </c>
      <c r="N70">
        <v>7.1459999999999999</v>
      </c>
      <c r="O70">
        <v>2.8210000000000002</v>
      </c>
      <c r="Q70">
        <v>1.0720000000000001</v>
      </c>
      <c r="R70">
        <v>1</v>
      </c>
      <c r="S70">
        <v>0</v>
      </c>
      <c r="T70">
        <v>0</v>
      </c>
      <c r="V70">
        <v>0</v>
      </c>
      <c r="Y70" s="1">
        <v>44398</v>
      </c>
      <c r="Z70" s="2">
        <v>0.82990740740740743</v>
      </c>
      <c r="AB70">
        <v>1</v>
      </c>
      <c r="AD70" s="4">
        <f t="shared" si="1"/>
        <v>4.2126831025571896</v>
      </c>
      <c r="AE70" s="4">
        <f t="shared" si="0"/>
        <v>6.3991738534416802</v>
      </c>
      <c r="AF70" s="4">
        <f t="shared" si="2"/>
        <v>2.1864907508844906</v>
      </c>
      <c r="AG70" s="4">
        <f t="shared" si="3"/>
        <v>9.5681414944595283E-2</v>
      </c>
      <c r="BC70" s="4"/>
      <c r="BD70" s="4"/>
      <c r="BE70" s="4"/>
      <c r="BF70" s="4"/>
    </row>
    <row r="71" spans="1:58" x14ac:dyDescent="0.3">
      <c r="A71">
        <v>48</v>
      </c>
      <c r="B71">
        <v>16</v>
      </c>
      <c r="C71" t="s">
        <v>103</v>
      </c>
      <c r="D71" t="s">
        <v>27</v>
      </c>
      <c r="G71">
        <v>0.5</v>
      </c>
      <c r="H71">
        <v>0.5</v>
      </c>
      <c r="I71">
        <v>5144</v>
      </c>
      <c r="J71">
        <v>7827</v>
      </c>
      <c r="L71">
        <v>8471</v>
      </c>
      <c r="M71">
        <v>4.3609999999999998</v>
      </c>
      <c r="N71">
        <v>6.91</v>
      </c>
      <c r="O71">
        <v>2.548</v>
      </c>
      <c r="Q71">
        <v>0.77</v>
      </c>
      <c r="R71">
        <v>1</v>
      </c>
      <c r="S71">
        <v>0</v>
      </c>
      <c r="T71">
        <v>0</v>
      </c>
      <c r="V71">
        <v>0</v>
      </c>
      <c r="Y71" s="1">
        <v>44398</v>
      </c>
      <c r="Z71" s="2">
        <v>0.84177083333333336</v>
      </c>
      <c r="AB71">
        <v>1</v>
      </c>
      <c r="AD71" s="4">
        <f t="shared" si="1"/>
        <v>4.2530547337266951</v>
      </c>
      <c r="AE71" s="4">
        <f t="shared" si="0"/>
        <v>6.1717318019620597</v>
      </c>
      <c r="AF71" s="4">
        <f t="shared" si="2"/>
        <v>1.9186770682353647</v>
      </c>
      <c r="AG71" s="4">
        <f t="shared" si="3"/>
        <v>7.0398038264318716E-2</v>
      </c>
      <c r="BC71" s="4"/>
      <c r="BD71" s="4"/>
      <c r="BE71" s="4"/>
      <c r="BF71" s="4"/>
    </row>
    <row r="72" spans="1:58" x14ac:dyDescent="0.3">
      <c r="A72">
        <v>49</v>
      </c>
      <c r="B72">
        <v>16</v>
      </c>
      <c r="C72" t="s">
        <v>103</v>
      </c>
      <c r="D72" t="s">
        <v>27</v>
      </c>
      <c r="G72">
        <v>0.5</v>
      </c>
      <c r="H72">
        <v>0.5</v>
      </c>
      <c r="I72">
        <v>5251</v>
      </c>
      <c r="J72">
        <v>7943</v>
      </c>
      <c r="L72">
        <v>8479</v>
      </c>
      <c r="M72">
        <v>4.4429999999999996</v>
      </c>
      <c r="N72">
        <v>7.008</v>
      </c>
      <c r="O72">
        <v>2.5640000000000001</v>
      </c>
      <c r="Q72">
        <v>0.77100000000000002</v>
      </c>
      <c r="R72">
        <v>1</v>
      </c>
      <c r="S72">
        <v>0</v>
      </c>
      <c r="T72">
        <v>0</v>
      </c>
      <c r="V72">
        <v>0</v>
      </c>
      <c r="Y72" s="1">
        <v>44398</v>
      </c>
      <c r="Z72" s="2">
        <v>0.84848379629629633</v>
      </c>
      <c r="AB72">
        <v>1</v>
      </c>
      <c r="AD72" s="4">
        <f t="shared" si="1"/>
        <v>4.3430498282087182</v>
      </c>
      <c r="AE72" s="4">
        <f t="shared" si="0"/>
        <v>6.2662955222905037</v>
      </c>
      <c r="AF72" s="4">
        <f t="shared" si="2"/>
        <v>1.9232456940817855</v>
      </c>
      <c r="AG72" s="4">
        <f t="shared" si="3"/>
        <v>7.0468148147660906E-2</v>
      </c>
      <c r="AJ72">
        <f>ABS(100*(AD72-AD73)/(AVERAGE(AD72:AD73)))</f>
        <v>1.5613761948464142</v>
      </c>
      <c r="AO72">
        <f>ABS(100*(AE72-AE73)/(AVERAGE(AE72:AE73)))</f>
        <v>7.6569127276890079</v>
      </c>
      <c r="AT72">
        <f>ABS(100*(AF72-AF73)/(AVERAGE(AF72:AF73)))</f>
        <v>25.66199522336926</v>
      </c>
      <c r="AY72">
        <f>ABS(100*(AG72-AG73)/(AVERAGE(AG72:AG73)))</f>
        <v>7.6546962898903157</v>
      </c>
      <c r="BC72" s="4">
        <f>AVERAGE(AD72:AD73)</f>
        <v>4.3094068022341308</v>
      </c>
      <c r="BD72" s="4">
        <f>AVERAGE(AE72:AE73)</f>
        <v>6.5157480948810544</v>
      </c>
      <c r="BE72" s="4">
        <f>AVERAGE(AF72:AF73)</f>
        <v>2.2063412926469241</v>
      </c>
      <c r="BF72" s="4">
        <f>AVERAGE(AG72:AG73)</f>
        <v>7.3272543481348429E-2</v>
      </c>
    </row>
    <row r="73" spans="1:58" x14ac:dyDescent="0.3">
      <c r="A73">
        <v>50</v>
      </c>
      <c r="B73">
        <v>16</v>
      </c>
      <c r="C73" t="s">
        <v>103</v>
      </c>
      <c r="D73" t="s">
        <v>27</v>
      </c>
      <c r="G73">
        <v>0.5</v>
      </c>
      <c r="H73">
        <v>0.5</v>
      </c>
      <c r="I73">
        <v>5171</v>
      </c>
      <c r="J73">
        <v>8555</v>
      </c>
      <c r="L73">
        <v>9119</v>
      </c>
      <c r="M73">
        <v>4.3819999999999997</v>
      </c>
      <c r="N73">
        <v>7.5259999999999998</v>
      </c>
      <c r="O73">
        <v>3.1440000000000001</v>
      </c>
      <c r="Q73">
        <v>0.83799999999999997</v>
      </c>
      <c r="R73">
        <v>1</v>
      </c>
      <c r="S73">
        <v>0</v>
      </c>
      <c r="T73">
        <v>0</v>
      </c>
      <c r="V73">
        <v>0</v>
      </c>
      <c r="Y73" s="1">
        <v>44398</v>
      </c>
      <c r="Z73" s="2">
        <v>0.85554398148148147</v>
      </c>
      <c r="AB73">
        <v>1</v>
      </c>
      <c r="AD73" s="4">
        <f t="shared" si="1"/>
        <v>4.2757637762595424</v>
      </c>
      <c r="AE73" s="4">
        <f t="shared" si="0"/>
        <v>6.7652006674716052</v>
      </c>
      <c r="AF73" s="4">
        <f t="shared" si="2"/>
        <v>2.4894368912120628</v>
      </c>
      <c r="AG73" s="4">
        <f t="shared" si="3"/>
        <v>7.6076938815035952E-2</v>
      </c>
      <c r="BC73" s="4"/>
      <c r="BD73" s="4"/>
      <c r="BE73" s="4"/>
      <c r="BF73" s="4"/>
    </row>
    <row r="74" spans="1:58" x14ac:dyDescent="0.3">
      <c r="A74">
        <v>51</v>
      </c>
      <c r="B74">
        <v>17</v>
      </c>
      <c r="C74" t="s">
        <v>104</v>
      </c>
      <c r="D74" t="s">
        <v>27</v>
      </c>
      <c r="G74">
        <v>0.5</v>
      </c>
      <c r="H74">
        <v>0.5</v>
      </c>
      <c r="I74">
        <v>4729</v>
      </c>
      <c r="J74">
        <v>7353</v>
      </c>
      <c r="L74">
        <v>15724</v>
      </c>
      <c r="M74">
        <v>4.0430000000000001</v>
      </c>
      <c r="N74">
        <v>6.5069999999999997</v>
      </c>
      <c r="O74">
        <v>2.4649999999999999</v>
      </c>
      <c r="Q74">
        <v>1.528</v>
      </c>
      <c r="R74">
        <v>1</v>
      </c>
      <c r="S74">
        <v>0</v>
      </c>
      <c r="T74">
        <v>0</v>
      </c>
      <c r="V74">
        <v>0</v>
      </c>
      <c r="Y74" s="1">
        <v>44398</v>
      </c>
      <c r="Z74" s="2">
        <v>0.86719907407407415</v>
      </c>
      <c r="AB74">
        <v>1</v>
      </c>
      <c r="AD74" s="4">
        <f t="shared" si="1"/>
        <v>3.9040083392403431</v>
      </c>
      <c r="AE74" s="4">
        <f t="shared" si="0"/>
        <v>5.7853248757923836</v>
      </c>
      <c r="AF74" s="4">
        <f t="shared" si="2"/>
        <v>1.8813165365520406</v>
      </c>
      <c r="AG74" s="4">
        <f t="shared" si="3"/>
        <v>0.13396141124942995</v>
      </c>
      <c r="BC74" s="4"/>
      <c r="BD74" s="4"/>
      <c r="BE74" s="4"/>
      <c r="BF74" s="4"/>
    </row>
    <row r="75" spans="1:58" x14ac:dyDescent="0.3">
      <c r="A75">
        <v>52</v>
      </c>
      <c r="B75">
        <v>17</v>
      </c>
      <c r="C75" t="s">
        <v>104</v>
      </c>
      <c r="D75" t="s">
        <v>27</v>
      </c>
      <c r="G75">
        <v>0.5</v>
      </c>
      <c r="H75">
        <v>0.5</v>
      </c>
      <c r="I75">
        <v>4507</v>
      </c>
      <c r="J75">
        <v>7299</v>
      </c>
      <c r="L75">
        <v>15929</v>
      </c>
      <c r="M75">
        <v>3.8730000000000002</v>
      </c>
      <c r="N75">
        <v>6.4619999999999997</v>
      </c>
      <c r="O75">
        <v>2.589</v>
      </c>
      <c r="Q75">
        <v>1.55</v>
      </c>
      <c r="R75">
        <v>1</v>
      </c>
      <c r="S75">
        <v>0</v>
      </c>
      <c r="T75">
        <v>0</v>
      </c>
      <c r="V75">
        <v>0</v>
      </c>
      <c r="Y75" s="1">
        <v>44398</v>
      </c>
      <c r="Z75" s="2">
        <v>0.87358796296296293</v>
      </c>
      <c r="AB75">
        <v>1</v>
      </c>
      <c r="AD75" s="4">
        <f t="shared" si="1"/>
        <v>3.7172895450813779</v>
      </c>
      <c r="AE75" s="4">
        <f t="shared" si="0"/>
        <v>5.7413038335705213</v>
      </c>
      <c r="AF75" s="4">
        <f t="shared" si="2"/>
        <v>2.0240142884891434</v>
      </c>
      <c r="AG75" s="4">
        <f t="shared" si="3"/>
        <v>0.13575797701007353</v>
      </c>
      <c r="AJ75">
        <f>ABS(100*(AD75-AD76)/(AVERAGE(AD75:AD76)))</f>
        <v>0.20384196187457418</v>
      </c>
      <c r="AO75">
        <f>ABS(100*(AE75-AE76)/(AVERAGE(AE75:AE76)))</f>
        <v>0.44113812023372961</v>
      </c>
      <c r="AT75">
        <f>ABS(100*(AF75-AF76)/(AVERAGE(AF75:AF76)))</f>
        <v>0.87842294512499419</v>
      </c>
      <c r="AY75">
        <f>ABS(100*(AG75-AG76)/(AVERAGE(AG75:AG76)))</f>
        <v>1.025183145325488</v>
      </c>
      <c r="BC75" s="4">
        <f>AVERAGE(AD75:AD76)</f>
        <v>3.7135047046592371</v>
      </c>
      <c r="BD75" s="4">
        <f>AVERAGE(AE75:AE76)</f>
        <v>5.7286681640438761</v>
      </c>
      <c r="BE75" s="4">
        <f>AVERAGE(AF75:AF76)</f>
        <v>2.015163459384639</v>
      </c>
      <c r="BF75" s="4">
        <f>AVERAGE(AG75:AG76)</f>
        <v>0.13506564191206943</v>
      </c>
    </row>
    <row r="76" spans="1:58" x14ac:dyDescent="0.3">
      <c r="A76">
        <v>53</v>
      </c>
      <c r="B76">
        <v>17</v>
      </c>
      <c r="C76" t="s">
        <v>104</v>
      </c>
      <c r="D76" t="s">
        <v>27</v>
      </c>
      <c r="G76">
        <v>0.5</v>
      </c>
      <c r="H76">
        <v>0.5</v>
      </c>
      <c r="I76">
        <v>4498</v>
      </c>
      <c r="J76">
        <v>7268</v>
      </c>
      <c r="L76">
        <v>15771</v>
      </c>
      <c r="M76">
        <v>3.8660000000000001</v>
      </c>
      <c r="N76">
        <v>6.4359999999999999</v>
      </c>
      <c r="O76">
        <v>2.57</v>
      </c>
      <c r="Q76">
        <v>1.5329999999999999</v>
      </c>
      <c r="R76">
        <v>1</v>
      </c>
      <c r="S76">
        <v>0</v>
      </c>
      <c r="T76">
        <v>0</v>
      </c>
      <c r="V76">
        <v>0</v>
      </c>
      <c r="Y76" s="1">
        <v>44398</v>
      </c>
      <c r="Z76" s="2">
        <v>0.88035879629629632</v>
      </c>
      <c r="AB76">
        <v>1</v>
      </c>
      <c r="AD76" s="4">
        <f t="shared" si="1"/>
        <v>3.7097198642370959</v>
      </c>
      <c r="AE76" s="4">
        <f t="shared" si="0"/>
        <v>5.7160324945172301</v>
      </c>
      <c r="AF76" s="4">
        <f t="shared" si="2"/>
        <v>2.0063126302801342</v>
      </c>
      <c r="AG76" s="4">
        <f t="shared" si="3"/>
        <v>0.13437330681406531</v>
      </c>
      <c r="BC76" s="4"/>
      <c r="BD76" s="4"/>
      <c r="BE76" s="4"/>
      <c r="BF76" s="4"/>
    </row>
    <row r="77" spans="1:58" x14ac:dyDescent="0.3">
      <c r="A77">
        <v>54</v>
      </c>
      <c r="B77">
        <v>18</v>
      </c>
      <c r="C77" t="s">
        <v>105</v>
      </c>
      <c r="D77" t="s">
        <v>27</v>
      </c>
      <c r="G77">
        <v>0.5</v>
      </c>
      <c r="H77">
        <v>0.5</v>
      </c>
      <c r="I77">
        <v>4853</v>
      </c>
      <c r="J77">
        <v>7854</v>
      </c>
      <c r="L77">
        <v>8328</v>
      </c>
      <c r="M77">
        <v>4.1379999999999999</v>
      </c>
      <c r="N77">
        <v>6.9320000000000004</v>
      </c>
      <c r="O77">
        <v>2.7949999999999999</v>
      </c>
      <c r="Q77">
        <v>0.755</v>
      </c>
      <c r="R77">
        <v>1</v>
      </c>
      <c r="S77">
        <v>0</v>
      </c>
      <c r="T77">
        <v>0</v>
      </c>
      <c r="V77">
        <v>0</v>
      </c>
      <c r="Y77" s="1">
        <v>44398</v>
      </c>
      <c r="Z77" s="2">
        <v>0.89228009259259267</v>
      </c>
      <c r="AB77">
        <v>1</v>
      </c>
      <c r="AD77" s="4">
        <f t="shared" si="1"/>
        <v>4.0083017197615662</v>
      </c>
      <c r="AE77" s="4">
        <f t="shared" si="0"/>
        <v>6.1937423230729918</v>
      </c>
      <c r="AF77" s="4">
        <f t="shared" si="2"/>
        <v>2.1854406033114255</v>
      </c>
      <c r="AG77" s="4">
        <f t="shared" si="3"/>
        <v>6.9144824099577104E-2</v>
      </c>
      <c r="BC77" s="4"/>
      <c r="BD77" s="4"/>
      <c r="BE77" s="4"/>
      <c r="BF77" s="4"/>
    </row>
    <row r="78" spans="1:58" x14ac:dyDescent="0.3">
      <c r="A78">
        <v>55</v>
      </c>
      <c r="B78">
        <v>18</v>
      </c>
      <c r="C78" t="s">
        <v>105</v>
      </c>
      <c r="D78" t="s">
        <v>27</v>
      </c>
      <c r="G78">
        <v>0.5</v>
      </c>
      <c r="H78">
        <v>0.5</v>
      </c>
      <c r="I78">
        <v>4996</v>
      </c>
      <c r="J78">
        <v>8526</v>
      </c>
      <c r="L78">
        <v>8858</v>
      </c>
      <c r="M78">
        <v>4.2480000000000002</v>
      </c>
      <c r="N78">
        <v>7.5010000000000003</v>
      </c>
      <c r="O78">
        <v>3.2530000000000001</v>
      </c>
      <c r="Q78">
        <v>0.81</v>
      </c>
      <c r="R78">
        <v>1</v>
      </c>
      <c r="S78">
        <v>0</v>
      </c>
      <c r="T78">
        <v>0</v>
      </c>
      <c r="V78">
        <v>0</v>
      </c>
      <c r="Y78" s="1">
        <v>44398</v>
      </c>
      <c r="Z78" s="2">
        <v>0.89893518518518523</v>
      </c>
      <c r="AB78">
        <v>1</v>
      </c>
      <c r="AD78" s="4">
        <f t="shared" si="1"/>
        <v>4.1285755376207183</v>
      </c>
      <c r="AE78" s="4">
        <f t="shared" si="0"/>
        <v>6.7415597373894949</v>
      </c>
      <c r="AF78" s="4">
        <f t="shared" si="2"/>
        <v>2.6129841997687766</v>
      </c>
      <c r="AG78" s="4">
        <f t="shared" si="3"/>
        <v>7.3789603870997061E-2</v>
      </c>
      <c r="AJ78">
        <f>ABS(100*(AD78-AD79)/(AVERAGE(AD78:AD79)))</f>
        <v>0.42689997271508667</v>
      </c>
      <c r="AO78">
        <f>ABS(100*(AE78-AE79)/(AVERAGE(AE78:AE79)))</f>
        <v>9.3938586973757623</v>
      </c>
      <c r="AT78">
        <f>ABS(100*(AF78-AF79)/(AVERAGE(AF78:AF79)))</f>
        <v>27.047011345250183</v>
      </c>
      <c r="AY78">
        <f>ABS(100*(AG78-AG79)/(AVERAGE(AG78:AG79)))</f>
        <v>7.5938003445760582</v>
      </c>
      <c r="BC78" s="4">
        <f>AVERAGE(AD78:AD79)</f>
        <v>4.1374068319390478</v>
      </c>
      <c r="BD78" s="4">
        <f>AVERAGE(AE78:AE79)</f>
        <v>6.439118873235592</v>
      </c>
      <c r="BE78" s="4">
        <f>AVERAGE(AF78:AF79)</f>
        <v>2.3017120412965437</v>
      </c>
      <c r="BF78" s="4">
        <f>AVERAGE(AG78:AG79)</f>
        <v>7.1090373362322823E-2</v>
      </c>
    </row>
    <row r="79" spans="1:58" x14ac:dyDescent="0.3">
      <c r="A79">
        <v>56</v>
      </c>
      <c r="B79">
        <v>18</v>
      </c>
      <c r="C79" t="s">
        <v>105</v>
      </c>
      <c r="D79" t="s">
        <v>27</v>
      </c>
      <c r="G79">
        <v>0.5</v>
      </c>
      <c r="H79">
        <v>0.5</v>
      </c>
      <c r="I79">
        <v>5017</v>
      </c>
      <c r="J79">
        <v>7784</v>
      </c>
      <c r="L79">
        <v>8242</v>
      </c>
      <c r="M79">
        <v>4.2640000000000002</v>
      </c>
      <c r="N79">
        <v>6.8730000000000002</v>
      </c>
      <c r="O79">
        <v>2.609</v>
      </c>
      <c r="Q79">
        <v>0.746</v>
      </c>
      <c r="R79">
        <v>1</v>
      </c>
      <c r="S79">
        <v>0</v>
      </c>
      <c r="T79">
        <v>0</v>
      </c>
      <c r="V79">
        <v>0</v>
      </c>
      <c r="Y79" s="1">
        <v>44398</v>
      </c>
      <c r="Z79" s="2">
        <v>0.90581018518518519</v>
      </c>
      <c r="AB79">
        <v>1</v>
      </c>
      <c r="AD79" s="4">
        <f t="shared" si="1"/>
        <v>4.1462381262573782</v>
      </c>
      <c r="AE79" s="4">
        <f t="shared" si="0"/>
        <v>6.136678009081689</v>
      </c>
      <c r="AF79" s="4">
        <f t="shared" si="2"/>
        <v>1.9904398828243108</v>
      </c>
      <c r="AG79" s="4">
        <f t="shared" si="3"/>
        <v>6.8391142853648584E-2</v>
      </c>
      <c r="BC79" s="4"/>
      <c r="BD79" s="4"/>
      <c r="BE79" s="4"/>
      <c r="BF79" s="4"/>
    </row>
    <row r="80" spans="1:58" x14ac:dyDescent="0.3">
      <c r="A80">
        <v>57</v>
      </c>
      <c r="B80">
        <v>19</v>
      </c>
      <c r="C80" t="s">
        <v>106</v>
      </c>
      <c r="D80" t="s">
        <v>27</v>
      </c>
      <c r="G80">
        <v>0.5</v>
      </c>
      <c r="H80">
        <v>0.5</v>
      </c>
      <c r="I80">
        <v>7370</v>
      </c>
      <c r="J80">
        <v>14579</v>
      </c>
      <c r="L80">
        <v>37838</v>
      </c>
      <c r="M80">
        <v>6.069</v>
      </c>
      <c r="N80">
        <v>12.63</v>
      </c>
      <c r="O80">
        <v>6.5609999999999999</v>
      </c>
      <c r="Q80">
        <v>3.8410000000000002</v>
      </c>
      <c r="R80">
        <v>1</v>
      </c>
      <c r="S80">
        <v>0</v>
      </c>
      <c r="T80">
        <v>0</v>
      </c>
      <c r="V80">
        <v>0</v>
      </c>
      <c r="Y80" s="1">
        <v>44398</v>
      </c>
      <c r="Z80" s="2">
        <v>0.91821759259259261</v>
      </c>
      <c r="AB80">
        <v>1</v>
      </c>
      <c r="AD80" s="4">
        <f t="shared" si="1"/>
        <v>6.1252891292125282</v>
      </c>
      <c r="AE80" s="4">
        <f t="shared" si="0"/>
        <v>11.67599248866598</v>
      </c>
      <c r="AF80" s="4">
        <f t="shared" si="2"/>
        <v>5.5507033594534514</v>
      </c>
      <c r="AG80" s="4">
        <f t="shared" si="3"/>
        <v>0.32776265627807327</v>
      </c>
      <c r="BC80" s="4"/>
      <c r="BD80" s="4"/>
      <c r="BE80" s="4"/>
      <c r="BF80" s="4"/>
    </row>
    <row r="81" spans="1:58" x14ac:dyDescent="0.3">
      <c r="A81">
        <v>58</v>
      </c>
      <c r="B81">
        <v>19</v>
      </c>
      <c r="C81" t="s">
        <v>106</v>
      </c>
      <c r="D81" t="s">
        <v>27</v>
      </c>
      <c r="G81">
        <v>0.5</v>
      </c>
      <c r="H81">
        <v>0.5</v>
      </c>
      <c r="I81">
        <v>8358</v>
      </c>
      <c r="J81">
        <v>14593</v>
      </c>
      <c r="L81">
        <v>38260</v>
      </c>
      <c r="M81">
        <v>6.827</v>
      </c>
      <c r="N81">
        <v>12.641</v>
      </c>
      <c r="O81">
        <v>5.8140000000000001</v>
      </c>
      <c r="Q81">
        <v>3.8860000000000001</v>
      </c>
      <c r="R81">
        <v>1</v>
      </c>
      <c r="S81">
        <v>0</v>
      </c>
      <c r="T81">
        <v>0</v>
      </c>
      <c r="V81">
        <v>0</v>
      </c>
      <c r="Y81" s="1">
        <v>44398</v>
      </c>
      <c r="Z81" s="2">
        <v>0.92517361111111107</v>
      </c>
      <c r="AB81">
        <v>1</v>
      </c>
      <c r="AD81" s="4">
        <f t="shared" si="1"/>
        <v>6.9562718707848568</v>
      </c>
      <c r="AE81" s="4">
        <f t="shared" si="0"/>
        <v>11.687405351464239</v>
      </c>
      <c r="AF81" s="4">
        <f t="shared" si="2"/>
        <v>4.7311334806793823</v>
      </c>
      <c r="AG81" s="4">
        <f t="shared" si="3"/>
        <v>0.33146095262437369</v>
      </c>
      <c r="AJ81">
        <f>ABS(100*(AD81-AD82)/(AVERAGE(AD81:AD82)))</f>
        <v>0.29060316027412081</v>
      </c>
      <c r="AL81">
        <f>100*((AVERAGE(AD81:AD82)*25.225)-(AVERAGE(AD78:AD79)*25))/(1000*0.075)</f>
        <v>95.709591390678852</v>
      </c>
      <c r="AO81">
        <f>ABS(100*(AE81-AE82)/(AVERAGE(AE81:AE82)))</f>
        <v>6.6813744415666632</v>
      </c>
      <c r="AQ81">
        <f>100*((AVERAGE(AE81:AE82)*25.225)-(AVERAGE(AE78:AE79)*25))/(2000*0.075)</f>
        <v>96.017372556752946</v>
      </c>
      <c r="AT81">
        <f>ABS(100*(AF81-AF82)/(AVERAGE(AF81:AF82)))</f>
        <v>16.093832394587434</v>
      </c>
      <c r="AV81">
        <f>100*((AVERAGE(AF81:AF82)*25.225)-(AVERAGE(AF78:AF79)*25))/(1000*0.075)</f>
        <v>96.325153722827054</v>
      </c>
      <c r="AY81">
        <f>ABS(100*(AG81-AG82)/(AVERAGE(AG81:AG82)))</f>
        <v>14.003163921469584</v>
      </c>
      <c r="BA81">
        <f>100*((AVERAGE(AG81:AG82)*25.225)-(AVERAGE(AG78:AG79)*25))/(1000*0.075)</f>
        <v>9.6177685689066426</v>
      </c>
      <c r="BC81" s="4">
        <f>AVERAGE(AD81:AD82)</f>
        <v>6.9461789629924802</v>
      </c>
      <c r="BD81" s="4">
        <f>AVERAGE(AE81:AE82)</f>
        <v>12.091339174074101</v>
      </c>
      <c r="BE81" s="4">
        <f>AVERAGE(AF81:AF82)</f>
        <v>5.1451602110816204</v>
      </c>
      <c r="BF81" s="4">
        <f>AVERAGE(AG81:AG82)</f>
        <v>0.35641568922648376</v>
      </c>
    </row>
    <row r="82" spans="1:58" x14ac:dyDescent="0.3">
      <c r="A82">
        <v>59</v>
      </c>
      <c r="B82">
        <v>19</v>
      </c>
      <c r="C82" t="s">
        <v>106</v>
      </c>
      <c r="D82" t="s">
        <v>27</v>
      </c>
      <c r="G82">
        <v>0.5</v>
      </c>
      <c r="H82">
        <v>0.5</v>
      </c>
      <c r="I82">
        <v>8334</v>
      </c>
      <c r="J82">
        <v>15584</v>
      </c>
      <c r="L82">
        <v>43955</v>
      </c>
      <c r="M82">
        <v>6.8090000000000002</v>
      </c>
      <c r="N82">
        <v>13.481</v>
      </c>
      <c r="O82">
        <v>6.6719999999999997</v>
      </c>
      <c r="Q82">
        <v>4.4809999999999999</v>
      </c>
      <c r="R82">
        <v>1</v>
      </c>
      <c r="S82">
        <v>0</v>
      </c>
      <c r="T82">
        <v>0</v>
      </c>
      <c r="V82">
        <v>0</v>
      </c>
      <c r="Y82" s="1">
        <v>44398</v>
      </c>
      <c r="Z82" s="2">
        <v>0.93248842592592596</v>
      </c>
      <c r="AB82">
        <v>1</v>
      </c>
      <c r="AD82" s="4">
        <f t="shared" si="1"/>
        <v>6.9360860552001045</v>
      </c>
      <c r="AE82" s="4">
        <f t="shared" si="0"/>
        <v>12.495272996683964</v>
      </c>
      <c r="AF82" s="4">
        <f t="shared" si="2"/>
        <v>5.5591869414838593</v>
      </c>
      <c r="AG82" s="4">
        <f t="shared" si="3"/>
        <v>0.38137042582859382</v>
      </c>
    </row>
    <row r="83" spans="1:58" x14ac:dyDescent="0.3">
      <c r="A83">
        <v>60</v>
      </c>
      <c r="B83">
        <v>20</v>
      </c>
      <c r="C83" t="s">
        <v>107</v>
      </c>
      <c r="D83" t="s">
        <v>27</v>
      </c>
      <c r="G83">
        <v>0.5</v>
      </c>
      <c r="H83">
        <v>0.5</v>
      </c>
      <c r="I83">
        <v>5689</v>
      </c>
      <c r="J83">
        <v>8783</v>
      </c>
      <c r="L83">
        <v>21697</v>
      </c>
      <c r="M83">
        <v>4.7789999999999999</v>
      </c>
      <c r="N83">
        <v>7.7190000000000003</v>
      </c>
      <c r="O83">
        <v>2.94</v>
      </c>
      <c r="Q83">
        <v>2.153</v>
      </c>
      <c r="R83">
        <v>1</v>
      </c>
      <c r="S83">
        <v>0</v>
      </c>
      <c r="T83">
        <v>0</v>
      </c>
      <c r="V83">
        <v>0</v>
      </c>
      <c r="Y83" s="1">
        <v>44398</v>
      </c>
      <c r="Z83" s="2">
        <v>0.94473379629629628</v>
      </c>
      <c r="AB83">
        <v>1</v>
      </c>
      <c r="AD83" s="4">
        <f t="shared" si="1"/>
        <v>4.7114409626304594</v>
      </c>
      <c r="AE83" s="4">
        <f t="shared" si="0"/>
        <v>6.9510672901861339</v>
      </c>
      <c r="AF83" s="4">
        <f t="shared" si="2"/>
        <v>2.2396263275556745</v>
      </c>
      <c r="AG83" s="4">
        <f t="shared" si="3"/>
        <v>0.18630720289979111</v>
      </c>
      <c r="BC83" s="4"/>
      <c r="BD83" s="4"/>
      <c r="BE83" s="4"/>
      <c r="BF83" s="4"/>
    </row>
    <row r="84" spans="1:58" x14ac:dyDescent="0.3">
      <c r="A84">
        <v>61</v>
      </c>
      <c r="B84">
        <v>20</v>
      </c>
      <c r="C84" t="s">
        <v>107</v>
      </c>
      <c r="D84" t="s">
        <v>27</v>
      </c>
      <c r="G84">
        <v>0.5</v>
      </c>
      <c r="H84">
        <v>0.5</v>
      </c>
      <c r="I84">
        <v>4641</v>
      </c>
      <c r="J84">
        <v>8721</v>
      </c>
      <c r="L84">
        <v>21492</v>
      </c>
      <c r="M84">
        <v>3.976</v>
      </c>
      <c r="N84">
        <v>7.6669999999999998</v>
      </c>
      <c r="O84">
        <v>3.6920000000000002</v>
      </c>
      <c r="Q84">
        <v>2.1320000000000001</v>
      </c>
      <c r="R84">
        <v>1</v>
      </c>
      <c r="S84">
        <v>0</v>
      </c>
      <c r="T84">
        <v>0</v>
      </c>
      <c r="V84">
        <v>0</v>
      </c>
      <c r="Y84" s="1">
        <v>44398</v>
      </c>
      <c r="Z84" s="2">
        <v>0.9512962962962962</v>
      </c>
      <c r="AB84">
        <v>1</v>
      </c>
      <c r="AD84" s="4">
        <f t="shared" si="1"/>
        <v>3.8299936820962488</v>
      </c>
      <c r="AE84" s="4">
        <f t="shared" si="0"/>
        <v>6.9005246120795523</v>
      </c>
      <c r="AF84" s="4">
        <f t="shared" si="2"/>
        <v>3.0705309299833035</v>
      </c>
      <c r="AG84" s="4">
        <f t="shared" si="3"/>
        <v>0.18451063713914756</v>
      </c>
      <c r="AJ84">
        <f>ABS(100*(AD84-AD85)/(AVERAGE(AD84:AD85)))</f>
        <v>0.94876971520803921</v>
      </c>
      <c r="AK84">
        <f>ABS(100*((AVERAGE(AD84:AD85)-AVERAGE(AD63:AD64))/(AVERAGE(AD63:AD64,AD84:AD85))))</f>
        <v>1.5901485921627938</v>
      </c>
      <c r="AO84">
        <f>ABS(100*(AE84-AE85)/(AVERAGE(AE84:AE85)))</f>
        <v>0.81847839235937447</v>
      </c>
      <c r="AP84">
        <f>ABS(100*((AVERAGE(AE84:AE85)-AVERAGE(AE63:AE64))/(AVERAGE(AE63:AE64,AE84:AE85))))</f>
        <v>3.2326664921123385</v>
      </c>
      <c r="AT84">
        <f>ABS(100*(AF84-AF85)/(AVERAGE(AF84:AF85)))</f>
        <v>0.65619753218981147</v>
      </c>
      <c r="AU84">
        <f>ABS(100*((AVERAGE(AF84:AF85)-AVERAGE(AF63:AF64))/(AVERAGE(AF63:AF64,AF84:AF85))))</f>
        <v>8.9262302091373691</v>
      </c>
      <c r="AY84">
        <f>ABS(100*(AG84-AG85)/(AVERAGE(AG84:AG85)))</f>
        <v>1.6440255629793705</v>
      </c>
      <c r="AZ84">
        <f>ABS(100*((AVERAGE(AG84:AG85)-AVERAGE(AG63:AG64))/(AVERAGE(AG63:AG64,AG84:AG85))))</f>
        <v>0.63392542412799691</v>
      </c>
      <c r="BC84" s="4">
        <f>AVERAGE(AD84:AD85)</f>
        <v>3.8119105556349075</v>
      </c>
      <c r="BD84" s="4">
        <f>AVERAGE(AE84:AE85)</f>
        <v>6.8724000573266961</v>
      </c>
      <c r="BE84" s="4">
        <f>AVERAGE(AF84:AF85)</f>
        <v>3.0604895016917886</v>
      </c>
      <c r="BF84" s="4">
        <f>AVERAGE(AG84:AG85)</f>
        <v>0.18603990896954903</v>
      </c>
    </row>
    <row r="85" spans="1:58" x14ac:dyDescent="0.3">
      <c r="A85">
        <v>62</v>
      </c>
      <c r="B85">
        <v>20</v>
      </c>
      <c r="C85" t="s">
        <v>107</v>
      </c>
      <c r="D85" t="s">
        <v>27</v>
      </c>
      <c r="G85">
        <v>0.5</v>
      </c>
      <c r="H85">
        <v>0.5</v>
      </c>
      <c r="I85">
        <v>4598</v>
      </c>
      <c r="J85">
        <v>8652</v>
      </c>
      <c r="L85">
        <v>21841</v>
      </c>
      <c r="M85">
        <v>3.9420000000000002</v>
      </c>
      <c r="N85">
        <v>7.6079999999999997</v>
      </c>
      <c r="O85">
        <v>3.6659999999999999</v>
      </c>
      <c r="Q85">
        <v>2.1680000000000001</v>
      </c>
      <c r="R85">
        <v>1</v>
      </c>
      <c r="S85">
        <v>0</v>
      </c>
      <c r="T85">
        <v>0</v>
      </c>
      <c r="V85">
        <v>0</v>
      </c>
      <c r="Y85" s="1">
        <v>44398</v>
      </c>
      <c r="Z85" s="2">
        <v>0.95836805555555549</v>
      </c>
      <c r="AB85">
        <v>1</v>
      </c>
      <c r="AD85" s="4">
        <f t="shared" si="1"/>
        <v>3.7938274291735663</v>
      </c>
      <c r="AE85" s="4">
        <f t="shared" si="0"/>
        <v>6.84427550257384</v>
      </c>
      <c r="AF85" s="4">
        <f t="shared" si="2"/>
        <v>3.0504480734002737</v>
      </c>
      <c r="AG85" s="4">
        <f t="shared" si="3"/>
        <v>0.1875691807999505</v>
      </c>
    </row>
    <row r="86" spans="1:58" x14ac:dyDescent="0.3">
      <c r="A86">
        <v>63</v>
      </c>
      <c r="B86">
        <v>2</v>
      </c>
      <c r="D86" t="s">
        <v>28</v>
      </c>
      <c r="Y86" s="1">
        <v>44398</v>
      </c>
      <c r="Z86" s="2">
        <v>0.96271990740740743</v>
      </c>
      <c r="AB86">
        <v>1</v>
      </c>
      <c r="AD86" s="4" t="e">
        <f t="shared" si="1"/>
        <v>#DIV/0!</v>
      </c>
      <c r="AE86" s="4" t="e">
        <f t="shared" si="0"/>
        <v>#DIV/0!</v>
      </c>
      <c r="AF86" s="4" t="e">
        <f t="shared" si="2"/>
        <v>#DIV/0!</v>
      </c>
      <c r="AG86" s="4" t="e">
        <f t="shared" si="3"/>
        <v>#DIV/0!</v>
      </c>
      <c r="BC86" s="4"/>
      <c r="BD86" s="4"/>
      <c r="BE86" s="4"/>
      <c r="BF86" s="4"/>
    </row>
    <row r="87" spans="1:58" x14ac:dyDescent="0.3">
      <c r="A87">
        <v>64</v>
      </c>
      <c r="B87">
        <v>3</v>
      </c>
      <c r="C87" t="s">
        <v>29</v>
      </c>
      <c r="D87" t="s">
        <v>27</v>
      </c>
      <c r="G87">
        <v>0.5</v>
      </c>
      <c r="H87">
        <v>0.5</v>
      </c>
      <c r="I87">
        <v>162</v>
      </c>
      <c r="J87">
        <v>182</v>
      </c>
      <c r="L87">
        <v>574</v>
      </c>
      <c r="M87">
        <v>0.53900000000000003</v>
      </c>
      <c r="N87">
        <v>0.433</v>
      </c>
      <c r="O87">
        <v>0</v>
      </c>
      <c r="Q87">
        <v>0</v>
      </c>
      <c r="R87">
        <v>1</v>
      </c>
      <c r="S87">
        <v>0</v>
      </c>
      <c r="T87">
        <v>0</v>
      </c>
      <c r="V87">
        <v>0</v>
      </c>
      <c r="Y87" s="1">
        <v>44398</v>
      </c>
      <c r="Z87" s="2">
        <v>0.97281249999999997</v>
      </c>
      <c r="AB87">
        <v>1</v>
      </c>
      <c r="AD87" s="4">
        <f t="shared" si="1"/>
        <v>6.2815848591735265E-2</v>
      </c>
      <c r="AE87" s="4">
        <f t="shared" si="0"/>
        <v>-6.0506490373760796E-2</v>
      </c>
      <c r="AF87" s="4">
        <f t="shared" si="2"/>
        <v>-0.12332233896549606</v>
      </c>
      <c r="AG87" s="4">
        <f t="shared" si="3"/>
        <v>1.1908196701613412E-3</v>
      </c>
    </row>
    <row r="88" spans="1:58" x14ac:dyDescent="0.3">
      <c r="A88">
        <v>65</v>
      </c>
      <c r="B88">
        <v>3</v>
      </c>
      <c r="C88" t="s">
        <v>29</v>
      </c>
      <c r="D88" t="s">
        <v>27</v>
      </c>
      <c r="G88">
        <v>0.5</v>
      </c>
      <c r="H88">
        <v>0.5</v>
      </c>
      <c r="I88">
        <v>6</v>
      </c>
      <c r="J88">
        <v>135</v>
      </c>
      <c r="L88">
        <v>484</v>
      </c>
      <c r="M88">
        <v>0.42</v>
      </c>
      <c r="N88">
        <v>0.39300000000000002</v>
      </c>
      <c r="O88">
        <v>0</v>
      </c>
      <c r="Q88">
        <v>0</v>
      </c>
      <c r="R88">
        <v>1</v>
      </c>
      <c r="S88">
        <v>0</v>
      </c>
      <c r="T88">
        <v>0</v>
      </c>
      <c r="V88">
        <v>0</v>
      </c>
      <c r="Y88" s="1">
        <v>44398</v>
      </c>
      <c r="Z88" s="2">
        <v>0.97773148148148159</v>
      </c>
      <c r="AB88">
        <v>1</v>
      </c>
      <c r="AD88" s="4">
        <f t="shared" si="1"/>
        <v>-6.839195270915871E-2</v>
      </c>
      <c r="AE88" s="4">
        <f t="shared" si="0"/>
        <v>-9.8821101196492456E-2</v>
      </c>
      <c r="AF88" s="4">
        <f t="shared" si="2"/>
        <v>-3.0429148487333746E-2</v>
      </c>
      <c r="AG88" s="4">
        <f t="shared" si="3"/>
        <v>4.0208348256172595E-4</v>
      </c>
      <c r="AJ88">
        <f>ABS(100*(AD88-AD89)/(AVERAGE(AD88:AD89)))</f>
        <v>1.2373961183450375</v>
      </c>
      <c r="AO88">
        <f>ABS(100*(AE88-AE89)/(AVERAGE(AE88:AE89)))</f>
        <v>10.918523105689793</v>
      </c>
      <c r="AT88">
        <f>ABS(100*(AF88-AF89)/(AVERAGE(AF88:AF89)))</f>
        <v>33.520896678502737</v>
      </c>
      <c r="AY88">
        <f>ABS(100*(AG88-AG89)/(AVERAGE(AG88:AG89)))</f>
        <v>74.951918275935526</v>
      </c>
      <c r="BC88" s="4">
        <f>AVERAGE(AD88:AD89)</f>
        <v>-6.7971414884476361E-2</v>
      </c>
      <c r="BD88" s="4">
        <f>AVERAGE(AE88:AE89)</f>
        <v>-0.1045275325956227</v>
      </c>
      <c r="BE88" s="4">
        <f>AVERAGE(AF88:AF89)</f>
        <v>-3.6556117711146349E-2</v>
      </c>
      <c r="BF88" s="4">
        <f>AVERAGE(AG88:AG89)</f>
        <v>6.4308620655049726E-4</v>
      </c>
    </row>
    <row r="89" spans="1:58" x14ac:dyDescent="0.3">
      <c r="A89">
        <v>66</v>
      </c>
      <c r="B89">
        <v>3</v>
      </c>
      <c r="C89" t="s">
        <v>29</v>
      </c>
      <c r="D89" t="s">
        <v>27</v>
      </c>
      <c r="G89">
        <v>0.5</v>
      </c>
      <c r="H89">
        <v>0.5</v>
      </c>
      <c r="I89">
        <v>7</v>
      </c>
      <c r="J89">
        <v>121</v>
      </c>
      <c r="L89">
        <v>539</v>
      </c>
      <c r="M89">
        <v>0.42</v>
      </c>
      <c r="N89">
        <v>0.38100000000000001</v>
      </c>
      <c r="O89">
        <v>0</v>
      </c>
      <c r="Q89">
        <v>0</v>
      </c>
      <c r="R89">
        <v>1</v>
      </c>
      <c r="S89">
        <v>0</v>
      </c>
      <c r="T89">
        <v>0</v>
      </c>
      <c r="V89">
        <v>0</v>
      </c>
      <c r="Y89" s="1">
        <v>44398</v>
      </c>
      <c r="Z89" s="2">
        <v>0.98312499999999992</v>
      </c>
      <c r="AB89">
        <v>1</v>
      </c>
      <c r="AD89" s="4">
        <f t="shared" ref="AD89:AD143" si="12">((I89*$E$20)+$E$21)*1000/G89</f>
        <v>-6.7550877059793998E-2</v>
      </c>
      <c r="AE89" s="4">
        <f t="shared" ref="AE89:AE143" si="13">((J89*$G$20)+$G$21)*1000/H89</f>
        <v>-0.11023396399475295</v>
      </c>
      <c r="AF89" s="4">
        <f t="shared" ref="AF89:AF143" si="14">AE89-AD89</f>
        <v>-4.2683086934958953E-2</v>
      </c>
      <c r="AG89" s="4">
        <f t="shared" ref="AG89:AG143" si="15">((L89*$I$20)+$I$21)*1000/H89</f>
        <v>8.8408893053926857E-4</v>
      </c>
      <c r="BC89" s="4"/>
      <c r="BD89" s="4"/>
      <c r="BE89" s="4"/>
      <c r="BF89" s="4"/>
    </row>
    <row r="90" spans="1:58" x14ac:dyDescent="0.3">
      <c r="A90">
        <v>67</v>
      </c>
      <c r="B90">
        <v>1</v>
      </c>
      <c r="C90" t="s">
        <v>30</v>
      </c>
      <c r="D90" t="s">
        <v>27</v>
      </c>
      <c r="G90">
        <v>0.5</v>
      </c>
      <c r="H90">
        <v>0.5</v>
      </c>
      <c r="I90">
        <v>9581</v>
      </c>
      <c r="J90">
        <v>12727</v>
      </c>
      <c r="L90">
        <v>70433</v>
      </c>
      <c r="M90">
        <v>7.7649999999999997</v>
      </c>
      <c r="N90">
        <v>11.061</v>
      </c>
      <c r="O90">
        <v>3.2959999999999998</v>
      </c>
      <c r="Q90">
        <v>7.25</v>
      </c>
      <c r="R90">
        <v>1</v>
      </c>
      <c r="S90">
        <v>0</v>
      </c>
      <c r="T90">
        <v>0</v>
      </c>
      <c r="V90">
        <v>0</v>
      </c>
      <c r="Y90" s="1">
        <v>44398</v>
      </c>
      <c r="Z90" s="2">
        <v>0.99525462962962974</v>
      </c>
      <c r="AB90">
        <v>1</v>
      </c>
      <c r="AD90" s="4">
        <f t="shared" si="12"/>
        <v>7.9849073899578897</v>
      </c>
      <c r="AE90" s="4">
        <f t="shared" si="13"/>
        <v>10.166233781353235</v>
      </c>
      <c r="AF90" s="4">
        <f t="shared" si="14"/>
        <v>2.1813263913953449</v>
      </c>
      <c r="AG90" s="4">
        <f t="shared" si="15"/>
        <v>0.61341661222040067</v>
      </c>
    </row>
    <row r="91" spans="1:58" x14ac:dyDescent="0.3">
      <c r="A91">
        <v>68</v>
      </c>
      <c r="B91">
        <v>1</v>
      </c>
      <c r="C91" t="s">
        <v>30</v>
      </c>
      <c r="D91" t="s">
        <v>27</v>
      </c>
      <c r="G91">
        <v>0.5</v>
      </c>
      <c r="H91">
        <v>0.5</v>
      </c>
      <c r="I91">
        <v>13224</v>
      </c>
      <c r="J91">
        <v>12966</v>
      </c>
      <c r="L91">
        <v>71889</v>
      </c>
      <c r="M91">
        <v>10.56</v>
      </c>
      <c r="N91">
        <v>11.263</v>
      </c>
      <c r="O91">
        <v>0.70299999999999996</v>
      </c>
      <c r="Q91">
        <v>7.4029999999999996</v>
      </c>
      <c r="R91">
        <v>1</v>
      </c>
      <c r="S91">
        <v>0</v>
      </c>
      <c r="T91">
        <v>0</v>
      </c>
      <c r="V91">
        <v>0</v>
      </c>
      <c r="Y91" s="1">
        <v>44399</v>
      </c>
      <c r="Z91" s="2">
        <v>2.4305555555555556E-3</v>
      </c>
      <c r="AB91">
        <v>1</v>
      </c>
      <c r="AD91" s="4">
        <f t="shared" si="12"/>
        <v>11.04894598059351</v>
      </c>
      <c r="AE91" s="4">
        <f t="shared" si="13"/>
        <v>10.361067653409252</v>
      </c>
      <c r="AF91" s="4">
        <f t="shared" si="14"/>
        <v>-0.6878783271842579</v>
      </c>
      <c r="AG91" s="4">
        <f t="shared" si="15"/>
        <v>0.62617661098867894</v>
      </c>
      <c r="AJ91">
        <f>ABS(100*(AD91-AD92)/(AVERAGE(AD91:AD92)))</f>
        <v>1.4659559904738058</v>
      </c>
      <c r="AO91">
        <f>ABS(100*(AE91-AE92)/(AVERAGE(AE91:AE92)))</f>
        <v>0.82273716232978711</v>
      </c>
      <c r="AT91">
        <f>ABS(100*(AF91-AF92)/(AVERAGE(AF91:AF92)))</f>
        <v>10.675106943661685</v>
      </c>
      <c r="AY91">
        <f>ABS(100*(AG91-AG92)/(AVERAGE(AG91:AG92)))</f>
        <v>6.0163100449900996E-2</v>
      </c>
      <c r="BC91" s="4">
        <f>AVERAGE(AD91:AD92)</f>
        <v>11.130530318581886</v>
      </c>
      <c r="BD91" s="4">
        <f>AVERAGE(AE91:AE92)</f>
        <v>10.403865888902729</v>
      </c>
      <c r="BE91" s="4">
        <f>AVERAGE(AF91:AF92)</f>
        <v>-0.72666442967915756</v>
      </c>
      <c r="BF91" s="4">
        <f>AVERAGE(AG91:AG92)</f>
        <v>0.62636503130016097</v>
      </c>
    </row>
    <row r="92" spans="1:58" x14ac:dyDescent="0.3">
      <c r="A92">
        <v>69</v>
      </c>
      <c r="B92">
        <v>1</v>
      </c>
      <c r="C92" t="s">
        <v>30</v>
      </c>
      <c r="D92" t="s">
        <v>27</v>
      </c>
      <c r="G92">
        <v>0.5</v>
      </c>
      <c r="H92">
        <v>0.5</v>
      </c>
      <c r="I92">
        <v>13418</v>
      </c>
      <c r="J92">
        <v>13071</v>
      </c>
      <c r="L92">
        <v>71932</v>
      </c>
      <c r="M92">
        <v>10.709</v>
      </c>
      <c r="N92">
        <v>11.352</v>
      </c>
      <c r="O92">
        <v>0.64300000000000002</v>
      </c>
      <c r="Q92">
        <v>7.407</v>
      </c>
      <c r="R92">
        <v>1</v>
      </c>
      <c r="S92">
        <v>0</v>
      </c>
      <c r="T92">
        <v>0</v>
      </c>
      <c r="V92">
        <v>0</v>
      </c>
      <c r="Y92" s="1">
        <v>44399</v>
      </c>
      <c r="Z92" s="2">
        <v>1.0034722222222221E-2</v>
      </c>
      <c r="AB92">
        <v>1</v>
      </c>
      <c r="AD92" s="4">
        <f t="shared" si="12"/>
        <v>11.212114656570265</v>
      </c>
      <c r="AE92" s="4">
        <f t="shared" si="13"/>
        <v>10.446664124396207</v>
      </c>
      <c r="AF92" s="4">
        <f t="shared" si="14"/>
        <v>-0.76545053217405723</v>
      </c>
      <c r="AG92" s="4">
        <f t="shared" si="15"/>
        <v>0.62655345161164311</v>
      </c>
      <c r="BC92" s="4"/>
      <c r="BD92" s="4"/>
      <c r="BE92" s="4"/>
      <c r="BF92" s="4"/>
    </row>
    <row r="93" spans="1:58" x14ac:dyDescent="0.3">
      <c r="A93">
        <v>70</v>
      </c>
      <c r="B93">
        <v>4</v>
      </c>
      <c r="C93" t="s">
        <v>65</v>
      </c>
      <c r="D93" t="s">
        <v>27</v>
      </c>
      <c r="G93">
        <v>0.5</v>
      </c>
      <c r="H93">
        <v>0.5</v>
      </c>
      <c r="I93">
        <v>6638</v>
      </c>
      <c r="J93">
        <v>7597</v>
      </c>
      <c r="L93">
        <v>31936</v>
      </c>
      <c r="M93">
        <v>5.5069999999999997</v>
      </c>
      <c r="N93">
        <v>6.7149999999999999</v>
      </c>
      <c r="O93">
        <v>1.208</v>
      </c>
      <c r="Q93">
        <v>3.2240000000000002</v>
      </c>
      <c r="R93">
        <v>1</v>
      </c>
      <c r="S93">
        <v>0</v>
      </c>
      <c r="T93">
        <v>0</v>
      </c>
      <c r="V93">
        <v>0</v>
      </c>
      <c r="Y93" s="1">
        <v>44399</v>
      </c>
      <c r="Z93" s="2">
        <v>2.2488425925925926E-2</v>
      </c>
      <c r="AB93">
        <v>1</v>
      </c>
      <c r="AD93" s="4">
        <f t="shared" si="12"/>
        <v>5.5096217538775649</v>
      </c>
      <c r="AE93" s="4">
        <f t="shared" si="13"/>
        <v>5.9842347702763519</v>
      </c>
      <c r="AF93" s="4">
        <f t="shared" si="14"/>
        <v>0.47461301639878695</v>
      </c>
      <c r="AG93" s="4">
        <f t="shared" si="15"/>
        <v>0.27603908984237407</v>
      </c>
    </row>
    <row r="94" spans="1:58" x14ac:dyDescent="0.3">
      <c r="A94">
        <v>71</v>
      </c>
      <c r="B94">
        <v>4</v>
      </c>
      <c r="C94" t="s">
        <v>65</v>
      </c>
      <c r="D94" t="s">
        <v>27</v>
      </c>
      <c r="G94">
        <v>0.5</v>
      </c>
      <c r="H94">
        <v>0.5</v>
      </c>
      <c r="I94">
        <v>3946</v>
      </c>
      <c r="J94">
        <v>7496</v>
      </c>
      <c r="L94">
        <v>31677</v>
      </c>
      <c r="M94">
        <v>3.4420000000000002</v>
      </c>
      <c r="N94">
        <v>6.6289999999999996</v>
      </c>
      <c r="O94">
        <v>3.1869999999999998</v>
      </c>
      <c r="Q94">
        <v>3.1970000000000001</v>
      </c>
      <c r="R94">
        <v>1</v>
      </c>
      <c r="S94">
        <v>0</v>
      </c>
      <c r="T94">
        <v>0</v>
      </c>
      <c r="V94">
        <v>0</v>
      </c>
      <c r="Y94" s="1">
        <v>44399</v>
      </c>
      <c r="Z94" s="2">
        <v>2.9050925925925928E-2</v>
      </c>
      <c r="AB94">
        <v>1</v>
      </c>
      <c r="AD94" s="4">
        <f t="shared" si="12"/>
        <v>3.2454461057877788</v>
      </c>
      <c r="AE94" s="4">
        <f t="shared" si="13"/>
        <v>5.9018991172317588</v>
      </c>
      <c r="AF94" s="4">
        <f t="shared" si="14"/>
        <v>2.6564530114439799</v>
      </c>
      <c r="AG94" s="4">
        <f t="shared" si="15"/>
        <v>0.2737692823691707</v>
      </c>
      <c r="AI94">
        <f>ABS(100*(AD94-3)/3)</f>
        <v>8.1815368595926277</v>
      </c>
      <c r="AJ94">
        <f>ABS(100*(AD94-AD95)/(AVERAGE(AD94:AD95)))</f>
        <v>1.2517324971301647</v>
      </c>
      <c r="AN94">
        <f t="shared" ref="AN94" si="16">ABS(100*(AE94-6)/6)</f>
        <v>1.6350147128040209</v>
      </c>
      <c r="AO94">
        <f>ABS(100*(AE94-AE95)/(AVERAGE(AE94:AE95)))</f>
        <v>1.480714205416005</v>
      </c>
      <c r="AS94">
        <f>ABS(100*(AF94-3)/3)</f>
        <v>11.45156628520067</v>
      </c>
      <c r="AT94">
        <f>ABS(100*(AF94-AF95)/(AVERAGE(AF94:AF95)))</f>
        <v>4.7199474313046421</v>
      </c>
      <c r="AX94">
        <f t="shared" ref="AX94" si="17">ABS(100*(AG94-0.3)/0.3)</f>
        <v>8.7435725436097638</v>
      </c>
      <c r="AY94">
        <f>ABS(100*(AG94-AG95)/(AVERAGE(AG94:AG95)))</f>
        <v>1.5374411204767349</v>
      </c>
      <c r="BC94" s="4">
        <f>AVERAGE(AD94:AD95)</f>
        <v>3.2252602902030256</v>
      </c>
      <c r="BD94" s="4">
        <f>AVERAGE(AE94:AE95)</f>
        <v>5.9459201594536211</v>
      </c>
      <c r="BE94" s="4">
        <f>AVERAGE(AF94:AF95)</f>
        <v>2.7206598692505946</v>
      </c>
      <c r="BF94" s="4">
        <f>AVERAGE(AG94:AG95)</f>
        <v>0.27589010634027189</v>
      </c>
    </row>
    <row r="95" spans="1:58" x14ac:dyDescent="0.3">
      <c r="A95">
        <v>72</v>
      </c>
      <c r="B95">
        <v>4</v>
      </c>
      <c r="C95" t="s">
        <v>65</v>
      </c>
      <c r="D95" t="s">
        <v>27</v>
      </c>
      <c r="G95">
        <v>0.5</v>
      </c>
      <c r="H95">
        <v>0.5</v>
      </c>
      <c r="I95">
        <v>3898</v>
      </c>
      <c r="J95">
        <v>7604</v>
      </c>
      <c r="L95">
        <v>32161</v>
      </c>
      <c r="M95">
        <v>3.4049999999999998</v>
      </c>
      <c r="N95">
        <v>6.72</v>
      </c>
      <c r="O95">
        <v>3.3149999999999999</v>
      </c>
      <c r="Q95">
        <v>3.2480000000000002</v>
      </c>
      <c r="R95">
        <v>1</v>
      </c>
      <c r="S95">
        <v>0</v>
      </c>
      <c r="T95">
        <v>0</v>
      </c>
      <c r="V95">
        <v>0</v>
      </c>
      <c r="Y95" s="1">
        <v>44399</v>
      </c>
      <c r="Z95" s="2">
        <v>3.6134259259259262E-2</v>
      </c>
      <c r="AB95">
        <v>1</v>
      </c>
      <c r="AD95" s="4">
        <f t="shared" si="12"/>
        <v>3.2050744746182729</v>
      </c>
      <c r="AE95" s="4">
        <f t="shared" si="13"/>
        <v>5.9899412016754825</v>
      </c>
      <c r="AF95" s="4">
        <f t="shared" si="14"/>
        <v>2.7848667270572096</v>
      </c>
      <c r="AG95" s="4">
        <f t="shared" si="15"/>
        <v>0.27801093031137303</v>
      </c>
    </row>
    <row r="96" spans="1:58" x14ac:dyDescent="0.3">
      <c r="A96">
        <v>73</v>
      </c>
      <c r="B96">
        <v>2</v>
      </c>
      <c r="D96" t="s">
        <v>28</v>
      </c>
      <c r="Y96" s="1">
        <v>44399</v>
      </c>
      <c r="Z96" s="2">
        <v>4.0625000000000001E-2</v>
      </c>
      <c r="AB96">
        <v>1</v>
      </c>
      <c r="AD96" s="4" t="e">
        <f t="shared" si="12"/>
        <v>#DIV/0!</v>
      </c>
      <c r="AE96" s="4" t="e">
        <f t="shared" si="13"/>
        <v>#DIV/0!</v>
      </c>
      <c r="AF96" s="4" t="e">
        <f t="shared" si="14"/>
        <v>#DIV/0!</v>
      </c>
      <c r="AG96" s="4" t="e">
        <f t="shared" si="15"/>
        <v>#DIV/0!</v>
      </c>
      <c r="BC96" s="4"/>
      <c r="BD96" s="4"/>
      <c r="BE96" s="4"/>
      <c r="BF96" s="4"/>
    </row>
    <row r="97" spans="1:58" x14ac:dyDescent="0.3">
      <c r="A97">
        <v>74</v>
      </c>
      <c r="B97">
        <v>21</v>
      </c>
      <c r="C97" t="s">
        <v>108</v>
      </c>
      <c r="D97" t="s">
        <v>27</v>
      </c>
      <c r="G97">
        <v>0.5</v>
      </c>
      <c r="H97">
        <v>0.5</v>
      </c>
      <c r="I97">
        <v>4465</v>
      </c>
      <c r="J97">
        <v>7408</v>
      </c>
      <c r="L97">
        <v>28489</v>
      </c>
      <c r="M97">
        <v>3.84</v>
      </c>
      <c r="N97">
        <v>6.5540000000000003</v>
      </c>
      <c r="O97">
        <v>2.714</v>
      </c>
      <c r="Q97">
        <v>2.8639999999999999</v>
      </c>
      <c r="R97">
        <v>1</v>
      </c>
      <c r="S97">
        <v>0</v>
      </c>
      <c r="T97">
        <v>0</v>
      </c>
      <c r="V97">
        <v>0</v>
      </c>
      <c r="Y97" s="1">
        <v>44399</v>
      </c>
      <c r="Z97" s="2">
        <v>5.2453703703703704E-2</v>
      </c>
      <c r="AB97">
        <v>1</v>
      </c>
      <c r="AD97" s="4">
        <f t="shared" si="12"/>
        <v>3.6819643678080602</v>
      </c>
      <c r="AE97" s="4">
        <f t="shared" si="13"/>
        <v>5.8301611224998355</v>
      </c>
      <c r="AF97" s="4">
        <f t="shared" si="14"/>
        <v>2.1481967546917753</v>
      </c>
      <c r="AG97" s="4">
        <f t="shared" si="15"/>
        <v>0.24583049385730876</v>
      </c>
      <c r="BC97" s="4"/>
      <c r="BD97" s="4"/>
      <c r="BE97" s="4"/>
      <c r="BF97" s="4"/>
    </row>
    <row r="98" spans="1:58" x14ac:dyDescent="0.3">
      <c r="A98">
        <v>75</v>
      </c>
      <c r="B98">
        <v>21</v>
      </c>
      <c r="C98" t="s">
        <v>108</v>
      </c>
      <c r="D98" t="s">
        <v>27</v>
      </c>
      <c r="G98">
        <v>0.5</v>
      </c>
      <c r="H98">
        <v>0.5</v>
      </c>
      <c r="I98">
        <v>5923</v>
      </c>
      <c r="J98">
        <v>7482</v>
      </c>
      <c r="L98">
        <v>29293</v>
      </c>
      <c r="M98">
        <v>4.9589999999999996</v>
      </c>
      <c r="N98">
        <v>6.617</v>
      </c>
      <c r="O98">
        <v>1.6579999999999999</v>
      </c>
      <c r="Q98">
        <v>2.948</v>
      </c>
      <c r="R98">
        <v>1</v>
      </c>
      <c r="S98">
        <v>0</v>
      </c>
      <c r="T98">
        <v>0</v>
      </c>
      <c r="V98">
        <v>0</v>
      </c>
      <c r="Y98" s="1">
        <v>44399</v>
      </c>
      <c r="Z98" s="2">
        <v>5.9050925925925923E-2</v>
      </c>
      <c r="AB98">
        <v>1</v>
      </c>
      <c r="AD98" s="4">
        <f t="shared" si="12"/>
        <v>4.9082526645818003</v>
      </c>
      <c r="AE98" s="4">
        <f t="shared" si="13"/>
        <v>5.8904862544334984</v>
      </c>
      <c r="AF98" s="4">
        <f t="shared" si="14"/>
        <v>0.98223358985169806</v>
      </c>
      <c r="AG98" s="4">
        <f t="shared" si="15"/>
        <v>0.25287653713319869</v>
      </c>
      <c r="AJ98">
        <f>ABS(100*(AD98-AD99)/(AVERAGE(AD98:AD99)))</f>
        <v>1.1923650883643893</v>
      </c>
      <c r="AO98">
        <f>ABS(100*(AE98-AE99)/(AVERAGE(AE98:AE99)))</f>
        <v>0.2632936430269403</v>
      </c>
      <c r="AT98">
        <f>ABS(100*(AF98-AF99)/(AVERAGE(AF98:AF99)))</f>
        <v>7.8687966444403035</v>
      </c>
      <c r="AY98">
        <f>ABS(100*(AG98-AG99)/(AVERAGE(AG98:AG99)))</f>
        <v>0.21162640515679981</v>
      </c>
      <c r="BC98" s="4">
        <f>AVERAGE(AD98:AD99)</f>
        <v>4.9376903123095648</v>
      </c>
      <c r="BD98" s="4">
        <f>AVERAGE(AE98:AE99)</f>
        <v>5.8827418118203934</v>
      </c>
      <c r="BE98" s="4">
        <f>AVERAGE(AF98:AF99)</f>
        <v>0.94505149951082768</v>
      </c>
      <c r="BF98" s="4">
        <f>AVERAGE(AG98:AG99)</f>
        <v>0.25260924320295658</v>
      </c>
    </row>
    <row r="99" spans="1:58" x14ac:dyDescent="0.3">
      <c r="A99">
        <v>76</v>
      </c>
      <c r="B99">
        <v>21</v>
      </c>
      <c r="C99" t="s">
        <v>108</v>
      </c>
      <c r="D99" t="s">
        <v>27</v>
      </c>
      <c r="G99">
        <v>0.5</v>
      </c>
      <c r="H99">
        <v>0.5</v>
      </c>
      <c r="I99">
        <v>5993</v>
      </c>
      <c r="J99">
        <v>7463</v>
      </c>
      <c r="L99">
        <v>29232</v>
      </c>
      <c r="M99">
        <v>5.0129999999999999</v>
      </c>
      <c r="N99">
        <v>6.601</v>
      </c>
      <c r="O99">
        <v>1.5880000000000001</v>
      </c>
      <c r="Q99">
        <v>2.9409999999999998</v>
      </c>
      <c r="R99">
        <v>1</v>
      </c>
      <c r="S99">
        <v>0</v>
      </c>
      <c r="T99">
        <v>0</v>
      </c>
      <c r="V99">
        <v>0</v>
      </c>
      <c r="Y99" s="1">
        <v>44399</v>
      </c>
      <c r="Z99" s="2">
        <v>6.6157407407407401E-2</v>
      </c>
      <c r="AB99">
        <v>1</v>
      </c>
      <c r="AD99" s="4">
        <f t="shared" si="12"/>
        <v>4.9671279600373301</v>
      </c>
      <c r="AE99" s="4">
        <f t="shared" si="13"/>
        <v>5.8749973692072874</v>
      </c>
      <c r="AF99" s="4">
        <f t="shared" si="14"/>
        <v>0.90786940916995729</v>
      </c>
      <c r="AG99" s="4">
        <f t="shared" si="15"/>
        <v>0.25234194927271447</v>
      </c>
      <c r="BC99" s="4"/>
      <c r="BD99" s="4"/>
      <c r="BE99" s="4"/>
      <c r="BF99" s="4"/>
    </row>
    <row r="100" spans="1:58" x14ac:dyDescent="0.3">
      <c r="A100">
        <v>77</v>
      </c>
      <c r="B100">
        <v>22</v>
      </c>
      <c r="C100" t="s">
        <v>109</v>
      </c>
      <c r="D100" t="s">
        <v>27</v>
      </c>
      <c r="G100">
        <v>0.5</v>
      </c>
      <c r="H100">
        <v>0.5</v>
      </c>
      <c r="I100">
        <v>5333</v>
      </c>
      <c r="J100">
        <v>7823</v>
      </c>
      <c r="L100">
        <v>8501</v>
      </c>
      <c r="M100">
        <v>4.5060000000000002</v>
      </c>
      <c r="N100">
        <v>6.9059999999999997</v>
      </c>
      <c r="O100">
        <v>2.4</v>
      </c>
      <c r="Q100">
        <v>0.77300000000000002</v>
      </c>
      <c r="R100">
        <v>1</v>
      </c>
      <c r="S100">
        <v>0</v>
      </c>
      <c r="T100">
        <v>0</v>
      </c>
      <c r="V100">
        <v>0</v>
      </c>
      <c r="Y100" s="1">
        <v>44399</v>
      </c>
      <c r="Z100" s="2">
        <v>7.8171296296296308E-2</v>
      </c>
      <c r="AB100">
        <v>1</v>
      </c>
      <c r="AD100" s="4">
        <f t="shared" si="12"/>
        <v>4.4120180314566237</v>
      </c>
      <c r="AE100" s="4">
        <f t="shared" si="13"/>
        <v>6.1684709840196996</v>
      </c>
      <c r="AF100" s="4">
        <f t="shared" si="14"/>
        <v>1.7564529525630759</v>
      </c>
      <c r="AG100" s="4">
        <f t="shared" si="15"/>
        <v>7.0660950326851921E-2</v>
      </c>
      <c r="BC100" s="4"/>
      <c r="BD100" s="4"/>
      <c r="BE100" s="4"/>
      <c r="BF100" s="4"/>
    </row>
    <row r="101" spans="1:58" x14ac:dyDescent="0.3">
      <c r="A101">
        <v>78</v>
      </c>
      <c r="B101">
        <v>22</v>
      </c>
      <c r="C101" t="s">
        <v>109</v>
      </c>
      <c r="D101" t="s">
        <v>27</v>
      </c>
      <c r="G101">
        <v>0.5</v>
      </c>
      <c r="H101">
        <v>0.5</v>
      </c>
      <c r="I101">
        <v>5187</v>
      </c>
      <c r="J101">
        <v>7959</v>
      </c>
      <c r="L101">
        <v>8384</v>
      </c>
      <c r="M101">
        <v>4.3949999999999996</v>
      </c>
      <c r="N101">
        <v>7.0209999999999999</v>
      </c>
      <c r="O101">
        <v>2.6259999999999999</v>
      </c>
      <c r="Q101">
        <v>0.76100000000000001</v>
      </c>
      <c r="R101">
        <v>1</v>
      </c>
      <c r="S101">
        <v>0</v>
      </c>
      <c r="T101">
        <v>0</v>
      </c>
      <c r="V101">
        <v>0</v>
      </c>
      <c r="Y101" s="1">
        <v>44399</v>
      </c>
      <c r="Z101" s="2">
        <v>8.4861111111111109E-2</v>
      </c>
      <c r="AB101">
        <v>1</v>
      </c>
      <c r="AD101" s="4">
        <f t="shared" si="12"/>
        <v>4.2892209866493776</v>
      </c>
      <c r="AE101" s="4">
        <f t="shared" si="13"/>
        <v>6.279338794059945</v>
      </c>
      <c r="AF101" s="4">
        <f t="shared" si="14"/>
        <v>1.9901178074105674</v>
      </c>
      <c r="AG101" s="4">
        <f t="shared" si="15"/>
        <v>6.9635593282972419E-2</v>
      </c>
      <c r="AJ101">
        <f>ABS(100*(AD101-AD102)/(AVERAGE(AD101:AD102)))</f>
        <v>1.1636655945818157</v>
      </c>
      <c r="AO101">
        <f>ABS(100*(AE101-AE102)/(AVERAGE(AE101:AE102)))</f>
        <v>1.0833702300123789</v>
      </c>
      <c r="AT101">
        <f>ABS(100*(AF101-AF102)/(AVERAGE(AF101:AF102)))</f>
        <v>0.9105306227656047</v>
      </c>
      <c r="AY101">
        <f>ABS(100*(AG101-AG102)/(AVERAGE(AG101:AG102)))</f>
        <v>0.77724620493040586</v>
      </c>
      <c r="BC101" s="4">
        <f>AVERAGE(AD101:AD102)</f>
        <v>4.2644092549931187</v>
      </c>
      <c r="BD101" s="4">
        <f>AVERAGE(AE101:AE102)</f>
        <v>6.2455078079079582</v>
      </c>
      <c r="BE101" s="4">
        <f>AVERAGE(AF101:AF102)</f>
        <v>1.9810985529148395</v>
      </c>
      <c r="BF101" s="4">
        <f>AVERAGE(AG101:AG102)</f>
        <v>6.9907269080923401E-2</v>
      </c>
    </row>
    <row r="102" spans="1:58" x14ac:dyDescent="0.3">
      <c r="A102">
        <v>79</v>
      </c>
      <c r="B102">
        <v>22</v>
      </c>
      <c r="C102" t="s">
        <v>109</v>
      </c>
      <c r="D102" t="s">
        <v>27</v>
      </c>
      <c r="G102">
        <v>0.5</v>
      </c>
      <c r="H102">
        <v>0.5</v>
      </c>
      <c r="I102">
        <v>5128</v>
      </c>
      <c r="J102">
        <v>7876</v>
      </c>
      <c r="L102">
        <v>8446</v>
      </c>
      <c r="M102">
        <v>4.3490000000000002</v>
      </c>
      <c r="N102">
        <v>6.9509999999999996</v>
      </c>
      <c r="O102">
        <v>2.6019999999999999</v>
      </c>
      <c r="Q102">
        <v>0.76700000000000002</v>
      </c>
      <c r="R102">
        <v>1</v>
      </c>
      <c r="S102">
        <v>0</v>
      </c>
      <c r="T102">
        <v>0</v>
      </c>
      <c r="V102">
        <v>0</v>
      </c>
      <c r="Y102" s="1">
        <v>44399</v>
      </c>
      <c r="Z102" s="2">
        <v>9.1874999999999998E-2</v>
      </c>
      <c r="AB102">
        <v>1</v>
      </c>
      <c r="AD102" s="4">
        <f t="shared" si="12"/>
        <v>4.2395975233368599</v>
      </c>
      <c r="AE102" s="4">
        <f t="shared" si="13"/>
        <v>6.2116768217559715</v>
      </c>
      <c r="AF102" s="4">
        <f t="shared" si="14"/>
        <v>1.9720792984191116</v>
      </c>
      <c r="AG102" s="4">
        <f t="shared" si="15"/>
        <v>7.0178944878874383E-2</v>
      </c>
      <c r="BC102" s="4"/>
      <c r="BD102" s="4"/>
      <c r="BE102" s="4"/>
      <c r="BF102" s="4"/>
    </row>
    <row r="103" spans="1:58" x14ac:dyDescent="0.3">
      <c r="A103">
        <v>80</v>
      </c>
      <c r="B103">
        <v>23</v>
      </c>
      <c r="C103" t="s">
        <v>110</v>
      </c>
      <c r="D103" t="s">
        <v>27</v>
      </c>
      <c r="G103">
        <v>0.5</v>
      </c>
      <c r="H103">
        <v>0.5</v>
      </c>
      <c r="I103">
        <v>5012</v>
      </c>
      <c r="J103">
        <v>6316</v>
      </c>
      <c r="L103">
        <v>17184</v>
      </c>
      <c r="M103">
        <v>4.26</v>
      </c>
      <c r="N103">
        <v>5.6289999999999996</v>
      </c>
      <c r="O103">
        <v>1.369</v>
      </c>
      <c r="Q103">
        <v>1.681</v>
      </c>
      <c r="R103">
        <v>1</v>
      </c>
      <c r="S103">
        <v>0</v>
      </c>
      <c r="T103">
        <v>0</v>
      </c>
      <c r="V103">
        <v>0</v>
      </c>
      <c r="Y103" s="1">
        <v>44399</v>
      </c>
      <c r="Z103" s="2">
        <v>0.10369212962962963</v>
      </c>
      <c r="AB103">
        <v>1</v>
      </c>
      <c r="AD103" s="4">
        <f t="shared" si="12"/>
        <v>4.1420327480105543</v>
      </c>
      <c r="AE103" s="4">
        <f t="shared" si="13"/>
        <v>4.9399578242355169</v>
      </c>
      <c r="AF103" s="4">
        <f t="shared" si="14"/>
        <v>0.79792507622496256</v>
      </c>
      <c r="AG103" s="4">
        <f t="shared" si="15"/>
        <v>0.14675646495937927</v>
      </c>
      <c r="BC103" s="4"/>
      <c r="BD103" s="4"/>
      <c r="BE103" s="4"/>
      <c r="BF103" s="4"/>
    </row>
    <row r="104" spans="1:58" x14ac:dyDescent="0.3">
      <c r="A104">
        <v>81</v>
      </c>
      <c r="B104">
        <v>23</v>
      </c>
      <c r="C104" t="s">
        <v>110</v>
      </c>
      <c r="D104" t="s">
        <v>27</v>
      </c>
      <c r="G104">
        <v>0.5</v>
      </c>
      <c r="H104">
        <v>0.5</v>
      </c>
      <c r="I104">
        <v>4895</v>
      </c>
      <c r="J104">
        <v>6222</v>
      </c>
      <c r="L104">
        <v>17227</v>
      </c>
      <c r="M104">
        <v>4.17</v>
      </c>
      <c r="N104">
        <v>5.55</v>
      </c>
      <c r="O104">
        <v>1.379</v>
      </c>
      <c r="Q104">
        <v>1.6859999999999999</v>
      </c>
      <c r="R104">
        <v>1</v>
      </c>
      <c r="S104">
        <v>0</v>
      </c>
      <c r="T104">
        <v>0</v>
      </c>
      <c r="V104">
        <v>0</v>
      </c>
      <c r="Y104" s="1">
        <v>44399</v>
      </c>
      <c r="Z104" s="2">
        <v>0.11023148148148149</v>
      </c>
      <c r="AB104">
        <v>1</v>
      </c>
      <c r="AD104" s="4">
        <f t="shared" si="12"/>
        <v>4.0436268970348834</v>
      </c>
      <c r="AE104" s="4">
        <f t="shared" si="13"/>
        <v>4.8633286025900535</v>
      </c>
      <c r="AF104" s="4">
        <f t="shared" si="14"/>
        <v>0.81970170555517008</v>
      </c>
      <c r="AG104" s="4">
        <f t="shared" si="15"/>
        <v>0.14713330558234353</v>
      </c>
      <c r="AJ104">
        <f>ABS(100*(AD104-AD105)/(AVERAGE(AD104:AD105)))</f>
        <v>4.1591411035761611E-2</v>
      </c>
      <c r="AO104">
        <f>ABS(100*(AE104-AE105)/(AVERAGE(AE104:AE105)))</f>
        <v>0.90108467615473198</v>
      </c>
      <c r="AT104">
        <f>ABS(100*(AF104-AF105)/(AVERAGE(AF104:AF105)))</f>
        <v>5.0351223099922819</v>
      </c>
      <c r="AY104">
        <f>ABS(100*(AG104-AG105)/(AVERAGE(AG104:AG105)))</f>
        <v>0.76542507862747078</v>
      </c>
      <c r="BC104" s="4">
        <f>AVERAGE(AD104:AD105)</f>
        <v>4.0444679726842478</v>
      </c>
      <c r="BD104" s="4">
        <f>AVERAGE(AE104:AE105)</f>
        <v>4.8853391237009838</v>
      </c>
      <c r="BE104" s="4">
        <f>AVERAGE(AF104:AF105)</f>
        <v>0.84087115101673637</v>
      </c>
      <c r="BF104" s="4">
        <f>AVERAGE(AG104:AG105)</f>
        <v>0.14769856651678992</v>
      </c>
    </row>
    <row r="105" spans="1:58" x14ac:dyDescent="0.3">
      <c r="A105">
        <v>82</v>
      </c>
      <c r="B105">
        <v>23</v>
      </c>
      <c r="C105" t="s">
        <v>110</v>
      </c>
      <c r="D105" t="s">
        <v>27</v>
      </c>
      <c r="G105">
        <v>0.5</v>
      </c>
      <c r="H105">
        <v>0.5</v>
      </c>
      <c r="I105">
        <v>4897</v>
      </c>
      <c r="J105">
        <v>6276</v>
      </c>
      <c r="L105">
        <v>17356</v>
      </c>
      <c r="M105">
        <v>4.1710000000000003</v>
      </c>
      <c r="N105">
        <v>5.5949999999999998</v>
      </c>
      <c r="O105">
        <v>1.4239999999999999</v>
      </c>
      <c r="Q105">
        <v>1.6990000000000001</v>
      </c>
      <c r="R105">
        <v>1</v>
      </c>
      <c r="S105">
        <v>0</v>
      </c>
      <c r="T105">
        <v>0</v>
      </c>
      <c r="V105">
        <v>0</v>
      </c>
      <c r="Y105" s="1">
        <v>44399</v>
      </c>
      <c r="Z105" s="2">
        <v>0.11730324074074074</v>
      </c>
      <c r="AB105">
        <v>1</v>
      </c>
      <c r="AD105" s="4">
        <f t="shared" si="12"/>
        <v>4.0453090483336123</v>
      </c>
      <c r="AE105" s="4">
        <f t="shared" si="13"/>
        <v>4.9073496448119149</v>
      </c>
      <c r="AF105" s="4">
        <f t="shared" si="14"/>
        <v>0.86204059647830267</v>
      </c>
      <c r="AG105" s="4">
        <f t="shared" si="15"/>
        <v>0.14826382745123631</v>
      </c>
      <c r="BC105" s="4"/>
      <c r="BD105" s="4"/>
      <c r="BE105" s="4"/>
      <c r="BF105" s="4"/>
    </row>
    <row r="106" spans="1:58" x14ac:dyDescent="0.3">
      <c r="A106">
        <v>83</v>
      </c>
      <c r="B106">
        <v>24</v>
      </c>
      <c r="C106" t="s">
        <v>111</v>
      </c>
      <c r="D106" t="s">
        <v>27</v>
      </c>
      <c r="G106">
        <v>0.5</v>
      </c>
      <c r="H106">
        <v>0.5</v>
      </c>
      <c r="I106">
        <v>5050</v>
      </c>
      <c r="J106">
        <v>8466</v>
      </c>
      <c r="L106">
        <v>13047</v>
      </c>
      <c r="M106">
        <v>4.2889999999999997</v>
      </c>
      <c r="N106">
        <v>7.4509999999999996</v>
      </c>
      <c r="O106">
        <v>3.1619999999999999</v>
      </c>
      <c r="Q106">
        <v>1.2490000000000001</v>
      </c>
      <c r="R106">
        <v>1</v>
      </c>
      <c r="S106">
        <v>0</v>
      </c>
      <c r="T106">
        <v>0</v>
      </c>
      <c r="V106">
        <v>0</v>
      </c>
      <c r="Y106" s="1">
        <v>44399</v>
      </c>
      <c r="Z106" s="2">
        <v>0.1290625</v>
      </c>
      <c r="AB106">
        <v>1</v>
      </c>
      <c r="AD106" s="4">
        <f t="shared" si="12"/>
        <v>4.1739936226864129</v>
      </c>
      <c r="AE106" s="4">
        <f t="shared" si="13"/>
        <v>6.6926474682540933</v>
      </c>
      <c r="AF106" s="4">
        <f t="shared" si="14"/>
        <v>2.5186538455676803</v>
      </c>
      <c r="AG106" s="4">
        <f t="shared" si="15"/>
        <v>0.11050089153605028</v>
      </c>
      <c r="BC106" s="4"/>
      <c r="BD106" s="4"/>
      <c r="BE106" s="4"/>
      <c r="BF106" s="4"/>
    </row>
    <row r="107" spans="1:58" x14ac:dyDescent="0.3">
      <c r="A107">
        <v>84</v>
      </c>
      <c r="B107">
        <v>24</v>
      </c>
      <c r="C107" t="s">
        <v>111</v>
      </c>
      <c r="D107" t="s">
        <v>27</v>
      </c>
      <c r="G107">
        <v>0.5</v>
      </c>
      <c r="H107">
        <v>0.5</v>
      </c>
      <c r="I107">
        <v>5048</v>
      </c>
      <c r="J107">
        <v>9152</v>
      </c>
      <c r="L107">
        <v>14194</v>
      </c>
      <c r="M107">
        <v>4.2880000000000003</v>
      </c>
      <c r="N107">
        <v>8.032</v>
      </c>
      <c r="O107">
        <v>3.7450000000000001</v>
      </c>
      <c r="Q107">
        <v>1.3680000000000001</v>
      </c>
      <c r="R107">
        <v>1</v>
      </c>
      <c r="S107">
        <v>0</v>
      </c>
      <c r="T107">
        <v>0</v>
      </c>
      <c r="V107">
        <v>0</v>
      </c>
      <c r="Y107" s="1">
        <v>44399</v>
      </c>
      <c r="Z107" s="2">
        <v>0.13567129629629629</v>
      </c>
      <c r="AB107">
        <v>1</v>
      </c>
      <c r="AD107" s="4">
        <f t="shared" si="12"/>
        <v>4.1723114713876841</v>
      </c>
      <c r="AE107" s="4">
        <f t="shared" si="13"/>
        <v>7.2518777453688577</v>
      </c>
      <c r="AF107" s="4">
        <f t="shared" si="14"/>
        <v>3.0795662739811736</v>
      </c>
      <c r="AG107" s="4">
        <f t="shared" si="15"/>
        <v>0.12055289606023649</v>
      </c>
      <c r="AJ107">
        <f>ABS(100*(AD107-AD108)/(AVERAGE(AD107:AD108)))</f>
        <v>0.60293204221721763</v>
      </c>
      <c r="AO107">
        <f>ABS(100*(AE107-AE108)/(AVERAGE(AE107:AE108)))</f>
        <v>7.7050798678678563</v>
      </c>
      <c r="AT107">
        <f>ABS(100*(AF107-AF108)/(AVERAGE(AF107:AF108)))</f>
        <v>20.131550634692104</v>
      </c>
      <c r="AY107">
        <f>ABS(100*(AG107-AG108)/(AVERAGE(AG107:AG108)))</f>
        <v>7.0128546953036146</v>
      </c>
      <c r="BC107" s="4">
        <f>AVERAGE(AD107:AD108)</f>
        <v>4.184927606128154</v>
      </c>
      <c r="BD107" s="4">
        <f>AVERAGE(AE107:AE108)</f>
        <v>6.9828602651241454</v>
      </c>
      <c r="BE107" s="4">
        <f>AVERAGE(AF107:AF108)</f>
        <v>2.797932658995991</v>
      </c>
      <c r="BF107" s="4">
        <f>AVERAGE(AG107:AG108)</f>
        <v>0.11646899535555402</v>
      </c>
    </row>
    <row r="108" spans="1:58" x14ac:dyDescent="0.3">
      <c r="A108">
        <v>85</v>
      </c>
      <c r="B108">
        <v>24</v>
      </c>
      <c r="C108" t="s">
        <v>111</v>
      </c>
      <c r="D108" t="s">
        <v>27</v>
      </c>
      <c r="G108">
        <v>0.5</v>
      </c>
      <c r="H108">
        <v>0.5</v>
      </c>
      <c r="I108">
        <v>5078</v>
      </c>
      <c r="J108">
        <v>8492</v>
      </c>
      <c r="L108">
        <v>13262</v>
      </c>
      <c r="M108">
        <v>4.3099999999999996</v>
      </c>
      <c r="N108">
        <v>7.4729999999999999</v>
      </c>
      <c r="O108">
        <v>3.1629999999999998</v>
      </c>
      <c r="Q108">
        <v>1.2709999999999999</v>
      </c>
      <c r="R108">
        <v>1</v>
      </c>
      <c r="S108">
        <v>0</v>
      </c>
      <c r="T108">
        <v>0</v>
      </c>
      <c r="V108">
        <v>0</v>
      </c>
      <c r="Y108" s="1">
        <v>44399</v>
      </c>
      <c r="Z108" s="2">
        <v>0.14254629629629631</v>
      </c>
      <c r="AB108">
        <v>1</v>
      </c>
      <c r="AD108" s="4">
        <f t="shared" si="12"/>
        <v>4.1975437408686247</v>
      </c>
      <c r="AE108" s="4">
        <f t="shared" si="13"/>
        <v>6.7138427848794331</v>
      </c>
      <c r="AF108" s="4">
        <f t="shared" si="14"/>
        <v>2.5162990440108084</v>
      </c>
      <c r="AG108" s="4">
        <f t="shared" si="15"/>
        <v>0.11238509465087157</v>
      </c>
      <c r="BC108" s="4"/>
      <c r="BD108" s="4"/>
      <c r="BE108" s="4"/>
      <c r="BF108" s="4"/>
    </row>
    <row r="109" spans="1:58" x14ac:dyDescent="0.3">
      <c r="A109">
        <v>86</v>
      </c>
      <c r="B109">
        <v>25</v>
      </c>
      <c r="C109" t="s">
        <v>112</v>
      </c>
      <c r="D109" t="s">
        <v>27</v>
      </c>
      <c r="G109">
        <v>0.5</v>
      </c>
      <c r="H109">
        <v>0.5</v>
      </c>
      <c r="I109">
        <v>5169</v>
      </c>
      <c r="J109">
        <v>6617</v>
      </c>
      <c r="L109">
        <v>18640</v>
      </c>
      <c r="M109">
        <v>4.38</v>
      </c>
      <c r="N109">
        <v>5.8840000000000003</v>
      </c>
      <c r="O109">
        <v>1.504</v>
      </c>
      <c r="Q109">
        <v>1.8340000000000001</v>
      </c>
      <c r="R109">
        <v>1</v>
      </c>
      <c r="S109">
        <v>0</v>
      </c>
      <c r="T109">
        <v>0</v>
      </c>
      <c r="V109">
        <v>0</v>
      </c>
      <c r="Y109" s="1">
        <v>44399</v>
      </c>
      <c r="Z109" s="2">
        <v>0.15438657407407408</v>
      </c>
      <c r="AB109">
        <v>1</v>
      </c>
      <c r="AD109" s="4">
        <f t="shared" si="12"/>
        <v>4.2740816249608127</v>
      </c>
      <c r="AE109" s="4">
        <f t="shared" si="13"/>
        <v>5.1853343743981171</v>
      </c>
      <c r="AF109" s="4">
        <f t="shared" si="14"/>
        <v>0.91125274943730439</v>
      </c>
      <c r="AG109" s="4">
        <f t="shared" si="15"/>
        <v>0.15951646372765749</v>
      </c>
      <c r="BC109" s="4"/>
      <c r="BD109" s="4"/>
      <c r="BE109" s="4"/>
      <c r="BF109" s="4"/>
    </row>
    <row r="110" spans="1:58" x14ac:dyDescent="0.3">
      <c r="A110">
        <v>87</v>
      </c>
      <c r="B110">
        <v>25</v>
      </c>
      <c r="C110" t="s">
        <v>112</v>
      </c>
      <c r="D110" t="s">
        <v>27</v>
      </c>
      <c r="G110">
        <v>0.5</v>
      </c>
      <c r="H110">
        <v>0.5</v>
      </c>
      <c r="I110">
        <v>5121</v>
      </c>
      <c r="J110">
        <v>6620</v>
      </c>
      <c r="L110">
        <v>19183</v>
      </c>
      <c r="M110">
        <v>4.3440000000000003</v>
      </c>
      <c r="N110">
        <v>5.8869999999999996</v>
      </c>
      <c r="O110">
        <v>1.5429999999999999</v>
      </c>
      <c r="Q110">
        <v>1.89</v>
      </c>
      <c r="R110">
        <v>1</v>
      </c>
      <c r="S110">
        <v>0</v>
      </c>
      <c r="T110">
        <v>0</v>
      </c>
      <c r="V110">
        <v>0</v>
      </c>
      <c r="Y110" s="1">
        <v>44399</v>
      </c>
      <c r="Z110" s="2">
        <v>0.16098379629629631</v>
      </c>
      <c r="AB110">
        <v>1</v>
      </c>
      <c r="AD110" s="4">
        <f t="shared" si="12"/>
        <v>4.2337099937913063</v>
      </c>
      <c r="AE110" s="4">
        <f t="shared" si="13"/>
        <v>5.1877799878548876</v>
      </c>
      <c r="AF110" s="4">
        <f t="shared" si="14"/>
        <v>0.95406999406358128</v>
      </c>
      <c r="AG110" s="4">
        <f t="shared" si="15"/>
        <v>0.16427517205950851</v>
      </c>
      <c r="AJ110">
        <f>ABS(100*(AD110-AD111)/(AVERAGE(AD110:AD111)))</f>
        <v>1.1063509187976384</v>
      </c>
      <c r="AO110">
        <f>ABS(100*(AE110-AE111)/(AVERAGE(AE110:AE111)))</f>
        <v>0.72023801961205902</v>
      </c>
      <c r="AT110">
        <f>ABS(100*(AF110-AF111)/(AVERAGE(AF110:AF111)))</f>
        <v>1.0113913096100697</v>
      </c>
      <c r="AY110">
        <f>ABS(100*(AG110-AG111)/(AVERAGE(AG110:AG111)))</f>
        <v>0.74409189533366149</v>
      </c>
      <c r="BC110" s="4">
        <f>AVERAGE(AD110:AD111)</f>
        <v>4.2572601119735189</v>
      </c>
      <c r="BD110" s="4">
        <f>AVERAGE(AE110:AE111)</f>
        <v>5.2065296910234586</v>
      </c>
      <c r="BE110" s="4">
        <f>AVERAGE(AF110:AF111)</f>
        <v>0.94926957904993969</v>
      </c>
      <c r="BF110" s="4">
        <f>AVERAGE(AG110:AG111)</f>
        <v>0.16488863353875266</v>
      </c>
    </row>
    <row r="111" spans="1:58" x14ac:dyDescent="0.3">
      <c r="A111">
        <v>88</v>
      </c>
      <c r="B111">
        <v>25</v>
      </c>
      <c r="C111" t="s">
        <v>112</v>
      </c>
      <c r="D111" t="s">
        <v>27</v>
      </c>
      <c r="G111">
        <v>0.5</v>
      </c>
      <c r="H111">
        <v>0.5</v>
      </c>
      <c r="I111">
        <v>5177</v>
      </c>
      <c r="J111">
        <v>6666</v>
      </c>
      <c r="L111">
        <v>19323</v>
      </c>
      <c r="M111">
        <v>4.3860000000000001</v>
      </c>
      <c r="N111">
        <v>5.9260000000000002</v>
      </c>
      <c r="O111">
        <v>1.5389999999999999</v>
      </c>
      <c r="Q111">
        <v>1.905</v>
      </c>
      <c r="R111">
        <v>1</v>
      </c>
      <c r="S111">
        <v>0</v>
      </c>
      <c r="T111">
        <v>0</v>
      </c>
      <c r="V111">
        <v>0</v>
      </c>
      <c r="Y111" s="1">
        <v>44399</v>
      </c>
      <c r="Z111" s="2">
        <v>0.16800925925925925</v>
      </c>
      <c r="AB111">
        <v>1</v>
      </c>
      <c r="AD111" s="4">
        <f t="shared" si="12"/>
        <v>4.2808102301557307</v>
      </c>
      <c r="AE111" s="4">
        <f t="shared" si="13"/>
        <v>5.2252793941920288</v>
      </c>
      <c r="AF111" s="4">
        <f t="shared" si="14"/>
        <v>0.9444691640362981</v>
      </c>
      <c r="AG111" s="4">
        <f t="shared" si="15"/>
        <v>0.16550209501799679</v>
      </c>
      <c r="BC111" s="4"/>
      <c r="BD111" s="4"/>
      <c r="BE111" s="4"/>
      <c r="BF111" s="4"/>
    </row>
    <row r="112" spans="1:58" x14ac:dyDescent="0.3">
      <c r="A112">
        <v>89</v>
      </c>
      <c r="B112">
        <v>26</v>
      </c>
      <c r="C112" t="s">
        <v>113</v>
      </c>
      <c r="D112" t="s">
        <v>27</v>
      </c>
      <c r="G112">
        <v>0.5</v>
      </c>
      <c r="H112">
        <v>0.5</v>
      </c>
      <c r="I112">
        <v>5159</v>
      </c>
      <c r="J112">
        <v>7993</v>
      </c>
      <c r="L112">
        <v>8409</v>
      </c>
      <c r="M112">
        <v>4.3730000000000002</v>
      </c>
      <c r="N112">
        <v>7.05</v>
      </c>
      <c r="O112">
        <v>2.677</v>
      </c>
      <c r="Q112">
        <v>0.76300000000000001</v>
      </c>
      <c r="R112">
        <v>1</v>
      </c>
      <c r="S112">
        <v>0</v>
      </c>
      <c r="T112">
        <v>0</v>
      </c>
      <c r="V112">
        <v>0</v>
      </c>
      <c r="Y112" s="1">
        <v>44399</v>
      </c>
      <c r="Z112" s="2">
        <v>0.17997685185185186</v>
      </c>
      <c r="AB112">
        <v>1</v>
      </c>
      <c r="AD112" s="4">
        <f t="shared" si="12"/>
        <v>4.2656708684671658</v>
      </c>
      <c r="AE112" s="4">
        <f t="shared" si="13"/>
        <v>6.3070557465700059</v>
      </c>
      <c r="AF112" s="4">
        <f t="shared" si="14"/>
        <v>2.0413848781028401</v>
      </c>
      <c r="AG112" s="4">
        <f t="shared" si="15"/>
        <v>6.9854686668416766E-2</v>
      </c>
      <c r="BC112" s="4"/>
      <c r="BD112" s="4"/>
      <c r="BE112" s="4"/>
      <c r="BF112" s="4"/>
    </row>
    <row r="113" spans="1:58" x14ac:dyDescent="0.3">
      <c r="A113">
        <v>90</v>
      </c>
      <c r="B113">
        <v>26</v>
      </c>
      <c r="C113" t="s">
        <v>113</v>
      </c>
      <c r="D113" t="s">
        <v>27</v>
      </c>
      <c r="G113">
        <v>0.5</v>
      </c>
      <c r="H113">
        <v>0.5</v>
      </c>
      <c r="I113">
        <v>5140</v>
      </c>
      <c r="J113">
        <v>8605</v>
      </c>
      <c r="L113">
        <v>9114</v>
      </c>
      <c r="M113">
        <v>4.3579999999999997</v>
      </c>
      <c r="N113">
        <v>7.569</v>
      </c>
      <c r="O113">
        <v>3.21</v>
      </c>
      <c r="Q113">
        <v>0.83699999999999997</v>
      </c>
      <c r="R113">
        <v>1</v>
      </c>
      <c r="S113">
        <v>0</v>
      </c>
      <c r="T113">
        <v>0</v>
      </c>
      <c r="V113">
        <v>0</v>
      </c>
      <c r="Y113" s="1">
        <v>44399</v>
      </c>
      <c r="Z113" s="2">
        <v>0.18668981481481481</v>
      </c>
      <c r="AB113">
        <v>1</v>
      </c>
      <c r="AD113" s="4">
        <f t="shared" si="12"/>
        <v>4.2496904311292356</v>
      </c>
      <c r="AE113" s="4">
        <f t="shared" si="13"/>
        <v>6.8059608917511074</v>
      </c>
      <c r="AF113" s="4">
        <f t="shared" si="14"/>
        <v>2.5562704606218718</v>
      </c>
      <c r="AG113" s="4">
        <f t="shared" si="15"/>
        <v>7.603312013794708E-2</v>
      </c>
      <c r="AJ113">
        <f>ABS(100*(AD113-AD114)/(AVERAGE(AD113:AD114)))</f>
        <v>5.9392002464710957E-2</v>
      </c>
      <c r="AO113">
        <f>ABS(100*(AE113-AE114)/(AVERAGE(AE113:AE114)))</f>
        <v>0.39605017812585458</v>
      </c>
      <c r="AT113">
        <f>ABS(100*(AF113-AF114)/(AVERAGE(AF113:AF114)))</f>
        <v>0.95824461403103689</v>
      </c>
      <c r="AY113">
        <f>ABS(100*(AG113-AG114)/(AVERAGE(AG113:AG114)))</f>
        <v>1.0194765932715397</v>
      </c>
      <c r="BC113" s="4">
        <f>AVERAGE(AD113:AD114)</f>
        <v>4.2484288176551885</v>
      </c>
      <c r="BD113" s="4">
        <f>AVERAGE(AE113:AE114)</f>
        <v>6.7925100177388718</v>
      </c>
      <c r="BE113" s="4">
        <f>AVERAGE(AF113:AF114)</f>
        <v>2.5440812000836828</v>
      </c>
      <c r="BF113" s="4">
        <f>AVERAGE(AG113:AG114)</f>
        <v>7.564751577956505E-2</v>
      </c>
    </row>
    <row r="114" spans="1:58" x14ac:dyDescent="0.3">
      <c r="A114">
        <v>91</v>
      </c>
      <c r="B114">
        <v>26</v>
      </c>
      <c r="C114" t="s">
        <v>113</v>
      </c>
      <c r="D114" t="s">
        <v>27</v>
      </c>
      <c r="G114">
        <v>0.5</v>
      </c>
      <c r="H114">
        <v>0.5</v>
      </c>
      <c r="I114">
        <v>5137</v>
      </c>
      <c r="J114">
        <v>8572</v>
      </c>
      <c r="L114">
        <v>9026</v>
      </c>
      <c r="M114">
        <v>4.3559999999999999</v>
      </c>
      <c r="N114">
        <v>7.54</v>
      </c>
      <c r="O114">
        <v>3.1840000000000002</v>
      </c>
      <c r="Q114">
        <v>0.82799999999999996</v>
      </c>
      <c r="R114">
        <v>1</v>
      </c>
      <c r="S114">
        <v>0</v>
      </c>
      <c r="T114">
        <v>0</v>
      </c>
      <c r="V114">
        <v>0</v>
      </c>
      <c r="Y114" s="1">
        <v>44399</v>
      </c>
      <c r="Z114" s="2">
        <v>0.19357638888888887</v>
      </c>
      <c r="AB114">
        <v>1</v>
      </c>
      <c r="AD114" s="4">
        <f t="shared" si="12"/>
        <v>4.2471672041811424</v>
      </c>
      <c r="AE114" s="4">
        <f t="shared" si="13"/>
        <v>6.7790591437266361</v>
      </c>
      <c r="AF114" s="4">
        <f t="shared" si="14"/>
        <v>2.5318919395454937</v>
      </c>
      <c r="AG114" s="4">
        <f t="shared" si="15"/>
        <v>7.526191142118302E-2</v>
      </c>
      <c r="BC114" s="4"/>
      <c r="BD114" s="4"/>
      <c r="BE114" s="4"/>
      <c r="BF114" s="4"/>
    </row>
    <row r="115" spans="1:58" x14ac:dyDescent="0.3">
      <c r="A115">
        <v>92</v>
      </c>
      <c r="B115">
        <v>27</v>
      </c>
      <c r="C115" t="s">
        <v>114</v>
      </c>
      <c r="D115" t="s">
        <v>27</v>
      </c>
      <c r="G115">
        <v>0.5</v>
      </c>
      <c r="H115">
        <v>0.5</v>
      </c>
      <c r="I115">
        <v>5083</v>
      </c>
      <c r="J115">
        <v>6748</v>
      </c>
      <c r="L115">
        <v>14196</v>
      </c>
      <c r="M115">
        <v>4.3150000000000004</v>
      </c>
      <c r="N115">
        <v>5.9960000000000004</v>
      </c>
      <c r="O115">
        <v>1.681</v>
      </c>
      <c r="Q115">
        <v>1.369</v>
      </c>
      <c r="R115">
        <v>1</v>
      </c>
      <c r="S115">
        <v>0</v>
      </c>
      <c r="T115">
        <v>0</v>
      </c>
      <c r="V115">
        <v>0</v>
      </c>
      <c r="Y115" s="1">
        <v>44399</v>
      </c>
      <c r="Z115" s="2">
        <v>0.20541666666666666</v>
      </c>
      <c r="AB115">
        <v>1</v>
      </c>
      <c r="AD115" s="4">
        <f t="shared" si="12"/>
        <v>4.2017491191154477</v>
      </c>
      <c r="AE115" s="4">
        <f t="shared" si="13"/>
        <v>5.2921261620104119</v>
      </c>
      <c r="AF115" s="4">
        <f t="shared" si="14"/>
        <v>1.0903770428949642</v>
      </c>
      <c r="AG115" s="4">
        <f t="shared" si="15"/>
        <v>0.12057042353107202</v>
      </c>
      <c r="BC115" s="4"/>
      <c r="BD115" s="4"/>
      <c r="BE115" s="4"/>
      <c r="BF115" s="4"/>
    </row>
    <row r="116" spans="1:58" x14ac:dyDescent="0.3">
      <c r="A116">
        <v>93</v>
      </c>
      <c r="B116">
        <v>27</v>
      </c>
      <c r="C116" t="s">
        <v>114</v>
      </c>
      <c r="D116" t="s">
        <v>27</v>
      </c>
      <c r="G116">
        <v>0.5</v>
      </c>
      <c r="H116">
        <v>0.5</v>
      </c>
      <c r="I116">
        <v>5081</v>
      </c>
      <c r="J116">
        <v>6621</v>
      </c>
      <c r="L116">
        <v>14157</v>
      </c>
      <c r="M116">
        <v>4.3129999999999997</v>
      </c>
      <c r="N116">
        <v>5.8879999999999999</v>
      </c>
      <c r="O116">
        <v>1.575</v>
      </c>
      <c r="Q116">
        <v>1.365</v>
      </c>
      <c r="R116">
        <v>1</v>
      </c>
      <c r="S116">
        <v>0</v>
      </c>
      <c r="T116">
        <v>0</v>
      </c>
      <c r="V116">
        <v>0</v>
      </c>
      <c r="Y116" s="1">
        <v>44399</v>
      </c>
      <c r="Z116" s="2">
        <v>0.21171296296296296</v>
      </c>
      <c r="AB116">
        <v>1</v>
      </c>
      <c r="AD116" s="4">
        <f t="shared" si="12"/>
        <v>4.2000669678167188</v>
      </c>
      <c r="AE116" s="4">
        <f t="shared" si="13"/>
        <v>5.1885951923404772</v>
      </c>
      <c r="AF116" s="4">
        <f t="shared" si="14"/>
        <v>0.98852822452375833</v>
      </c>
      <c r="AG116" s="4">
        <f t="shared" si="15"/>
        <v>0.12022863784977886</v>
      </c>
      <c r="AJ116">
        <f>ABS(100*(AD116-AD117)/(AVERAGE(AD116:AD117)))</f>
        <v>0.40130946192233186</v>
      </c>
      <c r="AO116">
        <f>ABS(100*(AE116-AE117)/(AVERAGE(AE116:AE117)))</f>
        <v>10.101047562104242</v>
      </c>
      <c r="AT116">
        <f>ABS(100*(AF116-AF117)/(AVERAGE(AF116:AF117)))</f>
        <v>64.493966279385674</v>
      </c>
      <c r="AY116">
        <f>ABS(100*(AG116-AG117)/(AVERAGE(AG116:AG117)))</f>
        <v>11.468313824829202</v>
      </c>
      <c r="BC116" s="4">
        <f>AVERAGE(AD116:AD117)</f>
        <v>4.1916562113230711</v>
      </c>
      <c r="BD116" s="4">
        <f>AVERAGE(AE116:AE117)</f>
        <v>4.9391426197499264</v>
      </c>
      <c r="BE116" s="4">
        <f>AVERAGE(AF116:AF117)</f>
        <v>0.74748640842685488</v>
      </c>
      <c r="BF116" s="4">
        <f>AVERAGE(AG116:AG117)</f>
        <v>0.11370841869895537</v>
      </c>
    </row>
    <row r="117" spans="1:58" x14ac:dyDescent="0.3">
      <c r="A117">
        <v>94</v>
      </c>
      <c r="B117">
        <v>27</v>
      </c>
      <c r="C117" t="s">
        <v>114</v>
      </c>
      <c r="D117" t="s">
        <v>27</v>
      </c>
      <c r="G117">
        <v>0.5</v>
      </c>
      <c r="H117">
        <v>0.5</v>
      </c>
      <c r="I117">
        <v>5061</v>
      </c>
      <c r="J117">
        <v>6009</v>
      </c>
      <c r="L117">
        <v>12669</v>
      </c>
      <c r="M117">
        <v>4.2969999999999997</v>
      </c>
      <c r="N117">
        <v>5.37</v>
      </c>
      <c r="O117">
        <v>1.0720000000000001</v>
      </c>
      <c r="Q117">
        <v>1.2090000000000001</v>
      </c>
      <c r="R117">
        <v>1</v>
      </c>
      <c r="S117">
        <v>0</v>
      </c>
      <c r="T117">
        <v>0</v>
      </c>
      <c r="V117">
        <v>0</v>
      </c>
      <c r="Y117" s="1">
        <v>44399</v>
      </c>
      <c r="Z117" s="2">
        <v>0.21843749999999998</v>
      </c>
      <c r="AB117">
        <v>1</v>
      </c>
      <c r="AD117" s="4">
        <f t="shared" si="12"/>
        <v>4.1832454548294242</v>
      </c>
      <c r="AE117" s="4">
        <f t="shared" si="13"/>
        <v>4.6896900471593757</v>
      </c>
      <c r="AF117" s="4">
        <f t="shared" si="14"/>
        <v>0.50644459232995143</v>
      </c>
      <c r="AG117" s="4">
        <f t="shared" si="15"/>
        <v>0.10718819954813188</v>
      </c>
      <c r="BC117" s="4"/>
      <c r="BD117" s="4"/>
      <c r="BE117" s="4"/>
      <c r="BF117" s="4"/>
    </row>
    <row r="118" spans="1:58" x14ac:dyDescent="0.3">
      <c r="A118">
        <v>95</v>
      </c>
      <c r="B118">
        <v>28</v>
      </c>
      <c r="C118" t="s">
        <v>115</v>
      </c>
      <c r="D118" t="s">
        <v>27</v>
      </c>
      <c r="G118">
        <v>0.5</v>
      </c>
      <c r="H118">
        <v>0.5</v>
      </c>
      <c r="I118">
        <v>4259</v>
      </c>
      <c r="J118">
        <v>10356</v>
      </c>
      <c r="L118">
        <v>27398</v>
      </c>
      <c r="M118">
        <v>3.6819999999999999</v>
      </c>
      <c r="N118">
        <v>9.0519999999999996</v>
      </c>
      <c r="O118">
        <v>5.37</v>
      </c>
      <c r="Q118">
        <v>2.7490000000000001</v>
      </c>
      <c r="R118">
        <v>1</v>
      </c>
      <c r="S118">
        <v>0</v>
      </c>
      <c r="T118">
        <v>0</v>
      </c>
      <c r="V118">
        <v>0</v>
      </c>
      <c r="Y118" s="1">
        <v>44399</v>
      </c>
      <c r="Z118" s="2">
        <v>0.23061342592592593</v>
      </c>
      <c r="AB118">
        <v>1</v>
      </c>
      <c r="AD118" s="4">
        <f t="shared" si="12"/>
        <v>3.5087027840389311</v>
      </c>
      <c r="AE118" s="4">
        <f t="shared" si="13"/>
        <v>8.2333839460192593</v>
      </c>
      <c r="AF118" s="4">
        <f t="shared" si="14"/>
        <v>4.7246811619803282</v>
      </c>
      <c r="AG118" s="4">
        <f t="shared" si="15"/>
        <v>0.23626925851651787</v>
      </c>
      <c r="BC118" s="4"/>
      <c r="BD118" s="4"/>
      <c r="BE118" s="4"/>
      <c r="BF118" s="4"/>
    </row>
    <row r="119" spans="1:58" x14ac:dyDescent="0.3">
      <c r="A119">
        <v>96</v>
      </c>
      <c r="B119">
        <v>28</v>
      </c>
      <c r="C119" t="s">
        <v>115</v>
      </c>
      <c r="D119" t="s">
        <v>27</v>
      </c>
      <c r="G119">
        <v>0.5</v>
      </c>
      <c r="H119">
        <v>0.5</v>
      </c>
      <c r="I119">
        <v>3917</v>
      </c>
      <c r="J119">
        <v>10374</v>
      </c>
      <c r="L119">
        <v>27332</v>
      </c>
      <c r="M119">
        <v>3.42</v>
      </c>
      <c r="N119">
        <v>9.0670000000000002</v>
      </c>
      <c r="O119">
        <v>5.6470000000000002</v>
      </c>
      <c r="Q119">
        <v>2.7429999999999999</v>
      </c>
      <c r="R119">
        <v>1</v>
      </c>
      <c r="S119">
        <v>0</v>
      </c>
      <c r="T119">
        <v>0</v>
      </c>
      <c r="V119">
        <v>0</v>
      </c>
      <c r="Y119" s="1">
        <v>44399</v>
      </c>
      <c r="Z119" s="2">
        <v>0.23731481481481484</v>
      </c>
      <c r="AB119">
        <v>1</v>
      </c>
      <c r="AD119" s="4">
        <f t="shared" si="12"/>
        <v>3.2210549119562022</v>
      </c>
      <c r="AE119" s="4">
        <f t="shared" si="13"/>
        <v>8.2480576267598789</v>
      </c>
      <c r="AF119" s="4">
        <f t="shared" si="14"/>
        <v>5.0270027148036771</v>
      </c>
      <c r="AG119" s="4">
        <f t="shared" si="15"/>
        <v>0.23569085197894482</v>
      </c>
      <c r="AJ119">
        <f>ABS(100*(AD119-AD120)/(AVERAGE(AD119:AD120)))</f>
        <v>0.18261575564685284</v>
      </c>
      <c r="AO119">
        <f>ABS(100*(AE119-AE120)/(AVERAGE(AE119:AE120)))</f>
        <v>1.0617613261806658</v>
      </c>
      <c r="AT119">
        <f>ABS(100*(AF119-AF120)/(AVERAGE(AF119:AF120)))</f>
        <v>1.6210193016636525</v>
      </c>
      <c r="AY119">
        <f>ABS(100*(AG119-AG120)/(AVERAGE(AG119:AG120)))</f>
        <v>0.95842931709235557</v>
      </c>
      <c r="BC119" s="4">
        <f>AVERAGE(AD119:AD120)</f>
        <v>3.2239986767289786</v>
      </c>
      <c r="BD119" s="4">
        <f>AVERAGE(AE119:AE120)</f>
        <v>8.2920786689817412</v>
      </c>
      <c r="BE119" s="4">
        <f>AVERAGE(AF119:AF120)</f>
        <v>5.0680799922527626</v>
      </c>
      <c r="BF119" s="4">
        <f>AVERAGE(AG119:AG120)</f>
        <v>0.23682575571554648</v>
      </c>
    </row>
    <row r="120" spans="1:58" x14ac:dyDescent="0.3">
      <c r="A120">
        <v>97</v>
      </c>
      <c r="B120">
        <v>28</v>
      </c>
      <c r="C120" t="s">
        <v>115</v>
      </c>
      <c r="D120" t="s">
        <v>27</v>
      </c>
      <c r="G120">
        <v>0.5</v>
      </c>
      <c r="H120">
        <v>0.5</v>
      </c>
      <c r="I120">
        <v>3924</v>
      </c>
      <c r="J120">
        <v>10482</v>
      </c>
      <c r="L120">
        <v>27591</v>
      </c>
      <c r="M120">
        <v>3.4249999999999998</v>
      </c>
      <c r="N120">
        <v>9.1590000000000007</v>
      </c>
      <c r="O120">
        <v>5.734</v>
      </c>
      <c r="Q120">
        <v>2.77</v>
      </c>
      <c r="R120">
        <v>1</v>
      </c>
      <c r="S120">
        <v>0</v>
      </c>
      <c r="T120">
        <v>0</v>
      </c>
      <c r="V120">
        <v>0</v>
      </c>
      <c r="Y120" s="1">
        <v>44399</v>
      </c>
      <c r="Z120" s="2">
        <v>0.24452546296296296</v>
      </c>
      <c r="AB120">
        <v>1</v>
      </c>
      <c r="AD120" s="4">
        <f t="shared" si="12"/>
        <v>3.2269424415017554</v>
      </c>
      <c r="AE120" s="4">
        <f t="shared" si="13"/>
        <v>8.3360997112036035</v>
      </c>
      <c r="AF120" s="4">
        <f t="shared" si="14"/>
        <v>5.1091572697018481</v>
      </c>
      <c r="AG120" s="4">
        <f t="shared" si="15"/>
        <v>0.23796065945214814</v>
      </c>
      <c r="BC120" s="4"/>
      <c r="BD120" s="4"/>
      <c r="BE120" s="4"/>
      <c r="BF120" s="4"/>
    </row>
    <row r="121" spans="1:58" x14ac:dyDescent="0.3">
      <c r="A121">
        <v>98</v>
      </c>
      <c r="B121">
        <v>29</v>
      </c>
      <c r="C121" t="s">
        <v>116</v>
      </c>
      <c r="D121" t="s">
        <v>27</v>
      </c>
      <c r="G121">
        <v>0.5</v>
      </c>
      <c r="H121">
        <v>0.5</v>
      </c>
      <c r="I121">
        <v>4825</v>
      </c>
      <c r="J121">
        <v>8647</v>
      </c>
      <c r="L121">
        <v>8291</v>
      </c>
      <c r="M121">
        <v>4.1159999999999997</v>
      </c>
      <c r="N121">
        <v>7.6050000000000004</v>
      </c>
      <c r="O121">
        <v>3.488</v>
      </c>
      <c r="Q121">
        <v>0.751</v>
      </c>
      <c r="R121">
        <v>1</v>
      </c>
      <c r="S121">
        <v>0</v>
      </c>
      <c r="T121">
        <v>0</v>
      </c>
      <c r="V121">
        <v>0</v>
      </c>
      <c r="Y121" s="1">
        <v>44399</v>
      </c>
      <c r="Z121" s="2">
        <v>0.25643518518518521</v>
      </c>
      <c r="AB121">
        <v>1</v>
      </c>
      <c r="AD121" s="4">
        <f t="shared" si="12"/>
        <v>3.984751601579354</v>
      </c>
      <c r="AE121" s="4">
        <f t="shared" si="13"/>
        <v>6.8401994801458894</v>
      </c>
      <c r="AF121" s="4">
        <f t="shared" si="14"/>
        <v>2.8554478785665354</v>
      </c>
      <c r="AG121" s="4">
        <f t="shared" si="15"/>
        <v>6.8820565889119487E-2</v>
      </c>
      <c r="BC121" s="4"/>
      <c r="BD121" s="4"/>
      <c r="BE121" s="4"/>
      <c r="BF121" s="4"/>
    </row>
    <row r="122" spans="1:58" x14ac:dyDescent="0.3">
      <c r="A122">
        <v>99</v>
      </c>
      <c r="B122">
        <v>29</v>
      </c>
      <c r="C122" t="s">
        <v>116</v>
      </c>
      <c r="D122" t="s">
        <v>27</v>
      </c>
      <c r="G122">
        <v>0.5</v>
      </c>
      <c r="H122">
        <v>0.5</v>
      </c>
      <c r="I122">
        <v>5229</v>
      </c>
      <c r="J122">
        <v>8507</v>
      </c>
      <c r="L122">
        <v>8326</v>
      </c>
      <c r="M122">
        <v>4.4269999999999996</v>
      </c>
      <c r="N122">
        <v>7.4859999999999998</v>
      </c>
      <c r="O122">
        <v>3.0590000000000002</v>
      </c>
      <c r="Q122">
        <v>0.755</v>
      </c>
      <c r="R122">
        <v>1</v>
      </c>
      <c r="S122">
        <v>0</v>
      </c>
      <c r="T122">
        <v>0</v>
      </c>
      <c r="V122">
        <v>0</v>
      </c>
      <c r="Y122" s="1">
        <v>44399</v>
      </c>
      <c r="Z122" s="2">
        <v>0.26283564814814814</v>
      </c>
      <c r="AB122">
        <v>1</v>
      </c>
      <c r="AD122" s="4">
        <f t="shared" si="12"/>
        <v>4.3245461639226948</v>
      </c>
      <c r="AE122" s="4">
        <f t="shared" si="13"/>
        <v>6.7260708521632839</v>
      </c>
      <c r="AF122" s="4">
        <f t="shared" si="14"/>
        <v>2.4015246882405892</v>
      </c>
      <c r="AG122" s="4">
        <f t="shared" si="15"/>
        <v>6.912729662874155E-2</v>
      </c>
      <c r="AJ122">
        <f>ABS(100*(AD122-AD123)/(AVERAGE(AD122:AD123)))</f>
        <v>7.7825779104636866E-2</v>
      </c>
      <c r="AO122">
        <f>ABS(100*(AE122-AE123)/(AVERAGE(AE122:AE123)))</f>
        <v>9.2571721331382566</v>
      </c>
      <c r="AT122">
        <f>ABS(100*(AF122-AF123)/(AVERAGE(AF122:AF123)))</f>
        <v>28.102151254117285</v>
      </c>
      <c r="AY122">
        <f>ABS(100*(AG122-AG123)/(AVERAGE(AG122:AG123)))</f>
        <v>9.0506967036244781</v>
      </c>
      <c r="BC122" s="4">
        <f>AVERAGE(AD122:AD123)</f>
        <v>4.322864012623965</v>
      </c>
      <c r="BD122" s="4">
        <f>AVERAGE(AE122:AE123)</f>
        <v>6.4285212149229212</v>
      </c>
      <c r="BE122" s="4">
        <f>AVERAGE(AF122:AF123)</f>
        <v>2.1056572022989557</v>
      </c>
      <c r="BF122" s="4">
        <f>AVERAGE(AG122:AG123)</f>
        <v>6.61344809835719E-2</v>
      </c>
    </row>
    <row r="123" spans="1:58" x14ac:dyDescent="0.3">
      <c r="A123">
        <v>100</v>
      </c>
      <c r="B123">
        <v>29</v>
      </c>
      <c r="C123" t="s">
        <v>116</v>
      </c>
      <c r="D123" t="s">
        <v>27</v>
      </c>
      <c r="G123">
        <v>0.5</v>
      </c>
      <c r="H123">
        <v>0.5</v>
      </c>
      <c r="I123">
        <v>5225</v>
      </c>
      <c r="J123">
        <v>7777</v>
      </c>
      <c r="L123">
        <v>7643</v>
      </c>
      <c r="M123">
        <v>4.4240000000000004</v>
      </c>
      <c r="N123">
        <v>6.867</v>
      </c>
      <c r="O123">
        <v>2.4430000000000001</v>
      </c>
      <c r="Q123">
        <v>0.68300000000000005</v>
      </c>
      <c r="R123">
        <v>1</v>
      </c>
      <c r="S123">
        <v>0</v>
      </c>
      <c r="T123">
        <v>0</v>
      </c>
      <c r="V123">
        <v>0</v>
      </c>
      <c r="Y123" s="1">
        <v>44399</v>
      </c>
      <c r="Z123" s="2">
        <v>0.26971064814814816</v>
      </c>
      <c r="AB123">
        <v>1</v>
      </c>
      <c r="AD123" s="4">
        <f t="shared" si="12"/>
        <v>4.3211818613252362</v>
      </c>
      <c r="AE123" s="4">
        <f t="shared" si="13"/>
        <v>6.1309715776825584</v>
      </c>
      <c r="AF123" s="4">
        <f t="shared" si="14"/>
        <v>1.8097897163573222</v>
      </c>
      <c r="AG123" s="4">
        <f t="shared" si="15"/>
        <v>6.314166533840225E-2</v>
      </c>
      <c r="BC123" s="4"/>
      <c r="BD123" s="4"/>
      <c r="BE123" s="4"/>
      <c r="BF123" s="4"/>
    </row>
    <row r="124" spans="1:58" x14ac:dyDescent="0.3">
      <c r="A124">
        <v>101</v>
      </c>
      <c r="B124">
        <v>30</v>
      </c>
      <c r="C124" t="s">
        <v>117</v>
      </c>
      <c r="D124" t="s">
        <v>27</v>
      </c>
      <c r="G124">
        <v>0.5</v>
      </c>
      <c r="H124">
        <v>0.5</v>
      </c>
      <c r="I124">
        <v>4633</v>
      </c>
      <c r="J124">
        <v>9146</v>
      </c>
      <c r="L124">
        <v>18422</v>
      </c>
      <c r="M124">
        <v>3.9689999999999999</v>
      </c>
      <c r="N124">
        <v>8.0269999999999992</v>
      </c>
      <c r="O124">
        <v>4.0579999999999998</v>
      </c>
      <c r="Q124">
        <v>1.8109999999999999</v>
      </c>
      <c r="R124">
        <v>1</v>
      </c>
      <c r="S124">
        <v>0</v>
      </c>
      <c r="T124">
        <v>0</v>
      </c>
      <c r="V124">
        <v>0</v>
      </c>
      <c r="Y124" s="1">
        <v>44399</v>
      </c>
      <c r="Z124" s="2">
        <v>0.2814699074074074</v>
      </c>
      <c r="AB124">
        <v>1</v>
      </c>
      <c r="AD124" s="4">
        <f t="shared" si="12"/>
        <v>3.8232650769013308</v>
      </c>
      <c r="AE124" s="4">
        <f t="shared" si="13"/>
        <v>7.2469865184553166</v>
      </c>
      <c r="AF124" s="4">
        <f t="shared" si="14"/>
        <v>3.4237214415539858</v>
      </c>
      <c r="AG124" s="4">
        <f t="shared" si="15"/>
        <v>0.15760596940658286</v>
      </c>
      <c r="BC124" s="4"/>
      <c r="BD124" s="4"/>
      <c r="BE124" s="4"/>
      <c r="BF124" s="4"/>
    </row>
    <row r="125" spans="1:58" x14ac:dyDescent="0.3">
      <c r="A125">
        <v>102</v>
      </c>
      <c r="B125">
        <v>30</v>
      </c>
      <c r="C125" t="s">
        <v>117</v>
      </c>
      <c r="D125" t="s">
        <v>27</v>
      </c>
      <c r="G125">
        <v>0.5</v>
      </c>
      <c r="H125">
        <v>0.5</v>
      </c>
      <c r="I125">
        <v>4403</v>
      </c>
      <c r="J125">
        <v>9298</v>
      </c>
      <c r="L125">
        <v>18906</v>
      </c>
      <c r="M125">
        <v>3.7930000000000001</v>
      </c>
      <c r="N125">
        <v>8.1560000000000006</v>
      </c>
      <c r="O125">
        <v>4.3630000000000004</v>
      </c>
      <c r="Q125">
        <v>1.861</v>
      </c>
      <c r="R125">
        <v>1</v>
      </c>
      <c r="S125">
        <v>0</v>
      </c>
      <c r="T125">
        <v>0</v>
      </c>
      <c r="V125">
        <v>0</v>
      </c>
      <c r="Y125" s="1">
        <v>44399</v>
      </c>
      <c r="Z125" s="2">
        <v>0.28820601851851851</v>
      </c>
      <c r="AB125">
        <v>1</v>
      </c>
      <c r="AD125" s="4">
        <f t="shared" si="12"/>
        <v>3.6298176775474489</v>
      </c>
      <c r="AE125" s="4">
        <f t="shared" si="13"/>
        <v>7.3708976002650024</v>
      </c>
      <c r="AF125" s="4">
        <f t="shared" si="14"/>
        <v>3.7410799227175535</v>
      </c>
      <c r="AG125" s="4">
        <f t="shared" si="15"/>
        <v>0.16184761734878525</v>
      </c>
      <c r="AJ125">
        <f>ABS(100*(AD125-AD126)/(AVERAGE(AD125:AD126)))</f>
        <v>0.71573943464140877</v>
      </c>
      <c r="AO125">
        <f>ABS(100*(AE125-AE126)/(AVERAGE(AE125:AE126)))</f>
        <v>2.7468592514641648</v>
      </c>
      <c r="AT125">
        <f>ABS(100*(AF125-AF126)/(AVERAGE(AF125:AF126)))</f>
        <v>6.2234619146261227</v>
      </c>
      <c r="AY125">
        <f>ABS(100*(AG125-AG126)/(AVERAGE(AG125:AG126)))</f>
        <v>0.45044115177824728</v>
      </c>
      <c r="BC125" s="4">
        <f>AVERAGE(AD125:AD126)</f>
        <v>3.6428543501126018</v>
      </c>
      <c r="BD125" s="4">
        <f>AVERAGE(AE125:AE126)</f>
        <v>7.2710350507802231</v>
      </c>
      <c r="BE125" s="4">
        <f>AVERAGE(AF125:AF126)</f>
        <v>3.6281807006676212</v>
      </c>
      <c r="BF125" s="4">
        <f>AVERAGE(AG125:AG126)</f>
        <v>0.16148392232894765</v>
      </c>
    </row>
    <row r="126" spans="1:58" x14ac:dyDescent="0.3">
      <c r="A126">
        <v>103</v>
      </c>
      <c r="B126">
        <v>30</v>
      </c>
      <c r="C126" t="s">
        <v>117</v>
      </c>
      <c r="D126" t="s">
        <v>27</v>
      </c>
      <c r="G126">
        <v>0.5</v>
      </c>
      <c r="H126">
        <v>0.5</v>
      </c>
      <c r="I126">
        <v>4434</v>
      </c>
      <c r="J126">
        <v>9053</v>
      </c>
      <c r="L126">
        <v>18823</v>
      </c>
      <c r="M126">
        <v>3.8159999999999998</v>
      </c>
      <c r="N126">
        <v>7.9480000000000004</v>
      </c>
      <c r="O126">
        <v>4.1319999999999997</v>
      </c>
      <c r="Q126">
        <v>1.853</v>
      </c>
      <c r="R126">
        <v>1</v>
      </c>
      <c r="S126">
        <v>0</v>
      </c>
      <c r="T126">
        <v>0</v>
      </c>
      <c r="V126">
        <v>0</v>
      </c>
      <c r="Y126" s="1">
        <v>44399</v>
      </c>
      <c r="Z126" s="2">
        <v>0.29534722222222221</v>
      </c>
      <c r="AB126">
        <v>1</v>
      </c>
      <c r="AD126" s="4">
        <f t="shared" si="12"/>
        <v>3.6558910226777548</v>
      </c>
      <c r="AE126" s="4">
        <f t="shared" si="13"/>
        <v>7.1711725012954437</v>
      </c>
      <c r="AF126" s="4">
        <f t="shared" si="14"/>
        <v>3.5152814786176889</v>
      </c>
      <c r="AG126" s="4">
        <f t="shared" si="15"/>
        <v>0.16112022730911005</v>
      </c>
      <c r="BC126" s="4"/>
      <c r="BD126" s="4"/>
      <c r="BE126" s="4"/>
      <c r="BF126" s="4"/>
    </row>
    <row r="127" spans="1:58" x14ac:dyDescent="0.3">
      <c r="A127">
        <v>104</v>
      </c>
      <c r="B127">
        <v>31</v>
      </c>
      <c r="C127" t="s">
        <v>118</v>
      </c>
      <c r="D127" t="s">
        <v>27</v>
      </c>
      <c r="G127">
        <v>0.5</v>
      </c>
      <c r="H127">
        <v>0.5</v>
      </c>
      <c r="I127">
        <v>6941</v>
      </c>
      <c r="J127">
        <v>15916</v>
      </c>
      <c r="L127">
        <v>50073</v>
      </c>
      <c r="M127">
        <v>5.74</v>
      </c>
      <c r="N127">
        <v>13.762</v>
      </c>
      <c r="O127">
        <v>8.0220000000000002</v>
      </c>
      <c r="Q127">
        <v>5.1210000000000004</v>
      </c>
      <c r="R127">
        <v>1</v>
      </c>
      <c r="S127">
        <v>0</v>
      </c>
      <c r="T127">
        <v>0</v>
      </c>
      <c r="V127">
        <v>0</v>
      </c>
      <c r="Y127" s="1">
        <v>44399</v>
      </c>
      <c r="Z127" s="2">
        <v>0.30770833333333331</v>
      </c>
      <c r="AB127">
        <v>1</v>
      </c>
      <c r="AD127" s="4">
        <f t="shared" si="12"/>
        <v>5.7644676756350703</v>
      </c>
      <c r="AE127" s="4">
        <f t="shared" si="13"/>
        <v>12.765920885899858</v>
      </c>
      <c r="AF127" s="4">
        <f t="shared" si="14"/>
        <v>7.0014532102647875</v>
      </c>
      <c r="AG127" s="4">
        <f t="shared" si="15"/>
        <v>0.43498695911453211</v>
      </c>
      <c r="BC127" s="4"/>
      <c r="BD127" s="4"/>
      <c r="BE127" s="4"/>
      <c r="BF127" s="4"/>
    </row>
    <row r="128" spans="1:58" x14ac:dyDescent="0.3">
      <c r="A128">
        <v>105</v>
      </c>
      <c r="B128">
        <v>31</v>
      </c>
      <c r="C128" t="s">
        <v>118</v>
      </c>
      <c r="D128" t="s">
        <v>27</v>
      </c>
      <c r="G128">
        <v>0.5</v>
      </c>
      <c r="H128">
        <v>0.5</v>
      </c>
      <c r="I128">
        <v>7830</v>
      </c>
      <c r="J128">
        <v>15900</v>
      </c>
      <c r="L128">
        <v>50407</v>
      </c>
      <c r="M128">
        <v>6.4219999999999997</v>
      </c>
      <c r="N128">
        <v>13.749000000000001</v>
      </c>
      <c r="O128">
        <v>7.327</v>
      </c>
      <c r="Q128">
        <v>5.1559999999999997</v>
      </c>
      <c r="R128">
        <v>1</v>
      </c>
      <c r="S128">
        <v>0</v>
      </c>
      <c r="T128">
        <v>0</v>
      </c>
      <c r="V128">
        <v>0</v>
      </c>
      <c r="Y128" s="1">
        <v>44399</v>
      </c>
      <c r="Z128" s="2">
        <v>0.31452546296296297</v>
      </c>
      <c r="AB128">
        <v>1</v>
      </c>
      <c r="AD128" s="4">
        <f t="shared" si="12"/>
        <v>6.512183927920292</v>
      </c>
      <c r="AE128" s="4">
        <f t="shared" si="13"/>
        <v>12.752877614130416</v>
      </c>
      <c r="AF128" s="4">
        <f t="shared" si="14"/>
        <v>6.2406936862101237</v>
      </c>
      <c r="AG128" s="4">
        <f t="shared" si="15"/>
        <v>0.43791404674406842</v>
      </c>
      <c r="AJ128">
        <f>ABS(100*(AD128-AD129)/(AVERAGE(AD128:AD129)))</f>
        <v>1.0790417151248257</v>
      </c>
      <c r="AL128">
        <f>100*((AVERAGE(AD128:AD129)*25.225)-(AVERAGE(AD125:AD126)*25))/(1000*0.075)</f>
        <v>98.786077900925022</v>
      </c>
      <c r="AO128">
        <f>ABS(100*(AE128-AE129)/(AVERAGE(AE128:AE129)))</f>
        <v>0.1660622688798811</v>
      </c>
      <c r="AQ128">
        <f>100*((AVERAGE(AE128:AE129)*25.225)-(AVERAGE(AE125:AE126)*25))/(2000*0.075)</f>
        <v>93.455191651914205</v>
      </c>
      <c r="AT128">
        <f>ABS(100*(AF128-AF129)/(AVERAGE(AF128:AF129)))</f>
        <v>0.79561304856936199</v>
      </c>
      <c r="AV128">
        <f>100*((AVERAGE(AF128:AF129)*25.225)-(AVERAGE(AF125:AF126)*25))/(1000*0.075)</f>
        <v>88.124305402903374</v>
      </c>
      <c r="AY128">
        <f>ABS(100*(AG128-AG129)/(AVERAGE(AG128:AG129)))</f>
        <v>10.999136028000443</v>
      </c>
      <c r="BA128">
        <f>100*((AVERAGE(AG128:AG129)*25.225)-(AVERAGE(AG125:AG126)*25))/(1000*0.075)</f>
        <v>10.202855263801894</v>
      </c>
      <c r="BC128" s="4">
        <f>AVERAGE(AD128:AD129)</f>
        <v>6.5475091051936101</v>
      </c>
      <c r="BD128" s="4">
        <f>AVERAGE(AE128:AE129)</f>
        <v>12.763475272443086</v>
      </c>
      <c r="BE128" s="4">
        <f>AVERAGE(AF128:AF129)</f>
        <v>6.2159661672494764</v>
      </c>
      <c r="BF128" s="4">
        <f>AVERAGE(AG128:AG129)</f>
        <v>0.46339898933895385</v>
      </c>
    </row>
    <row r="129" spans="1:58" x14ac:dyDescent="0.3">
      <c r="A129">
        <v>106</v>
      </c>
      <c r="B129">
        <v>31</v>
      </c>
      <c r="C129" t="s">
        <v>118</v>
      </c>
      <c r="D129" t="s">
        <v>27</v>
      </c>
      <c r="G129">
        <v>0.5</v>
      </c>
      <c r="H129">
        <v>0.5</v>
      </c>
      <c r="I129">
        <v>7914</v>
      </c>
      <c r="J129">
        <v>15926</v>
      </c>
      <c r="L129">
        <v>56223</v>
      </c>
      <c r="M129">
        <v>6.4859999999999998</v>
      </c>
      <c r="N129">
        <v>13.771000000000001</v>
      </c>
      <c r="O129">
        <v>7.2839999999999998</v>
      </c>
      <c r="Q129">
        <v>5.7640000000000002</v>
      </c>
      <c r="R129">
        <v>1</v>
      </c>
      <c r="S129">
        <v>0</v>
      </c>
      <c r="T129">
        <v>0</v>
      </c>
      <c r="V129">
        <v>0</v>
      </c>
      <c r="X129" t="s">
        <v>119</v>
      </c>
      <c r="Y129" s="1">
        <v>44399</v>
      </c>
      <c r="Z129" s="2">
        <v>0.325625</v>
      </c>
      <c r="AB129">
        <v>1</v>
      </c>
      <c r="AD129" s="4">
        <f t="shared" si="12"/>
        <v>6.5828342824669273</v>
      </c>
      <c r="AE129" s="4">
        <f t="shared" si="13"/>
        <v>12.774072930755757</v>
      </c>
      <c r="AF129" s="4">
        <f t="shared" si="14"/>
        <v>6.19123864828883</v>
      </c>
      <c r="AG129" s="4">
        <f t="shared" si="15"/>
        <v>0.48888393193383922</v>
      </c>
    </row>
    <row r="130" spans="1:58" x14ac:dyDescent="0.3">
      <c r="A130">
        <v>107</v>
      </c>
      <c r="B130">
        <v>32</v>
      </c>
      <c r="C130" t="s">
        <v>120</v>
      </c>
      <c r="D130" t="s">
        <v>27</v>
      </c>
      <c r="G130">
        <v>0.5</v>
      </c>
      <c r="H130">
        <v>0.5</v>
      </c>
      <c r="I130">
        <v>5670</v>
      </c>
      <c r="J130">
        <v>7326</v>
      </c>
      <c r="L130">
        <v>22585</v>
      </c>
      <c r="M130">
        <v>4.7640000000000002</v>
      </c>
      <c r="N130">
        <v>6.4850000000000003</v>
      </c>
      <c r="O130">
        <v>1.7210000000000001</v>
      </c>
      <c r="Q130">
        <v>2.246</v>
      </c>
      <c r="R130">
        <v>1</v>
      </c>
      <c r="S130">
        <v>0</v>
      </c>
      <c r="T130">
        <v>0</v>
      </c>
      <c r="V130">
        <v>0</v>
      </c>
      <c r="Y130" s="1">
        <v>44399</v>
      </c>
      <c r="Z130" s="2">
        <v>0.33758101851851857</v>
      </c>
      <c r="AB130">
        <v>1</v>
      </c>
      <c r="AD130" s="4">
        <f t="shared" si="12"/>
        <v>4.6954605252925301</v>
      </c>
      <c r="AE130" s="4">
        <f t="shared" si="13"/>
        <v>5.7633143546814516</v>
      </c>
      <c r="AF130" s="4">
        <f t="shared" si="14"/>
        <v>1.0678538293889215</v>
      </c>
      <c r="AG130" s="4">
        <f t="shared" si="15"/>
        <v>0.19408939995077398</v>
      </c>
      <c r="BC130" s="4"/>
      <c r="BD130" s="4"/>
      <c r="BE130" s="4"/>
      <c r="BF130" s="4"/>
    </row>
    <row r="131" spans="1:58" x14ac:dyDescent="0.3">
      <c r="A131">
        <v>108</v>
      </c>
      <c r="B131">
        <v>32</v>
      </c>
      <c r="C131" t="s">
        <v>120</v>
      </c>
      <c r="D131" t="s">
        <v>27</v>
      </c>
      <c r="G131">
        <v>0.5</v>
      </c>
      <c r="H131">
        <v>0.5</v>
      </c>
      <c r="I131">
        <v>4967</v>
      </c>
      <c r="J131">
        <v>7138</v>
      </c>
      <c r="L131">
        <v>22238</v>
      </c>
      <c r="M131">
        <v>4.2249999999999996</v>
      </c>
      <c r="N131">
        <v>6.3259999999999996</v>
      </c>
      <c r="O131">
        <v>2.1</v>
      </c>
      <c r="Q131">
        <v>2.21</v>
      </c>
      <c r="R131">
        <v>1</v>
      </c>
      <c r="S131">
        <v>0</v>
      </c>
      <c r="T131">
        <v>0</v>
      </c>
      <c r="V131">
        <v>0</v>
      </c>
      <c r="Y131" s="1">
        <v>44399</v>
      </c>
      <c r="Z131" s="2">
        <v>0.34385416666666663</v>
      </c>
      <c r="AB131">
        <v>1</v>
      </c>
      <c r="AD131" s="4">
        <f t="shared" si="12"/>
        <v>4.1041843437891421</v>
      </c>
      <c r="AE131" s="4">
        <f t="shared" si="13"/>
        <v>5.6100559113905257</v>
      </c>
      <c r="AF131" s="4">
        <f t="shared" si="14"/>
        <v>1.5058715676013836</v>
      </c>
      <c r="AG131" s="4">
        <f t="shared" si="15"/>
        <v>0.19104838376080654</v>
      </c>
      <c r="AJ131">
        <f>ABS(100*(AD131-AD132)/(AVERAGE(AD131:AD132)))</f>
        <v>1.1815791480290154</v>
      </c>
      <c r="AK131">
        <f>ABS(100*((AVERAGE(AD131:AD132)-AVERAGE(AD110:AD111))/(AVERAGE(AD110:AD111,AD131:AD132))))</f>
        <v>3.0690936414673566</v>
      </c>
      <c r="AO131">
        <f>ABS(100*(AE131-AE132)/(AVERAGE(AE131:AE132)))</f>
        <v>10.169836995322379</v>
      </c>
      <c r="AP131">
        <f>ABS(100*((AVERAGE(AE131:AE132)-AVERAGE(AE110:AE111))/(AVERAGE(AE110:AE111,AE131:AE132))))</f>
        <v>2.5047243700862287</v>
      </c>
      <c r="AT131">
        <f>ABS(100*(AF131-AF132)/(AVERAGE(AF131:AF132)))</f>
        <v>48.900836774224047</v>
      </c>
      <c r="AU131">
        <f>ABS(100*((AVERAGE(AF131:AF132)-AVERAGE(AF110:AF111))/(AVERAGE(AF110:AF111,AF131:AF132))))</f>
        <v>24.151279383496139</v>
      </c>
      <c r="AY131">
        <f>ABS(100*(AG131-AG132)/(AVERAGE(AG131:AG132)))</f>
        <v>10.33848260718616</v>
      </c>
      <c r="AZ131">
        <f>ABS(100*((AVERAGE(AG131:AG132)-AVERAGE(AG110:AG111))/(AVERAGE(AG110:AG111,AG131:AG132))))</f>
        <v>9.6780081538025975</v>
      </c>
      <c r="BC131" s="4">
        <f>AVERAGE(AD131:AD132)</f>
        <v>4.1285755376207192</v>
      </c>
      <c r="BD131" s="4">
        <f>AVERAGE(AE131:AE132)</f>
        <v>5.3385928176890438</v>
      </c>
      <c r="BE131" s="4">
        <f>AVERAGE(AF131:AF132)</f>
        <v>1.2100172800683251</v>
      </c>
      <c r="BF131" s="4">
        <f>AVERAGE(AG131:AG132)</f>
        <v>0.18165804126066223</v>
      </c>
    </row>
    <row r="132" spans="1:58" x14ac:dyDescent="0.3">
      <c r="A132">
        <v>109</v>
      </c>
      <c r="B132">
        <v>32</v>
      </c>
      <c r="C132" t="s">
        <v>120</v>
      </c>
      <c r="D132" t="s">
        <v>27</v>
      </c>
      <c r="G132">
        <v>0.5</v>
      </c>
      <c r="H132">
        <v>0.5</v>
      </c>
      <c r="I132">
        <v>5025</v>
      </c>
      <c r="J132">
        <v>6472</v>
      </c>
      <c r="L132">
        <v>20095</v>
      </c>
      <c r="M132">
        <v>4.2699999999999996</v>
      </c>
      <c r="N132">
        <v>5.7610000000000001</v>
      </c>
      <c r="O132">
        <v>1.4910000000000001</v>
      </c>
      <c r="Q132">
        <v>1.986</v>
      </c>
      <c r="R132">
        <v>1</v>
      </c>
      <c r="S132">
        <v>0</v>
      </c>
      <c r="T132">
        <v>0</v>
      </c>
      <c r="V132">
        <v>0</v>
      </c>
      <c r="Y132" s="1">
        <v>44399</v>
      </c>
      <c r="Z132" s="2">
        <v>0.35197916666666668</v>
      </c>
      <c r="AB132">
        <v>1</v>
      </c>
      <c r="AD132" s="4">
        <f t="shared" si="12"/>
        <v>4.1529667314522953</v>
      </c>
      <c r="AE132" s="4">
        <f t="shared" si="13"/>
        <v>5.0671297239875619</v>
      </c>
      <c r="AF132" s="4">
        <f t="shared" si="14"/>
        <v>0.91416299253526656</v>
      </c>
      <c r="AG132" s="4">
        <f t="shared" si="15"/>
        <v>0.17226769876051792</v>
      </c>
    </row>
    <row r="133" spans="1:58" x14ac:dyDescent="0.3">
      <c r="A133">
        <v>110</v>
      </c>
      <c r="B133">
        <v>2</v>
      </c>
      <c r="D133" t="s">
        <v>28</v>
      </c>
      <c r="Y133" s="1">
        <v>44399</v>
      </c>
      <c r="Z133" s="2">
        <v>0.35628472222222224</v>
      </c>
      <c r="AB133">
        <v>1</v>
      </c>
      <c r="AD133" s="4" t="e">
        <f t="shared" si="12"/>
        <v>#DIV/0!</v>
      </c>
      <c r="AE133" s="4" t="e">
        <f t="shared" si="13"/>
        <v>#DIV/0!</v>
      </c>
      <c r="AF133" s="4" t="e">
        <f t="shared" si="14"/>
        <v>#DIV/0!</v>
      </c>
      <c r="AG133" s="4" t="e">
        <f t="shared" si="15"/>
        <v>#DIV/0!</v>
      </c>
    </row>
    <row r="134" spans="1:58" x14ac:dyDescent="0.3">
      <c r="A134">
        <v>111</v>
      </c>
      <c r="B134">
        <v>3</v>
      </c>
      <c r="C134" t="s">
        <v>29</v>
      </c>
      <c r="D134" t="s">
        <v>27</v>
      </c>
      <c r="G134">
        <v>0.5</v>
      </c>
      <c r="H134">
        <v>0.5</v>
      </c>
      <c r="I134">
        <v>208</v>
      </c>
      <c r="J134">
        <v>166</v>
      </c>
      <c r="L134">
        <v>412</v>
      </c>
      <c r="M134">
        <v>0.57399999999999995</v>
      </c>
      <c r="N134">
        <v>0.41899999999999998</v>
      </c>
      <c r="O134">
        <v>0</v>
      </c>
      <c r="Q134">
        <v>0</v>
      </c>
      <c r="R134">
        <v>1</v>
      </c>
      <c r="S134">
        <v>0</v>
      </c>
      <c r="T134">
        <v>0</v>
      </c>
      <c r="V134">
        <v>0</v>
      </c>
      <c r="Y134" s="1">
        <v>44399</v>
      </c>
      <c r="Z134" s="2">
        <v>0.3664351851851852</v>
      </c>
      <c r="AB134">
        <v>1</v>
      </c>
      <c r="AD134" s="4">
        <f t="shared" si="12"/>
        <v>0.10150532846251169</v>
      </c>
      <c r="AE134" s="4">
        <f t="shared" si="13"/>
        <v>-7.3549762143201344E-2</v>
      </c>
      <c r="AF134" s="4">
        <f t="shared" si="14"/>
        <v>-0.17505509060571303</v>
      </c>
      <c r="AG134" s="4">
        <f t="shared" si="15"/>
        <v>-2.2890546751796708E-4</v>
      </c>
    </row>
    <row r="135" spans="1:58" x14ac:dyDescent="0.3">
      <c r="A135">
        <v>112</v>
      </c>
      <c r="B135">
        <v>3</v>
      </c>
      <c r="C135" t="s">
        <v>29</v>
      </c>
      <c r="D135" t="s">
        <v>27</v>
      </c>
      <c r="G135">
        <v>0.5</v>
      </c>
      <c r="H135">
        <v>0.5</v>
      </c>
      <c r="I135">
        <v>28</v>
      </c>
      <c r="J135">
        <v>114</v>
      </c>
      <c r="L135">
        <v>158</v>
      </c>
      <c r="M135">
        <v>0.436</v>
      </c>
      <c r="N135">
        <v>0.375</v>
      </c>
      <c r="O135">
        <v>0</v>
      </c>
      <c r="Q135">
        <v>0</v>
      </c>
      <c r="R135">
        <v>1</v>
      </c>
      <c r="S135">
        <v>0</v>
      </c>
      <c r="T135">
        <v>0</v>
      </c>
      <c r="V135">
        <v>0</v>
      </c>
      <c r="Y135" s="1">
        <v>44399</v>
      </c>
      <c r="Z135" s="2">
        <v>0.37136574074074075</v>
      </c>
      <c r="AB135">
        <v>1</v>
      </c>
      <c r="AD135" s="4">
        <f t="shared" si="12"/>
        <v>-4.9888288423135196E-2</v>
      </c>
      <c r="AE135" s="4">
        <f t="shared" si="13"/>
        <v>-0.11594039539388319</v>
      </c>
      <c r="AF135" s="4">
        <f t="shared" si="14"/>
        <v>-6.6052106970747995E-2</v>
      </c>
      <c r="AG135" s="4">
        <f t="shared" si="15"/>
        <v>-2.4548942636324371E-3</v>
      </c>
      <c r="AJ135">
        <f>ABS(100*(AD135-AD136)/(AVERAGE(AD135:AD136)))</f>
        <v>21.111405479909315</v>
      </c>
      <c r="AO135">
        <f>ABS(100*(AE135-AE136)/(AVERAGE(AE135:AE136)))</f>
        <v>4.309649157483209</v>
      </c>
      <c r="AT135">
        <f>ABS(100*(AF135-AF136)/(AVERAGE(AF135:AF136)))</f>
        <v>28.874887660428776</v>
      </c>
      <c r="AY135">
        <f>ABS(100*(AG135-AG136)/(AVERAGE(AG135:AG136)))</f>
        <v>41.879007759401695</v>
      </c>
      <c r="BC135" s="4">
        <f>AVERAGE(AD135:AD136)</f>
        <v>-5.5775817968688135E-2</v>
      </c>
      <c r="BD135" s="4">
        <f>AVERAGE(AE135:AE136)</f>
        <v>-0.1134947819371131</v>
      </c>
      <c r="BE135" s="4">
        <f>AVERAGE(AF135:AF136)</f>
        <v>-5.7718963968424963E-2</v>
      </c>
      <c r="BF135" s="4">
        <f>AVERAGE(AG135:AG136)</f>
        <v>-2.0298530958704221E-3</v>
      </c>
    </row>
    <row r="136" spans="1:58" x14ac:dyDescent="0.3">
      <c r="A136">
        <v>113</v>
      </c>
      <c r="B136">
        <v>3</v>
      </c>
      <c r="C136" t="s">
        <v>29</v>
      </c>
      <c r="D136" t="s">
        <v>27</v>
      </c>
      <c r="G136">
        <v>0.5</v>
      </c>
      <c r="H136">
        <v>0.5</v>
      </c>
      <c r="I136">
        <v>14</v>
      </c>
      <c r="J136">
        <v>120</v>
      </c>
      <c r="L136">
        <v>255</v>
      </c>
      <c r="M136">
        <v>0.42599999999999999</v>
      </c>
      <c r="N136">
        <v>0.38</v>
      </c>
      <c r="O136">
        <v>0</v>
      </c>
      <c r="Q136">
        <v>0</v>
      </c>
      <c r="R136">
        <v>1</v>
      </c>
      <c r="S136">
        <v>0</v>
      </c>
      <c r="T136">
        <v>0</v>
      </c>
      <c r="V136">
        <v>0</v>
      </c>
      <c r="Y136" s="1">
        <v>44399</v>
      </c>
      <c r="Z136" s="2">
        <v>0.3767476851851852</v>
      </c>
      <c r="AB136">
        <v>1</v>
      </c>
      <c r="AD136" s="4">
        <f t="shared" si="12"/>
        <v>-6.1663347514241067E-2</v>
      </c>
      <c r="AE136" s="4">
        <f t="shared" si="13"/>
        <v>-0.11104916848034299</v>
      </c>
      <c r="AF136" s="4">
        <f t="shared" si="14"/>
        <v>-4.9385820966101925E-2</v>
      </c>
      <c r="AG136" s="4">
        <f t="shared" si="15"/>
        <v>-1.6048119281084074E-3</v>
      </c>
      <c r="BC136" s="4"/>
      <c r="BD136" s="4"/>
      <c r="BE136" s="4"/>
      <c r="BF136" s="4"/>
    </row>
    <row r="137" spans="1:58" x14ac:dyDescent="0.3">
      <c r="A137">
        <v>114</v>
      </c>
      <c r="B137">
        <v>1</v>
      </c>
      <c r="C137" t="s">
        <v>30</v>
      </c>
      <c r="D137" t="s">
        <v>27</v>
      </c>
      <c r="G137">
        <v>0.5</v>
      </c>
      <c r="H137">
        <v>0.5</v>
      </c>
      <c r="I137">
        <v>9585</v>
      </c>
      <c r="J137">
        <v>12632</v>
      </c>
      <c r="L137">
        <v>67879</v>
      </c>
      <c r="M137">
        <v>7.7679999999999998</v>
      </c>
      <c r="N137">
        <v>10.98</v>
      </c>
      <c r="O137">
        <v>3.2120000000000002</v>
      </c>
      <c r="Q137">
        <v>6.9829999999999997</v>
      </c>
      <c r="R137">
        <v>1</v>
      </c>
      <c r="S137">
        <v>0</v>
      </c>
      <c r="T137">
        <v>0</v>
      </c>
      <c r="V137">
        <v>0</v>
      </c>
      <c r="Y137" s="1">
        <v>44399</v>
      </c>
      <c r="Z137" s="2">
        <v>0.38866898148148149</v>
      </c>
      <c r="AB137">
        <v>1</v>
      </c>
      <c r="AD137" s="4">
        <f t="shared" si="12"/>
        <v>7.9882716925553501</v>
      </c>
      <c r="AE137" s="4">
        <f t="shared" si="13"/>
        <v>10.088789355222181</v>
      </c>
      <c r="AF137" s="4">
        <f t="shared" si="14"/>
        <v>2.1005176626668307</v>
      </c>
      <c r="AG137" s="4">
        <f t="shared" si="15"/>
        <v>0.59103403196340709</v>
      </c>
    </row>
    <row r="138" spans="1:58" x14ac:dyDescent="0.3">
      <c r="A138">
        <v>115</v>
      </c>
      <c r="B138">
        <v>1</v>
      </c>
      <c r="C138" t="s">
        <v>30</v>
      </c>
      <c r="D138" t="s">
        <v>27</v>
      </c>
      <c r="G138">
        <v>0.5</v>
      </c>
      <c r="H138">
        <v>0.5</v>
      </c>
      <c r="I138">
        <v>13252</v>
      </c>
      <c r="J138">
        <v>12924</v>
      </c>
      <c r="L138">
        <v>69891</v>
      </c>
      <c r="M138">
        <v>10.582000000000001</v>
      </c>
      <c r="N138">
        <v>11.227</v>
      </c>
      <c r="O138">
        <v>0.64600000000000002</v>
      </c>
      <c r="Q138">
        <v>7.194</v>
      </c>
      <c r="R138">
        <v>1</v>
      </c>
      <c r="S138">
        <v>0</v>
      </c>
      <c r="T138">
        <v>0</v>
      </c>
      <c r="V138">
        <v>0</v>
      </c>
      <c r="Y138" s="1">
        <v>44399</v>
      </c>
      <c r="Z138" s="2">
        <v>0.39577546296296301</v>
      </c>
      <c r="AB138">
        <v>1</v>
      </c>
      <c r="AD138" s="4">
        <f t="shared" si="12"/>
        <v>11.072496098775723</v>
      </c>
      <c r="AE138" s="4">
        <f t="shared" si="13"/>
        <v>10.32682906501447</v>
      </c>
      <c r="AF138" s="4">
        <f t="shared" si="14"/>
        <v>-0.74566703376125254</v>
      </c>
      <c r="AG138" s="4">
        <f t="shared" si="15"/>
        <v>0.60866666762396737</v>
      </c>
      <c r="AJ138">
        <f>ABS(100*(AD138-AD139)/(AVERAGE(AD138:AD139)))</f>
        <v>0.80195585623127796</v>
      </c>
      <c r="AO138">
        <f>ABS(100*(AE138-AE139)/(AVERAGE(AE138:AE139)))</f>
        <v>7.897161563652752E-2</v>
      </c>
      <c r="AT138">
        <f>ABS(100*(AF138-AF139)/(AVERAGE(AF138:AF139)))</f>
        <v>12.250233615133348</v>
      </c>
      <c r="AY138">
        <f>ABS(100*(AG138-AG139)/(AVERAGE(AG138:AG139)))</f>
        <v>0.11799600131045332</v>
      </c>
      <c r="BC138" s="4">
        <f>AVERAGE(AD138:AD139)</f>
        <v>11.117073108192052</v>
      </c>
      <c r="BD138" s="4">
        <f>AVERAGE(AE138:AE139)</f>
        <v>10.32275304258652</v>
      </c>
      <c r="BE138" s="4">
        <f>AVERAGE(AF138:AF139)</f>
        <v>-0.79432006560553159</v>
      </c>
      <c r="BF138" s="4">
        <f>AVERAGE(AG138:AG139)</f>
        <v>0.60902598077609615</v>
      </c>
    </row>
    <row r="139" spans="1:58" x14ac:dyDescent="0.3">
      <c r="A139">
        <v>116</v>
      </c>
      <c r="B139">
        <v>1</v>
      </c>
      <c r="C139" t="s">
        <v>30</v>
      </c>
      <c r="D139" t="s">
        <v>27</v>
      </c>
      <c r="G139">
        <v>0.5</v>
      </c>
      <c r="H139">
        <v>0.5</v>
      </c>
      <c r="I139">
        <v>13358</v>
      </c>
      <c r="J139">
        <v>12914</v>
      </c>
      <c r="L139">
        <v>69973</v>
      </c>
      <c r="M139">
        <v>10.663</v>
      </c>
      <c r="N139">
        <v>11.218999999999999</v>
      </c>
      <c r="O139">
        <v>0.55700000000000005</v>
      </c>
      <c r="Q139">
        <v>7.202</v>
      </c>
      <c r="R139">
        <v>1</v>
      </c>
      <c r="S139">
        <v>0</v>
      </c>
      <c r="T139">
        <v>0</v>
      </c>
      <c r="V139">
        <v>0</v>
      </c>
      <c r="Y139" s="1">
        <v>44399</v>
      </c>
      <c r="Z139" s="2">
        <v>0.40333333333333332</v>
      </c>
      <c r="AB139">
        <v>1</v>
      </c>
      <c r="AD139" s="4">
        <f t="shared" si="12"/>
        <v>11.161650117608382</v>
      </c>
      <c r="AE139" s="4">
        <f t="shared" si="13"/>
        <v>10.318677020158571</v>
      </c>
      <c r="AF139" s="4">
        <f t="shared" si="14"/>
        <v>-0.84297309744981064</v>
      </c>
      <c r="AG139" s="4">
        <f t="shared" si="15"/>
        <v>0.60938529392822494</v>
      </c>
      <c r="BC139" s="4"/>
      <c r="BD139" s="4"/>
      <c r="BE139" s="4"/>
      <c r="BF139" s="4"/>
    </row>
    <row r="140" spans="1:58" x14ac:dyDescent="0.3">
      <c r="A140">
        <v>117</v>
      </c>
      <c r="B140">
        <v>4</v>
      </c>
      <c r="C140" t="s">
        <v>65</v>
      </c>
      <c r="D140" t="s">
        <v>27</v>
      </c>
      <c r="G140">
        <v>0.5</v>
      </c>
      <c r="H140">
        <v>0.5</v>
      </c>
      <c r="I140">
        <v>6646</v>
      </c>
      <c r="J140">
        <v>7603</v>
      </c>
      <c r="L140">
        <v>31857</v>
      </c>
      <c r="M140">
        <v>5.5140000000000002</v>
      </c>
      <c r="N140">
        <v>6.7190000000000003</v>
      </c>
      <c r="O140">
        <v>1.206</v>
      </c>
      <c r="Q140">
        <v>3.2160000000000002</v>
      </c>
      <c r="R140">
        <v>1</v>
      </c>
      <c r="S140">
        <v>0</v>
      </c>
      <c r="T140">
        <v>0</v>
      </c>
      <c r="V140">
        <v>0</v>
      </c>
      <c r="Y140" s="1">
        <v>44399</v>
      </c>
      <c r="Z140" s="2">
        <v>0.41570601851851857</v>
      </c>
      <c r="AB140">
        <v>1</v>
      </c>
      <c r="AD140" s="4">
        <f t="shared" si="12"/>
        <v>5.5163503590724812</v>
      </c>
      <c r="AE140" s="4">
        <f t="shared" si="13"/>
        <v>5.989125997189892</v>
      </c>
      <c r="AF140" s="4">
        <f t="shared" si="14"/>
        <v>0.47277563811741086</v>
      </c>
      <c r="AG140" s="4">
        <f t="shared" si="15"/>
        <v>0.27534675474436993</v>
      </c>
    </row>
    <row r="141" spans="1:58" x14ac:dyDescent="0.3">
      <c r="A141">
        <v>118</v>
      </c>
      <c r="B141">
        <v>4</v>
      </c>
      <c r="C141" t="s">
        <v>65</v>
      </c>
      <c r="D141" t="s">
        <v>27</v>
      </c>
      <c r="G141">
        <v>0.5</v>
      </c>
      <c r="H141">
        <v>0.5</v>
      </c>
      <c r="I141">
        <v>4005</v>
      </c>
      <c r="J141">
        <v>7538</v>
      </c>
      <c r="L141">
        <v>31584</v>
      </c>
      <c r="M141">
        <v>3.4870000000000001</v>
      </c>
      <c r="N141">
        <v>6.6639999999999997</v>
      </c>
      <c r="O141">
        <v>3.177</v>
      </c>
      <c r="Q141">
        <v>3.1869999999999998</v>
      </c>
      <c r="R141">
        <v>1</v>
      </c>
      <c r="S141">
        <v>0</v>
      </c>
      <c r="T141">
        <v>0</v>
      </c>
      <c r="V141">
        <v>0</v>
      </c>
      <c r="Y141" s="1">
        <v>44399</v>
      </c>
      <c r="Z141" s="2">
        <v>0.42237268518518517</v>
      </c>
      <c r="AB141">
        <v>1</v>
      </c>
      <c r="AD141" s="4">
        <f t="shared" si="12"/>
        <v>3.2950695691002965</v>
      </c>
      <c r="AE141" s="4">
        <f t="shared" si="13"/>
        <v>5.9361377056265399</v>
      </c>
      <c r="AF141" s="4">
        <f t="shared" si="14"/>
        <v>2.6410681365262434</v>
      </c>
      <c r="AG141" s="4">
        <f t="shared" si="15"/>
        <v>0.27295425497531778</v>
      </c>
      <c r="AI141">
        <f>ABS(100*(AD141-3)/3)</f>
        <v>9.8356523033432151</v>
      </c>
      <c r="AJ141">
        <f>ABS(100*(AD141-AD142)/(AVERAGE(AD141:AD142)))</f>
        <v>2.0109907682889792</v>
      </c>
      <c r="AN141">
        <f t="shared" ref="AN141" si="18">ABS(100*(AE141-6)/6)</f>
        <v>1.0643715728910024</v>
      </c>
      <c r="AO141">
        <f>ABS(100*(AE141-AE142)/(AVERAGE(AE141:AE142)))</f>
        <v>9.6084191316737205E-2</v>
      </c>
      <c r="AS141">
        <f>ABS(100*(AF141-3)/3)</f>
        <v>11.96439544912522</v>
      </c>
      <c r="AT141">
        <f>ABS(100*(AF141-AF142)/(AVERAGE(AF141:AF142)))</f>
        <v>2.6640905311959675</v>
      </c>
      <c r="AX141">
        <f t="shared" ref="AX141" si="19">ABS(100*(AG141-0.3)/0.3)</f>
        <v>9.0152483415607367</v>
      </c>
      <c r="AY141">
        <f>ABS(100*(AG141-AG142)/(AVERAGE(AG141:AG142)))</f>
        <v>2.1691229687201119</v>
      </c>
      <c r="BC141" s="4">
        <f>AVERAGE(AD141:AD142)</f>
        <v>3.2622676187750725</v>
      </c>
      <c r="BD141" s="4">
        <f>AVERAGE(AE141:AE142)</f>
        <v>5.9389909213261056</v>
      </c>
      <c r="BE141" s="4">
        <f>AVERAGE(AF141:AF142)</f>
        <v>2.6767233025510322</v>
      </c>
      <c r="BF141" s="4">
        <f>AVERAGE(AG141:AG142)</f>
        <v>0.2759470706204874</v>
      </c>
    </row>
    <row r="142" spans="1:58" x14ac:dyDescent="0.3">
      <c r="A142">
        <v>119</v>
      </c>
      <c r="B142">
        <v>4</v>
      </c>
      <c r="C142" t="s">
        <v>65</v>
      </c>
      <c r="D142" t="s">
        <v>27</v>
      </c>
      <c r="G142">
        <v>0.5</v>
      </c>
      <c r="H142">
        <v>0.5</v>
      </c>
      <c r="I142">
        <v>3927</v>
      </c>
      <c r="J142">
        <v>7545</v>
      </c>
      <c r="L142">
        <v>32267</v>
      </c>
      <c r="M142">
        <v>3.427</v>
      </c>
      <c r="N142">
        <v>6.6710000000000003</v>
      </c>
      <c r="O142">
        <v>3.2429999999999999</v>
      </c>
      <c r="Q142">
        <v>3.2589999999999999</v>
      </c>
      <c r="R142">
        <v>1</v>
      </c>
      <c r="S142">
        <v>0</v>
      </c>
      <c r="T142">
        <v>0</v>
      </c>
      <c r="V142">
        <v>0</v>
      </c>
      <c r="Y142" s="1">
        <v>44399</v>
      </c>
      <c r="Z142" s="2">
        <v>0.42937500000000001</v>
      </c>
      <c r="AB142">
        <v>1</v>
      </c>
      <c r="AD142" s="4">
        <f t="shared" si="12"/>
        <v>3.2294656684498491</v>
      </c>
      <c r="AE142" s="4">
        <f t="shared" si="13"/>
        <v>5.9418441370256705</v>
      </c>
      <c r="AF142" s="4">
        <f t="shared" si="14"/>
        <v>2.7123784685758214</v>
      </c>
      <c r="AG142" s="4">
        <f t="shared" si="15"/>
        <v>0.27893988626565708</v>
      </c>
    </row>
    <row r="143" spans="1:58" x14ac:dyDescent="0.3">
      <c r="A143">
        <v>120</v>
      </c>
      <c r="B143">
        <v>2</v>
      </c>
      <c r="D143" t="s">
        <v>28</v>
      </c>
      <c r="Y143" s="1">
        <v>44399</v>
      </c>
      <c r="Z143" s="2">
        <v>0.43362268518518521</v>
      </c>
      <c r="AB143">
        <v>1</v>
      </c>
      <c r="AD143" s="4" t="e">
        <f t="shared" si="12"/>
        <v>#DIV/0!</v>
      </c>
      <c r="AE143" s="4" t="e">
        <f t="shared" si="13"/>
        <v>#DIV/0!</v>
      </c>
      <c r="AF143" s="4" t="e">
        <f t="shared" si="14"/>
        <v>#DIV/0!</v>
      </c>
      <c r="AG143" s="4" t="e">
        <f t="shared" si="15"/>
        <v>#DIV/0!</v>
      </c>
    </row>
    <row r="144" spans="1:58" x14ac:dyDescent="0.3">
      <c r="A144">
        <v>121</v>
      </c>
      <c r="B144">
        <v>8</v>
      </c>
      <c r="R144">
        <v>1</v>
      </c>
    </row>
  </sheetData>
  <conditionalFormatting sqref="AR36:AR37 AW32:AW37 AJ36:AK37 AT36:AU37 AY32:AZ37 AO36:AP37 AR43 AW43 AW48 AR48 AR39 AW39 AJ39:AK39 AT39:AU39 AO39:AP39">
    <cfRule type="cellIs" dxfId="1102" priority="180" operator="greaterThan">
      <formula>20</formula>
    </cfRule>
  </conditionalFormatting>
  <conditionalFormatting sqref="AL36:AM37 BA32:BA37 AV36:AV37 AQ36:AQ37 AL43:AM43 BA43 AV43 AQ43 AQ48 AV48 BA48 AL48:AM48 AL39:AM39 AV39 AQ39">
    <cfRule type="cellIs" dxfId="1101" priority="179" operator="between">
      <formula>80</formula>
      <formula>120</formula>
    </cfRule>
  </conditionalFormatting>
  <conditionalFormatting sqref="AY39">
    <cfRule type="cellIs" dxfId="1100" priority="178" operator="greaterThan">
      <formula>20</formula>
    </cfRule>
  </conditionalFormatting>
  <conditionalFormatting sqref="AJ43:AK43 AT43:AU43 AY43:AZ43 AY48:AZ48 AT48:AU48 AJ48:AK48">
    <cfRule type="cellIs" dxfId="1099" priority="177" operator="greaterThan">
      <formula>20</formula>
    </cfRule>
  </conditionalFormatting>
  <conditionalFormatting sqref="AJ48">
    <cfRule type="cellIs" dxfId="1098" priority="174" operator="greaterThan">
      <formula>20</formula>
    </cfRule>
  </conditionalFormatting>
  <conditionalFormatting sqref="AY48">
    <cfRule type="cellIs" dxfId="1097" priority="171" operator="greaterThan">
      <formula>20</formula>
    </cfRule>
  </conditionalFormatting>
  <conditionalFormatting sqref="AL31:AM35 AV31:AV35">
    <cfRule type="cellIs" dxfId="1096" priority="169" operator="between">
      <formula>80</formula>
      <formula>120</formula>
    </cfRule>
  </conditionalFormatting>
  <conditionalFormatting sqref="AO43:AP43 AO48:AP48">
    <cfRule type="cellIs" dxfId="1095" priority="176" operator="greaterThan">
      <formula>20</formula>
    </cfRule>
  </conditionalFormatting>
  <conditionalFormatting sqref="AO31:AP35">
    <cfRule type="cellIs" dxfId="1094" priority="168" operator="greaterThan">
      <formula>20</formula>
    </cfRule>
  </conditionalFormatting>
  <conditionalFormatting sqref="AQ31:AQ35">
    <cfRule type="cellIs" dxfId="1093" priority="167" operator="between">
      <formula>80</formula>
      <formula>120</formula>
    </cfRule>
  </conditionalFormatting>
  <conditionalFormatting sqref="AI31:AI45 AN31:AN45 AS31:AS45 AX31:AX45">
    <cfRule type="cellIs" dxfId="1092" priority="175" operator="lessThan">
      <formula>20</formula>
    </cfRule>
  </conditionalFormatting>
  <conditionalFormatting sqref="AO48">
    <cfRule type="cellIs" dxfId="1091" priority="173" operator="greaterThan">
      <formula>20</formula>
    </cfRule>
  </conditionalFormatting>
  <conditionalFormatting sqref="AT48">
    <cfRule type="cellIs" dxfId="1090" priority="172" operator="greaterThan">
      <formula>20</formula>
    </cfRule>
  </conditionalFormatting>
  <conditionalFormatting sqref="AR31:AR35 AJ31:AK35 AT31:AU35">
    <cfRule type="cellIs" dxfId="1089" priority="170" operator="greaterThan">
      <formula>20</formula>
    </cfRule>
  </conditionalFormatting>
  <conditionalFormatting sqref="AO43">
    <cfRule type="cellIs" dxfId="1088" priority="165" operator="greaterThan">
      <formula>20</formula>
    </cfRule>
  </conditionalFormatting>
  <conditionalFormatting sqref="AY43 AY45 AY48">
    <cfRule type="cellIs" dxfId="1087" priority="163" operator="greaterThan">
      <formula>20</formula>
    </cfRule>
  </conditionalFormatting>
  <conditionalFormatting sqref="AJ43">
    <cfRule type="cellIs" dxfId="1086" priority="166" operator="greaterThan">
      <formula>20</formula>
    </cfRule>
  </conditionalFormatting>
  <conditionalFormatting sqref="AT43 AT45 AT48">
    <cfRule type="cellIs" dxfId="1085" priority="164" operator="greaterThan">
      <formula>20</formula>
    </cfRule>
  </conditionalFormatting>
  <conditionalFormatting sqref="AR45 AW45 AJ45:AK45 AT45:AU45 AY45:AZ45">
    <cfRule type="cellIs" dxfId="1084" priority="162" operator="greaterThan">
      <formula>20</formula>
    </cfRule>
  </conditionalFormatting>
  <conditionalFormatting sqref="AL45:AM45 BA45 AV45">
    <cfRule type="cellIs" dxfId="1083" priority="161" operator="between">
      <formula>80</formula>
      <formula>120</formula>
    </cfRule>
  </conditionalFormatting>
  <conditionalFormatting sqref="AO45:AP45">
    <cfRule type="cellIs" dxfId="1082" priority="160" operator="greaterThan">
      <formula>20</formula>
    </cfRule>
  </conditionalFormatting>
  <conditionalFormatting sqref="AQ45">
    <cfRule type="cellIs" dxfId="1081" priority="159" operator="between">
      <formula>80</formula>
      <formula>120</formula>
    </cfRule>
  </conditionalFormatting>
  <conditionalFormatting sqref="AJ44">
    <cfRule type="cellIs" dxfId="1080" priority="158" operator="greaterThan">
      <formula>20</formula>
    </cfRule>
  </conditionalFormatting>
  <conditionalFormatting sqref="AO44">
    <cfRule type="cellIs" dxfId="1079" priority="157" operator="greaterThan">
      <formula>20</formula>
    </cfRule>
  </conditionalFormatting>
  <conditionalFormatting sqref="AT44">
    <cfRule type="cellIs" dxfId="1078" priority="156" operator="greaterThan">
      <formula>20</formula>
    </cfRule>
  </conditionalFormatting>
  <conditionalFormatting sqref="AY44">
    <cfRule type="cellIs" dxfId="1077" priority="155" operator="greaterThan">
      <formula>20</formula>
    </cfRule>
  </conditionalFormatting>
  <conditionalFormatting sqref="AJ41">
    <cfRule type="cellIs" dxfId="1076" priority="154" operator="greaterThan">
      <formula>20</formula>
    </cfRule>
  </conditionalFormatting>
  <conditionalFormatting sqref="AO41">
    <cfRule type="cellIs" dxfId="1075" priority="153" operator="greaterThan">
      <formula>20</formula>
    </cfRule>
  </conditionalFormatting>
  <conditionalFormatting sqref="AT41">
    <cfRule type="cellIs" dxfId="1074" priority="152" operator="greaterThan">
      <formula>20</formula>
    </cfRule>
  </conditionalFormatting>
  <conditionalFormatting sqref="AY41">
    <cfRule type="cellIs" dxfId="1073" priority="151" operator="greaterThan">
      <formula>20</formula>
    </cfRule>
  </conditionalFormatting>
  <conditionalFormatting sqref="AJ42">
    <cfRule type="cellIs" dxfId="1072" priority="150" operator="greaterThan">
      <formula>20</formula>
    </cfRule>
  </conditionalFormatting>
  <conditionalFormatting sqref="AO42">
    <cfRule type="cellIs" dxfId="1071" priority="149" operator="greaterThan">
      <formula>20</formula>
    </cfRule>
  </conditionalFormatting>
  <conditionalFormatting sqref="AT42">
    <cfRule type="cellIs" dxfId="1070" priority="148" operator="greaterThan">
      <formula>20</formula>
    </cfRule>
  </conditionalFormatting>
  <conditionalFormatting sqref="AY42">
    <cfRule type="cellIs" dxfId="1069" priority="147" operator="greaterThan">
      <formula>20</formula>
    </cfRule>
  </conditionalFormatting>
  <conditionalFormatting sqref="AJ46">
    <cfRule type="cellIs" dxfId="1068" priority="146" operator="greaterThan">
      <formula>20</formula>
    </cfRule>
  </conditionalFormatting>
  <conditionalFormatting sqref="AO46">
    <cfRule type="cellIs" dxfId="1067" priority="145" operator="greaterThan">
      <formula>20</formula>
    </cfRule>
  </conditionalFormatting>
  <conditionalFormatting sqref="AT46">
    <cfRule type="cellIs" dxfId="1066" priority="144" operator="greaterThan">
      <formula>20</formula>
    </cfRule>
  </conditionalFormatting>
  <conditionalFormatting sqref="AY46">
    <cfRule type="cellIs" dxfId="1065" priority="143" operator="greaterThan">
      <formula>20</formula>
    </cfRule>
  </conditionalFormatting>
  <conditionalFormatting sqref="AJ47">
    <cfRule type="cellIs" dxfId="1064" priority="142" operator="greaterThan">
      <formula>20</formula>
    </cfRule>
  </conditionalFormatting>
  <conditionalFormatting sqref="AO47">
    <cfRule type="cellIs" dxfId="1063" priority="141" operator="greaterThan">
      <formula>20</formula>
    </cfRule>
  </conditionalFormatting>
  <conditionalFormatting sqref="AT47">
    <cfRule type="cellIs" dxfId="1062" priority="140" operator="greaterThan">
      <formula>20</formula>
    </cfRule>
  </conditionalFormatting>
  <conditionalFormatting sqref="AY47">
    <cfRule type="cellIs" dxfId="1061" priority="139" operator="greaterThan">
      <formula>20</formula>
    </cfRule>
  </conditionalFormatting>
  <conditionalFormatting sqref="AJ78 AJ75 AJ72 AJ69 AJ66 AJ63 AJ60 AJ57 AJ54 AJ51">
    <cfRule type="cellIs" dxfId="1060" priority="138" operator="greaterThan">
      <formula>20</formula>
    </cfRule>
  </conditionalFormatting>
  <conditionalFormatting sqref="AO78 AO75 AO72 AO69 AO66 AO63 AO60 AO57 AO54 AO51">
    <cfRule type="cellIs" dxfId="1059" priority="137" operator="greaterThan">
      <formula>20</formula>
    </cfRule>
  </conditionalFormatting>
  <conditionalFormatting sqref="AT78 AT75 AT72 AT69 AT66 AT63 AT60 AT57 AT54 AT51">
    <cfRule type="cellIs" dxfId="1058" priority="136" operator="greaterThan">
      <formula>20</formula>
    </cfRule>
  </conditionalFormatting>
  <conditionalFormatting sqref="AY78 AY75 AY72 AY69 AY66 AY63 AY60 AY57 AY54 AY51">
    <cfRule type="cellIs" dxfId="1057" priority="135" operator="greaterThan">
      <formula>20</formula>
    </cfRule>
  </conditionalFormatting>
  <conditionalFormatting sqref="AJ94 AJ91 AJ88">
    <cfRule type="cellIs" dxfId="1056" priority="134" operator="greaterThan">
      <formula>20</formula>
    </cfRule>
  </conditionalFormatting>
  <conditionalFormatting sqref="AO94 AO91 AO88">
    <cfRule type="cellIs" dxfId="1055" priority="133" operator="greaterThan">
      <formula>20</formula>
    </cfRule>
  </conditionalFormatting>
  <conditionalFormatting sqref="AT94 AT91 AT88">
    <cfRule type="cellIs" dxfId="1054" priority="132" operator="greaterThan">
      <formula>20</formula>
    </cfRule>
  </conditionalFormatting>
  <conditionalFormatting sqref="AY94 AY91 AY88">
    <cfRule type="cellIs" dxfId="1053" priority="131" operator="greaterThan">
      <formula>20</formula>
    </cfRule>
  </conditionalFormatting>
  <conditionalFormatting sqref="AI94">
    <cfRule type="cellIs" dxfId="1052" priority="130" operator="lessThan">
      <formula>20</formula>
    </cfRule>
  </conditionalFormatting>
  <conditionalFormatting sqref="AN94">
    <cfRule type="cellIs" dxfId="1051" priority="129" operator="lessThan">
      <formula>20</formula>
    </cfRule>
  </conditionalFormatting>
  <conditionalFormatting sqref="AS94">
    <cfRule type="cellIs" dxfId="1050" priority="128" operator="lessThan">
      <formula>20</formula>
    </cfRule>
  </conditionalFormatting>
  <conditionalFormatting sqref="AX94">
    <cfRule type="cellIs" dxfId="1049" priority="127" operator="lessThan">
      <formula>20</formula>
    </cfRule>
  </conditionalFormatting>
  <conditionalFormatting sqref="AJ125 AJ122 AJ119 AJ116 AJ113 AJ110 AJ107 AJ104 AJ101 AJ98">
    <cfRule type="cellIs" dxfId="1048" priority="118" operator="greaterThan">
      <formula>20</formula>
    </cfRule>
  </conditionalFormatting>
  <conditionalFormatting sqref="AO125 AO122 AO119 AO116 AO113 AO110 AO107 AO104 AO101 AO98">
    <cfRule type="cellIs" dxfId="1047" priority="117" operator="greaterThan">
      <formula>20</formula>
    </cfRule>
  </conditionalFormatting>
  <conditionalFormatting sqref="AT125 AT122 AT119 AT116 AT113 AT110 AT107 AT104 AT101 AT98">
    <cfRule type="cellIs" dxfId="1046" priority="116" operator="greaterThan">
      <formula>20</formula>
    </cfRule>
  </conditionalFormatting>
  <conditionalFormatting sqref="AY125 AY122 AY119 AY116 AY113 AY110 AY107 AY104 AY101 AY98">
    <cfRule type="cellIs" dxfId="1045" priority="115" operator="greaterThan">
      <formula>20</formula>
    </cfRule>
  </conditionalFormatting>
  <conditionalFormatting sqref="AJ141 AJ138 AJ135">
    <cfRule type="cellIs" dxfId="1044" priority="108" operator="greaterThan">
      <formula>20</formula>
    </cfRule>
  </conditionalFormatting>
  <conditionalFormatting sqref="AO141 AO138 AO135">
    <cfRule type="cellIs" dxfId="1043" priority="107" operator="greaterThan">
      <formula>20</formula>
    </cfRule>
  </conditionalFormatting>
  <conditionalFormatting sqref="AT141 AT138 AT135">
    <cfRule type="cellIs" dxfId="1042" priority="106" operator="greaterThan">
      <formula>20</formula>
    </cfRule>
  </conditionalFormatting>
  <conditionalFormatting sqref="AY141 AY138 AY135">
    <cfRule type="cellIs" dxfId="1041" priority="105" operator="greaterThan">
      <formula>20</formula>
    </cfRule>
  </conditionalFormatting>
  <conditionalFormatting sqref="AI141">
    <cfRule type="cellIs" dxfId="1040" priority="104" operator="lessThan">
      <formula>20</formula>
    </cfRule>
  </conditionalFormatting>
  <conditionalFormatting sqref="AN141">
    <cfRule type="cellIs" dxfId="1039" priority="103" operator="lessThan">
      <formula>20</formula>
    </cfRule>
  </conditionalFormatting>
  <conditionalFormatting sqref="AS141">
    <cfRule type="cellIs" dxfId="1038" priority="102" operator="lessThan">
      <formula>20</formula>
    </cfRule>
  </conditionalFormatting>
  <conditionalFormatting sqref="AX141">
    <cfRule type="cellIs" dxfId="1037" priority="101" operator="lessThan">
      <formula>20</formula>
    </cfRule>
  </conditionalFormatting>
  <conditionalFormatting sqref="AK131 AP131 AZ131 AU131">
    <cfRule type="cellIs" dxfId="1036" priority="38" operator="greaterThan">
      <formula>20</formula>
    </cfRule>
  </conditionalFormatting>
  <conditionalFormatting sqref="AL128 AQ128 AV128 BA128">
    <cfRule type="cellIs" dxfId="1035" priority="37" operator="between">
      <formula>80</formula>
      <formula>120</formula>
    </cfRule>
  </conditionalFormatting>
  <conditionalFormatting sqref="AJ131 AJ128">
    <cfRule type="cellIs" dxfId="1034" priority="36" operator="greaterThan">
      <formula>20</formula>
    </cfRule>
  </conditionalFormatting>
  <conditionalFormatting sqref="AO131 AO128">
    <cfRule type="cellIs" dxfId="1033" priority="35" operator="greaterThan">
      <formula>20</formula>
    </cfRule>
  </conditionalFormatting>
  <conditionalFormatting sqref="AT131 AT128">
    <cfRule type="cellIs" dxfId="1032" priority="34" operator="greaterThan">
      <formula>20</formula>
    </cfRule>
  </conditionalFormatting>
  <conditionalFormatting sqref="AY131 AY128">
    <cfRule type="cellIs" dxfId="1031" priority="33" operator="greaterThan">
      <formula>20</formula>
    </cfRule>
  </conditionalFormatting>
  <conditionalFormatting sqref="AK128">
    <cfRule type="cellIs" dxfId="1030" priority="31" operator="greaterThan">
      <formula>20</formula>
    </cfRule>
  </conditionalFormatting>
  <conditionalFormatting sqref="AK131 AP131 AZ131 AU131">
    <cfRule type="cellIs" dxfId="1029" priority="29" operator="lessThan">
      <formula>20</formula>
    </cfRule>
  </conditionalFormatting>
  <conditionalFormatting sqref="BA129">
    <cfRule type="cellIs" dxfId="1028" priority="28" operator="between">
      <formula>80</formula>
      <formula>120</formula>
    </cfRule>
  </conditionalFormatting>
  <conditionalFormatting sqref="BA130:BA131">
    <cfRule type="cellIs" dxfId="1027" priority="26" operator="between">
      <formula>80</formula>
      <formula>120</formula>
    </cfRule>
  </conditionalFormatting>
  <conditionalFormatting sqref="AU128">
    <cfRule type="cellIs" dxfId="1026" priority="21" operator="greaterThan">
      <formula>20</formula>
    </cfRule>
  </conditionalFormatting>
  <conditionalFormatting sqref="AL129">
    <cfRule type="cellIs" dxfId="1025" priority="32" operator="between">
      <formula>80</formula>
      <formula>120</formula>
    </cfRule>
  </conditionalFormatting>
  <conditionalFormatting sqref="AL130">
    <cfRule type="cellIs" dxfId="1024" priority="30" operator="between">
      <formula>80</formula>
      <formula>120</formula>
    </cfRule>
  </conditionalFormatting>
  <conditionalFormatting sqref="AZ128">
    <cfRule type="cellIs" dxfId="1023" priority="27" operator="greaterThan">
      <formula>20</formula>
    </cfRule>
  </conditionalFormatting>
  <conditionalFormatting sqref="AQ129">
    <cfRule type="cellIs" dxfId="1022" priority="25" operator="between">
      <formula>80</formula>
      <formula>120</formula>
    </cfRule>
  </conditionalFormatting>
  <conditionalFormatting sqref="AP128">
    <cfRule type="cellIs" dxfId="1021" priority="24" operator="greaterThan">
      <formula>20</formula>
    </cfRule>
  </conditionalFormatting>
  <conditionalFormatting sqref="AQ130:AQ131">
    <cfRule type="cellIs" dxfId="1020" priority="23" operator="between">
      <formula>80</formula>
      <formula>120</formula>
    </cfRule>
  </conditionalFormatting>
  <conditionalFormatting sqref="AV129">
    <cfRule type="cellIs" dxfId="1019" priority="22" operator="between">
      <formula>80</formula>
      <formula>120</formula>
    </cfRule>
  </conditionalFormatting>
  <conditionalFormatting sqref="AV130:AV131">
    <cfRule type="cellIs" dxfId="1018" priority="20" operator="between">
      <formula>80</formula>
      <formula>120</formula>
    </cfRule>
  </conditionalFormatting>
  <conditionalFormatting sqref="AK84 AP84 AZ84 AU84">
    <cfRule type="cellIs" dxfId="1017" priority="19" operator="greaterThan">
      <formula>20</formula>
    </cfRule>
  </conditionalFormatting>
  <conditionalFormatting sqref="AL81 AQ81 AV81 BA81">
    <cfRule type="cellIs" dxfId="1016" priority="18" operator="between">
      <formula>80</formula>
      <formula>120</formula>
    </cfRule>
  </conditionalFormatting>
  <conditionalFormatting sqref="AJ84 AJ81">
    <cfRule type="cellIs" dxfId="1015" priority="17" operator="greaterThan">
      <formula>20</formula>
    </cfRule>
  </conditionalFormatting>
  <conditionalFormatting sqref="AO84 AO81">
    <cfRule type="cellIs" dxfId="1014" priority="16" operator="greaterThan">
      <formula>20</formula>
    </cfRule>
  </conditionalFormatting>
  <conditionalFormatting sqref="AT84 AT81">
    <cfRule type="cellIs" dxfId="1013" priority="15" operator="greaterThan">
      <formula>20</formula>
    </cfRule>
  </conditionalFormatting>
  <conditionalFormatting sqref="AY84 AY81">
    <cfRule type="cellIs" dxfId="1012" priority="14" operator="greaterThan">
      <formula>20</formula>
    </cfRule>
  </conditionalFormatting>
  <conditionalFormatting sqref="AK81">
    <cfRule type="cellIs" dxfId="1011" priority="12" operator="greaterThan">
      <formula>20</formula>
    </cfRule>
  </conditionalFormatting>
  <conditionalFormatting sqref="AK84 AP84 AZ84 AU84">
    <cfRule type="cellIs" dxfId="1010" priority="10" operator="lessThan">
      <formula>20</formula>
    </cfRule>
  </conditionalFormatting>
  <conditionalFormatting sqref="BA82">
    <cfRule type="cellIs" dxfId="1009" priority="9" operator="between">
      <formula>80</formula>
      <formula>120</formula>
    </cfRule>
  </conditionalFormatting>
  <conditionalFormatting sqref="BA83:BA84">
    <cfRule type="cellIs" dxfId="1008" priority="7" operator="between">
      <formula>80</formula>
      <formula>120</formula>
    </cfRule>
  </conditionalFormatting>
  <conditionalFormatting sqref="AU81">
    <cfRule type="cellIs" dxfId="1007" priority="2" operator="greaterThan">
      <formula>20</formula>
    </cfRule>
  </conditionalFormatting>
  <conditionalFormatting sqref="AL82">
    <cfRule type="cellIs" dxfId="1006" priority="13" operator="between">
      <formula>80</formula>
      <formula>120</formula>
    </cfRule>
  </conditionalFormatting>
  <conditionalFormatting sqref="AL83">
    <cfRule type="cellIs" dxfId="1005" priority="11" operator="between">
      <formula>80</formula>
      <formula>120</formula>
    </cfRule>
  </conditionalFormatting>
  <conditionalFormatting sqref="AZ81">
    <cfRule type="cellIs" dxfId="1004" priority="8" operator="greaterThan">
      <formula>20</formula>
    </cfRule>
  </conditionalFormatting>
  <conditionalFormatting sqref="AQ82">
    <cfRule type="cellIs" dxfId="1003" priority="6" operator="between">
      <formula>80</formula>
      <formula>120</formula>
    </cfRule>
  </conditionalFormatting>
  <conditionalFormatting sqref="AP81">
    <cfRule type="cellIs" dxfId="1002" priority="5" operator="greaterThan">
      <formula>20</formula>
    </cfRule>
  </conditionalFormatting>
  <conditionalFormatting sqref="AQ83:AQ84">
    <cfRule type="cellIs" dxfId="1001" priority="4" operator="between">
      <formula>80</formula>
      <formula>120</formula>
    </cfRule>
  </conditionalFormatting>
  <conditionalFormatting sqref="AV82">
    <cfRule type="cellIs" dxfId="1000" priority="3" operator="between">
      <formula>80</formula>
      <formula>120</formula>
    </cfRule>
  </conditionalFormatting>
  <conditionalFormatting sqref="AV83:AV84">
    <cfRule type="cellIs" dxfId="999" priority="1" operator="between">
      <formula>80</formula>
      <formula>120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F144"/>
  <sheetViews>
    <sheetView topLeftCell="A90" zoomScale="85" zoomScaleNormal="85" workbookViewId="0">
      <selection activeCell="A113" sqref="A113:XFD113"/>
    </sheetView>
  </sheetViews>
  <sheetFormatPr defaultRowHeight="14.4" x14ac:dyDescent="0.3"/>
  <cols>
    <col min="3" max="3" width="26.44140625" customWidth="1"/>
    <col min="5" max="5" width="11.77734375" bestFit="1" customWidth="1"/>
    <col min="7" max="7" width="12" customWidth="1"/>
    <col min="9" max="9" width="11.5546875" customWidth="1"/>
    <col min="25" max="25" width="10.5546875" customWidth="1"/>
    <col min="26" max="26" width="12.44140625" customWidth="1"/>
  </cols>
  <sheetData>
    <row r="1" spans="1:9" x14ac:dyDescent="0.3">
      <c r="A1" t="s">
        <v>70</v>
      </c>
    </row>
    <row r="12" spans="1:9" x14ac:dyDescent="0.3">
      <c r="A12" t="s">
        <v>31</v>
      </c>
      <c r="C12" t="s">
        <v>68</v>
      </c>
      <c r="D12" t="s">
        <v>32</v>
      </c>
      <c r="E12" s="3" t="s">
        <v>8</v>
      </c>
      <c r="F12" t="s">
        <v>33</v>
      </c>
      <c r="G12" s="3" t="s">
        <v>9</v>
      </c>
      <c r="H12" t="s">
        <v>34</v>
      </c>
      <c r="I12" s="3" t="s">
        <v>11</v>
      </c>
    </row>
    <row r="13" spans="1:9" x14ac:dyDescent="0.3">
      <c r="G13" s="3"/>
      <c r="I13" s="3"/>
    </row>
    <row r="14" spans="1:9" x14ac:dyDescent="0.3">
      <c r="D14">
        <v>0</v>
      </c>
      <c r="E14" s="3">
        <v>122.5</v>
      </c>
      <c r="F14">
        <v>0</v>
      </c>
      <c r="G14" s="3">
        <v>193</v>
      </c>
      <c r="H14">
        <v>0</v>
      </c>
      <c r="I14" s="3">
        <v>496.5</v>
      </c>
    </row>
    <row r="15" spans="1:9" x14ac:dyDescent="0.3">
      <c r="D15">
        <v>6.0000000000000006E-4</v>
      </c>
      <c r="E15" s="3">
        <v>1417.5</v>
      </c>
      <c r="F15">
        <v>1.2000000000000001E-3</v>
      </c>
      <c r="G15" s="3">
        <v>3114.5</v>
      </c>
      <c r="H15">
        <v>5.9999999999999995E-5</v>
      </c>
      <c r="I15" s="3">
        <v>13319</v>
      </c>
    </row>
    <row r="16" spans="1:9" x14ac:dyDescent="0.3">
      <c r="D16">
        <v>1.7999999999999997E-3</v>
      </c>
      <c r="E16" s="3">
        <v>4567</v>
      </c>
      <c r="F16">
        <v>3.5999999999999995E-3</v>
      </c>
      <c r="G16" s="3">
        <v>9641.5</v>
      </c>
      <c r="H16">
        <v>1.7999999999999998E-4</v>
      </c>
      <c r="I16" s="3">
        <v>44098.5</v>
      </c>
    </row>
    <row r="17" spans="1:58" x14ac:dyDescent="0.3">
      <c r="D17">
        <v>2.9970000000000005E-3</v>
      </c>
      <c r="E17" s="3">
        <v>7065</v>
      </c>
      <c r="F17">
        <v>5.9940000000000011E-3</v>
      </c>
      <c r="G17" s="3">
        <v>14572</v>
      </c>
      <c r="H17">
        <v>2.9970000000000002E-4</v>
      </c>
      <c r="I17" s="3">
        <v>66932</v>
      </c>
    </row>
    <row r="18" spans="1:58" x14ac:dyDescent="0.3">
      <c r="D18">
        <v>4.2030000000000001E-3</v>
      </c>
      <c r="E18" s="3">
        <v>10036.5</v>
      </c>
      <c r="F18">
        <v>8.4060000000000003E-3</v>
      </c>
      <c r="G18" s="3">
        <v>20715.5</v>
      </c>
      <c r="H18">
        <v>4.2030000000000002E-4</v>
      </c>
      <c r="I18" s="3">
        <v>95825</v>
      </c>
    </row>
    <row r="19" spans="1:58" x14ac:dyDescent="0.3">
      <c r="D19">
        <v>5.3999999999999994E-3</v>
      </c>
      <c r="E19" s="3">
        <v>12984</v>
      </c>
      <c r="F19">
        <v>1.0799999999999999E-2</v>
      </c>
      <c r="G19" s="3">
        <v>26902</v>
      </c>
      <c r="H19">
        <v>5.4000000000000001E-4</v>
      </c>
      <c r="I19" s="3">
        <v>124277.5</v>
      </c>
    </row>
    <row r="20" spans="1:58" x14ac:dyDescent="0.3">
      <c r="C20" t="s">
        <v>35</v>
      </c>
      <c r="E20" s="5">
        <f>SLOPE(D13:D19,E13:E19)</f>
        <v>4.2053782468235246E-7</v>
      </c>
      <c r="F20" s="5"/>
      <c r="G20" s="5">
        <f>SLOPE(F13:F19,G13:G19)</f>
        <v>4.0760224279501772E-7</v>
      </c>
      <c r="H20" s="5"/>
      <c r="I20" s="5">
        <f>SLOPE(H13:H19,I13:I19)</f>
        <v>4.3818677088867528E-9</v>
      </c>
    </row>
    <row r="21" spans="1:58" x14ac:dyDescent="0.3">
      <c r="C21" t="s">
        <v>36</v>
      </c>
      <c r="E21" s="5">
        <f>INTERCEPT(D13:D19,E13:E19)</f>
        <v>-3.6719203302673468E-5</v>
      </c>
      <c r="F21" s="5"/>
      <c r="G21" s="5">
        <f>INTERCEPT(F13:F19,G13:G19)</f>
        <v>-1.0443685337557362E-4</v>
      </c>
      <c r="H21" s="5"/>
      <c r="I21" s="5">
        <f>INTERCEPT(H13:H19,I13:I19)</f>
        <v>-1.9197822298203256E-6</v>
      </c>
    </row>
    <row r="22" spans="1:58" x14ac:dyDescent="0.3">
      <c r="C22" t="s">
        <v>37</v>
      </c>
      <c r="E22" s="6">
        <f>RSQ(D13:D19,E13:E19)</f>
        <v>0.99937283685896494</v>
      </c>
      <c r="F22" s="6"/>
      <c r="G22" s="6">
        <f>RSQ(F13:F19,G13:G19)</f>
        <v>0.9990172622536152</v>
      </c>
      <c r="H22" s="6"/>
      <c r="I22" s="6">
        <f>RSQ(H13:H19,I13:I19)</f>
        <v>0.99898394690020209</v>
      </c>
    </row>
    <row r="23" spans="1:58" s="3" customFormat="1" ht="172.8" x14ac:dyDescent="0.3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8</v>
      </c>
      <c r="J23" t="s">
        <v>9</v>
      </c>
      <c r="K23" t="s">
        <v>10</v>
      </c>
      <c r="L23" t="s">
        <v>11</v>
      </c>
      <c r="M23" t="s">
        <v>12</v>
      </c>
      <c r="N23" t="s">
        <v>13</v>
      </c>
      <c r="O23" t="s">
        <v>14</v>
      </c>
      <c r="P23" t="s">
        <v>15</v>
      </c>
      <c r="Q23" t="s">
        <v>16</v>
      </c>
      <c r="R23" t="s">
        <v>17</v>
      </c>
      <c r="S23" t="s">
        <v>18</v>
      </c>
      <c r="T23" t="s">
        <v>19</v>
      </c>
      <c r="U23" t="s">
        <v>20</v>
      </c>
      <c r="V23" t="s">
        <v>21</v>
      </c>
      <c r="W23" t="s">
        <v>22</v>
      </c>
      <c r="X23" t="s">
        <v>23</v>
      </c>
      <c r="Y23" t="s">
        <v>24</v>
      </c>
      <c r="Z23" t="s">
        <v>25</v>
      </c>
      <c r="AA23" s="3" t="s">
        <v>38</v>
      </c>
      <c r="AB23" s="3" t="s">
        <v>39</v>
      </c>
      <c r="AC23" s="3" t="s">
        <v>40</v>
      </c>
      <c r="AD23" s="3" t="s">
        <v>41</v>
      </c>
      <c r="AE23" s="3" t="s">
        <v>42</v>
      </c>
      <c r="AF23" s="3" t="s">
        <v>43</v>
      </c>
      <c r="AG23" s="3" t="s">
        <v>44</v>
      </c>
      <c r="AI23" s="3" t="s">
        <v>45</v>
      </c>
      <c r="AJ23" s="3" t="s">
        <v>46</v>
      </c>
      <c r="AK23" s="3" t="s">
        <v>47</v>
      </c>
      <c r="AL23" s="3" t="s">
        <v>48</v>
      </c>
      <c r="AN23" s="3" t="s">
        <v>49</v>
      </c>
      <c r="AO23" s="3" t="s">
        <v>50</v>
      </c>
      <c r="AP23" s="3" t="s">
        <v>51</v>
      </c>
      <c r="AQ23" s="3" t="s">
        <v>52</v>
      </c>
      <c r="AS23" s="3" t="s">
        <v>53</v>
      </c>
      <c r="AT23" s="3" t="s">
        <v>54</v>
      </c>
      <c r="AU23" s="3" t="s">
        <v>55</v>
      </c>
      <c r="AV23" s="3" t="s">
        <v>56</v>
      </c>
      <c r="AX23" s="3" t="s">
        <v>57</v>
      </c>
      <c r="AY23" s="3" t="s">
        <v>58</v>
      </c>
      <c r="AZ23" s="3" t="s">
        <v>59</v>
      </c>
      <c r="BA23" s="3" t="s">
        <v>60</v>
      </c>
      <c r="BC23" s="3" t="s">
        <v>61</v>
      </c>
      <c r="BD23" s="3" t="s">
        <v>62</v>
      </c>
      <c r="BE23" s="3" t="s">
        <v>63</v>
      </c>
      <c r="BF23" s="3" t="s">
        <v>64</v>
      </c>
    </row>
    <row r="24" spans="1:58" x14ac:dyDescent="0.3">
      <c r="A24">
        <v>1</v>
      </c>
      <c r="B24">
        <v>1</v>
      </c>
      <c r="C24" t="s">
        <v>26</v>
      </c>
      <c r="D24" t="s">
        <v>27</v>
      </c>
      <c r="G24">
        <v>0.5</v>
      </c>
      <c r="H24">
        <v>0.5</v>
      </c>
      <c r="I24">
        <v>9984</v>
      </c>
      <c r="J24">
        <v>12928</v>
      </c>
      <c r="L24">
        <v>70050</v>
      </c>
      <c r="M24">
        <v>8.0749999999999993</v>
      </c>
      <c r="N24">
        <v>11.231</v>
      </c>
      <c r="O24">
        <v>3.1560000000000001</v>
      </c>
      <c r="Q24">
        <v>7.21</v>
      </c>
      <c r="R24">
        <v>1</v>
      </c>
      <c r="S24">
        <v>0</v>
      </c>
      <c r="T24">
        <v>0</v>
      </c>
      <c r="V24">
        <v>0</v>
      </c>
      <c r="Y24" s="1">
        <v>44399</v>
      </c>
      <c r="Z24" s="2">
        <v>0.47374999999999995</v>
      </c>
      <c r="AB24">
        <v>1</v>
      </c>
      <c r="AD24" s="4">
        <f>((I24*$E$20)+$E$21)*1000/G24</f>
        <v>8.3238608766518656</v>
      </c>
      <c r="AE24" s="4">
        <f t="shared" ref="AE24:AE88" si="0">((J24*$G$20)+$G$21)*1000/H24</f>
        <v>10.330089882956832</v>
      </c>
      <c r="AF24" s="4">
        <f>AE24-AD24</f>
        <v>2.0062290063049666</v>
      </c>
      <c r="AG24" s="4">
        <f>((L24*$I$20)+$I$21)*1000/H24</f>
        <v>0.61006010155539336</v>
      </c>
    </row>
    <row r="25" spans="1:58" x14ac:dyDescent="0.3">
      <c r="A25">
        <v>2</v>
      </c>
      <c r="B25">
        <v>1</v>
      </c>
      <c r="C25" t="s">
        <v>26</v>
      </c>
      <c r="D25" t="s">
        <v>27</v>
      </c>
      <c r="G25">
        <v>0.5</v>
      </c>
      <c r="H25">
        <v>0.5</v>
      </c>
      <c r="I25">
        <v>13720</v>
      </c>
      <c r="J25">
        <v>12952</v>
      </c>
      <c r="L25">
        <v>70658</v>
      </c>
      <c r="M25">
        <v>10.94</v>
      </c>
      <c r="N25">
        <v>11.250999999999999</v>
      </c>
      <c r="O25">
        <v>0.311</v>
      </c>
      <c r="Q25">
        <v>7.274</v>
      </c>
      <c r="R25">
        <v>1</v>
      </c>
      <c r="S25">
        <v>0</v>
      </c>
      <c r="T25">
        <v>0</v>
      </c>
      <c r="V25">
        <v>0</v>
      </c>
      <c r="Y25" s="1">
        <v>44399</v>
      </c>
      <c r="Z25" s="2">
        <v>0.48091435185185188</v>
      </c>
      <c r="AB25">
        <v>1</v>
      </c>
      <c r="AD25" s="4">
        <f t="shared" ref="AD25:AD88" si="1">((I25*$E$20)+$E$21)*1000/G25</f>
        <v>11.466119502678405</v>
      </c>
      <c r="AE25" s="4">
        <f t="shared" si="0"/>
        <v>10.349654790610991</v>
      </c>
      <c r="AF25" s="4">
        <f t="shared" ref="AF25:AF88" si="2">AE25-AD25</f>
        <v>-1.1164647120674136</v>
      </c>
      <c r="AG25" s="4">
        <f t="shared" ref="AG25:AG88" si="3">((L25*$I$20)+$I$21)*1000/H25</f>
        <v>0.61538845268939968</v>
      </c>
    </row>
    <row r="26" spans="1:58" x14ac:dyDescent="0.3">
      <c r="A26">
        <v>3</v>
      </c>
      <c r="B26">
        <v>1</v>
      </c>
      <c r="C26" t="s">
        <v>26</v>
      </c>
      <c r="D26" t="s">
        <v>27</v>
      </c>
      <c r="G26">
        <v>0.5</v>
      </c>
      <c r="H26">
        <v>0.5</v>
      </c>
      <c r="I26">
        <v>13925</v>
      </c>
      <c r="J26">
        <v>13149</v>
      </c>
      <c r="L26">
        <v>71249</v>
      </c>
      <c r="M26">
        <v>11.098000000000001</v>
      </c>
      <c r="N26">
        <v>11.417999999999999</v>
      </c>
      <c r="O26">
        <v>0.32100000000000001</v>
      </c>
      <c r="Q26">
        <v>7.3360000000000003</v>
      </c>
      <c r="R26">
        <v>1</v>
      </c>
      <c r="S26">
        <v>0</v>
      </c>
      <c r="T26">
        <v>0</v>
      </c>
      <c r="V26">
        <v>0</v>
      </c>
      <c r="Y26" s="1">
        <v>44399</v>
      </c>
      <c r="Z26" s="2">
        <v>0.48853009259259261</v>
      </c>
      <c r="AB26">
        <v>1</v>
      </c>
      <c r="AD26" s="4">
        <f t="shared" si="1"/>
        <v>11.638540010798168</v>
      </c>
      <c r="AE26" s="4">
        <f t="shared" si="0"/>
        <v>10.51025007427223</v>
      </c>
      <c r="AF26" s="4">
        <f t="shared" si="2"/>
        <v>-1.1282899365259382</v>
      </c>
      <c r="AG26" s="4">
        <f t="shared" si="3"/>
        <v>0.62056782032130386</v>
      </c>
    </row>
    <row r="27" spans="1:58" x14ac:dyDescent="0.3">
      <c r="A27">
        <v>4</v>
      </c>
      <c r="B27">
        <v>2</v>
      </c>
      <c r="D27" t="s">
        <v>28</v>
      </c>
      <c r="Y27" s="1">
        <v>44399</v>
      </c>
      <c r="Z27" s="2">
        <v>0.49283564814814818</v>
      </c>
      <c r="AB27">
        <v>1</v>
      </c>
      <c r="AD27" s="4" t="e">
        <f t="shared" si="1"/>
        <v>#DIV/0!</v>
      </c>
      <c r="AE27" s="4" t="e">
        <f t="shared" si="0"/>
        <v>#DIV/0!</v>
      </c>
      <c r="AF27" s="4" t="e">
        <f t="shared" si="2"/>
        <v>#DIV/0!</v>
      </c>
      <c r="AG27" s="4" t="e">
        <f t="shared" si="3"/>
        <v>#DIV/0!</v>
      </c>
    </row>
    <row r="28" spans="1:58" x14ac:dyDescent="0.3">
      <c r="A28">
        <v>5</v>
      </c>
      <c r="B28">
        <v>3</v>
      </c>
      <c r="C28" t="s">
        <v>29</v>
      </c>
      <c r="D28" t="s">
        <v>27</v>
      </c>
      <c r="G28">
        <v>0.5</v>
      </c>
      <c r="H28">
        <v>0.5</v>
      </c>
      <c r="I28">
        <v>448</v>
      </c>
      <c r="J28">
        <v>177</v>
      </c>
      <c r="L28">
        <v>735</v>
      </c>
      <c r="M28">
        <v>0.75900000000000001</v>
      </c>
      <c r="N28">
        <v>0.42899999999999999</v>
      </c>
      <c r="O28">
        <v>0</v>
      </c>
      <c r="Q28">
        <v>0</v>
      </c>
      <c r="R28">
        <v>1</v>
      </c>
      <c r="S28">
        <v>0</v>
      </c>
      <c r="T28">
        <v>0</v>
      </c>
      <c r="V28">
        <v>0</v>
      </c>
      <c r="Y28" s="1">
        <v>44399</v>
      </c>
      <c r="Z28" s="2">
        <v>0.50290509259259253</v>
      </c>
      <c r="AB28">
        <v>1</v>
      </c>
      <c r="AD28" s="4">
        <f t="shared" si="1"/>
        <v>0.3033634843100409</v>
      </c>
      <c r="AE28" s="4">
        <f t="shared" si="0"/>
        <v>-6.458251280171097E-2</v>
      </c>
      <c r="AF28" s="4">
        <f t="shared" si="2"/>
        <v>-0.36794599711175185</v>
      </c>
      <c r="AG28" s="4">
        <f t="shared" si="3"/>
        <v>2.6017810724228755E-3</v>
      </c>
    </row>
    <row r="29" spans="1:58" x14ac:dyDescent="0.3">
      <c r="A29">
        <v>6</v>
      </c>
      <c r="B29">
        <v>3</v>
      </c>
      <c r="C29" t="s">
        <v>29</v>
      </c>
      <c r="D29" t="s">
        <v>27</v>
      </c>
      <c r="G29">
        <v>0.5</v>
      </c>
      <c r="H29">
        <v>0.5</v>
      </c>
      <c r="I29">
        <v>20</v>
      </c>
      <c r="J29">
        <v>157</v>
      </c>
      <c r="L29">
        <v>586</v>
      </c>
      <c r="M29">
        <v>0.43</v>
      </c>
      <c r="N29">
        <v>0.41199999999999998</v>
      </c>
      <c r="O29">
        <v>0</v>
      </c>
      <c r="Q29">
        <v>0</v>
      </c>
      <c r="R29">
        <v>1</v>
      </c>
      <c r="S29">
        <v>0</v>
      </c>
      <c r="T29">
        <v>0</v>
      </c>
      <c r="V29">
        <v>0</v>
      </c>
      <c r="Y29" s="1">
        <v>44399</v>
      </c>
      <c r="Z29" s="2">
        <v>0.50789351851851849</v>
      </c>
      <c r="AB29">
        <v>1</v>
      </c>
      <c r="AD29" s="4">
        <f t="shared" si="1"/>
        <v>-5.6616893618052833E-2</v>
      </c>
      <c r="AE29" s="4">
        <f t="shared" si="0"/>
        <v>-8.0886602513511666E-2</v>
      </c>
      <c r="AF29" s="4">
        <f t="shared" si="2"/>
        <v>-2.4269708895458833E-2</v>
      </c>
      <c r="AG29" s="4">
        <f t="shared" si="3"/>
        <v>1.2959844951746227E-3</v>
      </c>
    </row>
    <row r="30" spans="1:58" x14ac:dyDescent="0.3">
      <c r="A30">
        <v>7</v>
      </c>
      <c r="B30">
        <v>3</v>
      </c>
      <c r="C30" t="s">
        <v>29</v>
      </c>
      <c r="D30" t="s">
        <v>27</v>
      </c>
      <c r="G30">
        <v>0.5</v>
      </c>
      <c r="H30">
        <v>0.5</v>
      </c>
      <c r="I30">
        <v>7</v>
      </c>
      <c r="J30">
        <v>141</v>
      </c>
      <c r="L30">
        <v>555</v>
      </c>
      <c r="M30">
        <v>0.42</v>
      </c>
      <c r="N30">
        <v>0.39800000000000002</v>
      </c>
      <c r="O30">
        <v>0</v>
      </c>
      <c r="Q30">
        <v>0</v>
      </c>
      <c r="R30">
        <v>1</v>
      </c>
      <c r="S30">
        <v>0</v>
      </c>
      <c r="T30">
        <v>0</v>
      </c>
      <c r="V30">
        <v>0</v>
      </c>
      <c r="Y30" s="1">
        <v>44399</v>
      </c>
      <c r="Z30" s="2">
        <v>0.51325231481481481</v>
      </c>
      <c r="AB30">
        <v>1</v>
      </c>
      <c r="AD30" s="4">
        <f t="shared" si="1"/>
        <v>-6.7550877059793998E-2</v>
      </c>
      <c r="AE30" s="4">
        <f t="shared" si="0"/>
        <v>-9.3929874282952242E-2</v>
      </c>
      <c r="AF30" s="4">
        <f t="shared" si="2"/>
        <v>-2.6378997223158243E-2</v>
      </c>
      <c r="AG30" s="4">
        <f t="shared" si="3"/>
        <v>1.0243086972236447E-3</v>
      </c>
    </row>
    <row r="31" spans="1:58" x14ac:dyDescent="0.3">
      <c r="A31">
        <v>8</v>
      </c>
      <c r="B31">
        <v>4</v>
      </c>
      <c r="C31" t="s">
        <v>65</v>
      </c>
      <c r="D31" t="s">
        <v>27</v>
      </c>
      <c r="G31">
        <v>0.2</v>
      </c>
      <c r="H31">
        <v>0.2</v>
      </c>
      <c r="I31">
        <v>0</v>
      </c>
      <c r="J31">
        <v>1510</v>
      </c>
      <c r="L31">
        <v>12627</v>
      </c>
      <c r="M31">
        <v>0</v>
      </c>
      <c r="N31">
        <v>3.895</v>
      </c>
      <c r="O31">
        <v>3.895</v>
      </c>
      <c r="Q31">
        <v>3.012</v>
      </c>
      <c r="R31">
        <v>1</v>
      </c>
      <c r="S31">
        <v>0</v>
      </c>
      <c r="T31">
        <v>0</v>
      </c>
      <c r="V31">
        <v>0</v>
      </c>
      <c r="X31" t="s">
        <v>71</v>
      </c>
      <c r="Y31" s="1">
        <v>44399</v>
      </c>
      <c r="Z31" s="2">
        <v>0.52341435185185181</v>
      </c>
      <c r="AB31">
        <v>1</v>
      </c>
      <c r="AD31" s="4">
        <f t="shared" si="1"/>
        <v>-0.18359601651336732</v>
      </c>
      <c r="AE31" s="4">
        <f t="shared" si="0"/>
        <v>2.5552126662245156</v>
      </c>
      <c r="AF31" s="4">
        <f t="shared" si="2"/>
        <v>2.7388086827378828</v>
      </c>
      <c r="AG31" s="4">
        <f t="shared" si="3"/>
        <v>0.26705030665146351</v>
      </c>
      <c r="AI31">
        <f>ABS(100*(AD31-3)/3)</f>
        <v>106.11986721711224</v>
      </c>
      <c r="AN31">
        <f t="shared" ref="AN31:AN36" si="4">ABS(100*(AE31-6)/6)</f>
        <v>57.413122229591409</v>
      </c>
      <c r="AS31">
        <f t="shared" ref="AS31:AS36" si="5">ABS(100*(AF31-3)/3)</f>
        <v>8.7063772420705732</v>
      </c>
      <c r="AX31">
        <f t="shared" ref="AX31:AX36" si="6">ABS(100*(AG31-0.3)/0.3)</f>
        <v>10.983231116178827</v>
      </c>
    </row>
    <row r="32" spans="1:58" x14ac:dyDescent="0.3">
      <c r="A32">
        <v>9</v>
      </c>
      <c r="B32">
        <v>4</v>
      </c>
      <c r="C32" t="s">
        <v>65</v>
      </c>
      <c r="D32" t="s">
        <v>27</v>
      </c>
      <c r="G32">
        <v>0.2</v>
      </c>
      <c r="H32">
        <v>0.2</v>
      </c>
      <c r="I32">
        <v>0</v>
      </c>
      <c r="J32">
        <v>1506</v>
      </c>
      <c r="L32">
        <v>12905</v>
      </c>
      <c r="M32">
        <v>0</v>
      </c>
      <c r="N32">
        <v>3.8860000000000001</v>
      </c>
      <c r="O32">
        <v>3.8860000000000001</v>
      </c>
      <c r="Q32">
        <v>3.0840000000000001</v>
      </c>
      <c r="R32">
        <v>1</v>
      </c>
      <c r="S32">
        <v>0</v>
      </c>
      <c r="T32">
        <v>0</v>
      </c>
      <c r="V32">
        <v>0</v>
      </c>
      <c r="X32" t="s">
        <v>71</v>
      </c>
      <c r="Y32" s="1">
        <v>44399</v>
      </c>
      <c r="Z32" s="2">
        <v>0.52884259259259259</v>
      </c>
      <c r="AB32">
        <v>1</v>
      </c>
      <c r="AD32" s="4">
        <f t="shared" si="1"/>
        <v>-0.18359601651336732</v>
      </c>
      <c r="AE32" s="4">
        <f t="shared" si="0"/>
        <v>2.5470606213686153</v>
      </c>
      <c r="AF32" s="4">
        <f t="shared" si="2"/>
        <v>2.7306566378819825</v>
      </c>
      <c r="AG32" s="4">
        <f t="shared" si="3"/>
        <v>0.27314110276681608</v>
      </c>
      <c r="AI32">
        <f t="shared" ref="AI32:AI36" si="7">ABS(100*(AD32-3)/3)</f>
        <v>106.11986721711224</v>
      </c>
      <c r="AN32">
        <f t="shared" si="4"/>
        <v>57.548989643856409</v>
      </c>
      <c r="AS32">
        <f t="shared" si="5"/>
        <v>8.9781120706005826</v>
      </c>
      <c r="AX32">
        <f t="shared" si="6"/>
        <v>8.9529657443946373</v>
      </c>
    </row>
    <row r="33" spans="1:58" x14ac:dyDescent="0.3">
      <c r="A33">
        <v>10</v>
      </c>
      <c r="B33">
        <v>4</v>
      </c>
      <c r="C33" t="s">
        <v>65</v>
      </c>
      <c r="D33" t="s">
        <v>27</v>
      </c>
      <c r="G33">
        <v>0.2</v>
      </c>
      <c r="H33">
        <v>0.2</v>
      </c>
      <c r="I33">
        <v>0</v>
      </c>
      <c r="J33">
        <v>1474</v>
      </c>
      <c r="L33">
        <v>13076</v>
      </c>
      <c r="M33">
        <v>0</v>
      </c>
      <c r="N33">
        <v>3.8180000000000001</v>
      </c>
      <c r="O33">
        <v>3.8180000000000001</v>
      </c>
      <c r="Q33">
        <v>3.129</v>
      </c>
      <c r="R33">
        <v>1</v>
      </c>
      <c r="S33">
        <v>0</v>
      </c>
      <c r="T33">
        <v>0</v>
      </c>
      <c r="V33">
        <v>0</v>
      </c>
      <c r="X33" t="s">
        <v>71</v>
      </c>
      <c r="Y33" s="1">
        <v>44399</v>
      </c>
      <c r="Z33" s="2">
        <v>0.53453703703703703</v>
      </c>
      <c r="AB33">
        <v>1</v>
      </c>
      <c r="AD33" s="4">
        <f t="shared" si="1"/>
        <v>-0.18359601651336732</v>
      </c>
      <c r="AE33" s="4">
        <f t="shared" si="0"/>
        <v>2.4818442625214123</v>
      </c>
      <c r="AF33" s="4">
        <f t="shared" si="2"/>
        <v>2.6654402790347795</v>
      </c>
      <c r="AG33" s="4">
        <f t="shared" si="3"/>
        <v>0.27688759965791426</v>
      </c>
      <c r="AI33">
        <f t="shared" si="7"/>
        <v>106.11986721711224</v>
      </c>
      <c r="AN33">
        <f t="shared" si="4"/>
        <v>58.635928957976461</v>
      </c>
      <c r="AS33">
        <f t="shared" si="5"/>
        <v>11.151990698840683</v>
      </c>
      <c r="AX33">
        <f t="shared" si="6"/>
        <v>7.704133447361909</v>
      </c>
    </row>
    <row r="34" spans="1:58" x14ac:dyDescent="0.3">
      <c r="A34">
        <v>11</v>
      </c>
      <c r="B34">
        <v>5</v>
      </c>
      <c r="C34" t="s">
        <v>65</v>
      </c>
      <c r="D34" t="s">
        <v>27</v>
      </c>
      <c r="G34">
        <v>0.6</v>
      </c>
      <c r="H34">
        <v>0.6</v>
      </c>
      <c r="I34">
        <v>0</v>
      </c>
      <c r="J34">
        <v>4552</v>
      </c>
      <c r="L34">
        <v>39072</v>
      </c>
      <c r="M34">
        <v>0</v>
      </c>
      <c r="N34">
        <v>3.4460000000000002</v>
      </c>
      <c r="O34">
        <v>3.4460000000000002</v>
      </c>
      <c r="Q34">
        <v>3.3090000000000002</v>
      </c>
      <c r="R34">
        <v>1</v>
      </c>
      <c r="S34">
        <v>0</v>
      </c>
      <c r="T34">
        <v>0</v>
      </c>
      <c r="V34">
        <v>0</v>
      </c>
      <c r="X34" t="s">
        <v>71</v>
      </c>
      <c r="Y34" s="1">
        <v>44399</v>
      </c>
      <c r="Z34" s="2">
        <v>0.54540509259259262</v>
      </c>
      <c r="AB34">
        <v>1</v>
      </c>
      <c r="AD34" s="4">
        <f t="shared" si="1"/>
        <v>-6.1198672171122452E-2</v>
      </c>
      <c r="AE34" s="4">
        <f t="shared" si="0"/>
        <v>2.9182809263789116</v>
      </c>
      <c r="AF34" s="4">
        <f t="shared" si="2"/>
        <v>2.979479598550034</v>
      </c>
      <c r="AG34" s="4">
        <f t="shared" si="3"/>
        <v>0.28214758815300484</v>
      </c>
      <c r="AI34">
        <f t="shared" si="7"/>
        <v>102.03995573903741</v>
      </c>
      <c r="AN34">
        <f t="shared" si="4"/>
        <v>51.36198456035148</v>
      </c>
      <c r="AS34">
        <f t="shared" si="5"/>
        <v>0.68401338166553438</v>
      </c>
      <c r="AX34">
        <f t="shared" si="6"/>
        <v>5.9508039489983844</v>
      </c>
    </row>
    <row r="35" spans="1:58" x14ac:dyDescent="0.3">
      <c r="A35">
        <v>12</v>
      </c>
      <c r="B35">
        <v>5</v>
      </c>
      <c r="C35" t="s">
        <v>65</v>
      </c>
      <c r="D35" t="s">
        <v>27</v>
      </c>
      <c r="G35">
        <v>0.6</v>
      </c>
      <c r="H35">
        <v>0.6</v>
      </c>
      <c r="I35">
        <v>0</v>
      </c>
      <c r="J35">
        <v>4717</v>
      </c>
      <c r="L35">
        <v>39616</v>
      </c>
      <c r="M35">
        <v>0</v>
      </c>
      <c r="N35">
        <v>3.5619999999999998</v>
      </c>
      <c r="O35">
        <v>3.5619999999999998</v>
      </c>
      <c r="Q35">
        <v>3.3559999999999999</v>
      </c>
      <c r="R35">
        <v>1</v>
      </c>
      <c r="S35">
        <v>0</v>
      </c>
      <c r="T35">
        <v>0</v>
      </c>
      <c r="V35">
        <v>0</v>
      </c>
      <c r="X35" t="s">
        <v>71</v>
      </c>
      <c r="Y35" s="1">
        <v>44399</v>
      </c>
      <c r="Z35" s="2">
        <v>0.55148148148148146</v>
      </c>
      <c r="AB35">
        <v>1</v>
      </c>
      <c r="AD35" s="4">
        <f t="shared" si="1"/>
        <v>-6.1198672171122452E-2</v>
      </c>
      <c r="AE35" s="4">
        <f t="shared" si="0"/>
        <v>3.0303715431475418</v>
      </c>
      <c r="AF35" s="4">
        <f t="shared" si="2"/>
        <v>3.0915702153186642</v>
      </c>
      <c r="AG35" s="4">
        <f t="shared" si="3"/>
        <v>0.2861204815423955</v>
      </c>
      <c r="AI35">
        <f t="shared" si="7"/>
        <v>102.03995573903741</v>
      </c>
      <c r="AN35">
        <f t="shared" si="4"/>
        <v>49.49380761420764</v>
      </c>
      <c r="AS35">
        <f t="shared" si="5"/>
        <v>3.0523405106221388</v>
      </c>
      <c r="AX35">
        <f t="shared" si="6"/>
        <v>4.6265061525348301</v>
      </c>
    </row>
    <row r="36" spans="1:58" x14ac:dyDescent="0.3">
      <c r="A36">
        <v>13</v>
      </c>
      <c r="B36">
        <v>5</v>
      </c>
      <c r="C36" t="s">
        <v>65</v>
      </c>
      <c r="D36" t="s">
        <v>27</v>
      </c>
      <c r="G36">
        <v>0.6</v>
      </c>
      <c r="H36">
        <v>0.6</v>
      </c>
      <c r="I36">
        <v>0</v>
      </c>
      <c r="J36">
        <v>4616</v>
      </c>
      <c r="L36">
        <v>39290</v>
      </c>
      <c r="M36">
        <v>0</v>
      </c>
      <c r="N36">
        <v>3.4910000000000001</v>
      </c>
      <c r="O36">
        <v>3.4910000000000001</v>
      </c>
      <c r="Q36">
        <v>3.3279999999999998</v>
      </c>
      <c r="R36">
        <v>1</v>
      </c>
      <c r="S36">
        <v>0</v>
      </c>
      <c r="T36">
        <v>0</v>
      </c>
      <c r="V36">
        <v>0</v>
      </c>
      <c r="X36" t="s">
        <v>71</v>
      </c>
      <c r="Y36" s="1">
        <v>44399</v>
      </c>
      <c r="Z36" s="2">
        <v>0.55789351851851854</v>
      </c>
      <c r="AB36">
        <v>1</v>
      </c>
      <c r="AD36" s="4">
        <f t="shared" si="1"/>
        <v>-6.1198672171122452E-2</v>
      </c>
      <c r="AE36" s="4">
        <f t="shared" si="0"/>
        <v>2.9617584989437136</v>
      </c>
      <c r="AF36" s="4">
        <f t="shared" si="2"/>
        <v>3.022957171114836</v>
      </c>
      <c r="AG36" s="4">
        <f t="shared" si="3"/>
        <v>0.28373966675390039</v>
      </c>
      <c r="AI36">
        <f t="shared" si="7"/>
        <v>102.03995573903741</v>
      </c>
      <c r="AN36">
        <f t="shared" si="4"/>
        <v>50.637358350938108</v>
      </c>
      <c r="AS36">
        <f t="shared" si="5"/>
        <v>0.76523903716119912</v>
      </c>
      <c r="AX36">
        <f t="shared" si="6"/>
        <v>5.4201110820332001</v>
      </c>
    </row>
    <row r="37" spans="1:58" x14ac:dyDescent="0.3">
      <c r="A37">
        <v>14</v>
      </c>
      <c r="B37">
        <v>6</v>
      </c>
      <c r="C37" t="s">
        <v>69</v>
      </c>
      <c r="D37" t="s">
        <v>27</v>
      </c>
      <c r="G37">
        <v>0.33300000000000002</v>
      </c>
      <c r="H37">
        <v>0.33300000000000002</v>
      </c>
      <c r="I37">
        <v>1555</v>
      </c>
      <c r="J37">
        <v>9283</v>
      </c>
      <c r="L37">
        <v>57860</v>
      </c>
      <c r="M37">
        <v>2.4140000000000001</v>
      </c>
      <c r="N37">
        <v>12.227</v>
      </c>
      <c r="O37">
        <v>9.8119999999999994</v>
      </c>
      <c r="Q37">
        <v>8.9120000000000008</v>
      </c>
      <c r="R37">
        <v>1</v>
      </c>
      <c r="S37">
        <v>0</v>
      </c>
      <c r="T37">
        <v>0</v>
      </c>
      <c r="V37">
        <v>0</v>
      </c>
      <c r="Y37" s="1">
        <v>44399</v>
      </c>
      <c r="Z37" s="2">
        <v>0.56949074074074069</v>
      </c>
      <c r="AB37">
        <v>1</v>
      </c>
      <c r="AD37" s="4">
        <f t="shared" si="1"/>
        <v>1.8535048470822362</v>
      </c>
      <c r="AE37" s="4">
        <f t="shared" si="0"/>
        <v>11.049053352824551</v>
      </c>
      <c r="AF37" s="4">
        <f t="shared" si="2"/>
        <v>9.1955485057423143</v>
      </c>
      <c r="AG37" s="4">
        <f t="shared" si="3"/>
        <v>0.75560085107017183</v>
      </c>
      <c r="AI37">
        <f>ABS(100*(AD37-9)/9)</f>
        <v>79.405501699086258</v>
      </c>
      <c r="AN37">
        <f>ABS(100*(AE37-18)/18)</f>
        <v>38.61637026208583</v>
      </c>
      <c r="AS37">
        <f>ABS(100*(AF37-9)/9)</f>
        <v>2.1727611749146032</v>
      </c>
      <c r="AX37">
        <f>ABS(100*(AG37-0.9)/0.9)</f>
        <v>16.044349881092021</v>
      </c>
    </row>
    <row r="38" spans="1:58" x14ac:dyDescent="0.3">
      <c r="A38">
        <v>15</v>
      </c>
      <c r="B38">
        <v>6</v>
      </c>
      <c r="C38" t="s">
        <v>69</v>
      </c>
      <c r="D38" t="s">
        <v>27</v>
      </c>
      <c r="G38">
        <v>0.33300000000000002</v>
      </c>
      <c r="H38">
        <v>0.33300000000000002</v>
      </c>
      <c r="I38">
        <v>2672</v>
      </c>
      <c r="J38">
        <v>9455</v>
      </c>
      <c r="L38">
        <v>57868</v>
      </c>
      <c r="M38">
        <v>3.7010000000000001</v>
      </c>
      <c r="N38">
        <v>12.446</v>
      </c>
      <c r="O38">
        <v>8.7449999999999992</v>
      </c>
      <c r="Q38">
        <v>8.9130000000000003</v>
      </c>
      <c r="R38">
        <v>1</v>
      </c>
      <c r="S38">
        <v>0</v>
      </c>
      <c r="T38">
        <v>0</v>
      </c>
      <c r="V38">
        <v>0</v>
      </c>
      <c r="Y38" s="1">
        <v>44399</v>
      </c>
      <c r="Z38" s="2">
        <v>0.57608796296296294</v>
      </c>
      <c r="AB38">
        <v>1</v>
      </c>
      <c r="AD38" s="4">
        <f t="shared" si="1"/>
        <v>3.2641377304761932</v>
      </c>
      <c r="AE38" s="4">
        <f t="shared" si="0"/>
        <v>11.259586643397354</v>
      </c>
      <c r="AF38" s="4">
        <f t="shared" si="2"/>
        <v>7.9954489129211606</v>
      </c>
      <c r="AG38" s="4">
        <f t="shared" si="3"/>
        <v>0.75570612116528013</v>
      </c>
      <c r="AI38">
        <f t="shared" ref="AI38:AI45" si="8">ABS(100*(AD38-9)/9)</f>
        <v>63.731802994708964</v>
      </c>
      <c r="AN38">
        <f t="shared" ref="AN38:AN45" si="9">ABS(100*(AE38-18)/18)</f>
        <v>37.4467408700147</v>
      </c>
      <c r="AS38">
        <f t="shared" ref="AS38:AS45" si="10">ABS(100*(AF38-9)/9)</f>
        <v>11.161678745320437</v>
      </c>
      <c r="AX38">
        <f t="shared" ref="AX38:AX45" si="11">ABS(100*(AG38-0.9)/0.9)</f>
        <v>16.032653203857766</v>
      </c>
    </row>
    <row r="39" spans="1:58" x14ac:dyDescent="0.3">
      <c r="A39">
        <v>16</v>
      </c>
      <c r="B39">
        <v>6</v>
      </c>
      <c r="C39" t="s">
        <v>69</v>
      </c>
      <c r="D39" t="s">
        <v>27</v>
      </c>
      <c r="G39">
        <v>0.33300000000000002</v>
      </c>
      <c r="H39">
        <v>0.33300000000000002</v>
      </c>
      <c r="I39">
        <v>2749</v>
      </c>
      <c r="J39">
        <v>9482</v>
      </c>
      <c r="L39">
        <v>57963</v>
      </c>
      <c r="M39">
        <v>3.7890000000000001</v>
      </c>
      <c r="N39">
        <v>12.48</v>
      </c>
      <c r="O39">
        <v>8.6910000000000007</v>
      </c>
      <c r="Q39">
        <v>8.9280000000000008</v>
      </c>
      <c r="R39">
        <v>1</v>
      </c>
      <c r="S39">
        <v>0</v>
      </c>
      <c r="T39">
        <v>0</v>
      </c>
      <c r="V39">
        <v>0</v>
      </c>
      <c r="Y39" s="1">
        <v>44399</v>
      </c>
      <c r="Z39" s="2">
        <v>0.58305555555555555</v>
      </c>
      <c r="AB39">
        <v>1</v>
      </c>
      <c r="AD39" s="4">
        <f t="shared" si="1"/>
        <v>3.3613792094567971</v>
      </c>
      <c r="AE39" s="4">
        <f t="shared" si="0"/>
        <v>11.292635473894247</v>
      </c>
      <c r="AF39" s="4">
        <f t="shared" si="2"/>
        <v>7.93125626443745</v>
      </c>
      <c r="AG39" s="4">
        <f t="shared" si="3"/>
        <v>0.75695620354469217</v>
      </c>
      <c r="AI39">
        <f t="shared" si="8"/>
        <v>62.651342117146697</v>
      </c>
      <c r="AN39">
        <f t="shared" si="9"/>
        <v>37.263136256143071</v>
      </c>
      <c r="AS39">
        <f t="shared" si="10"/>
        <v>11.874930395139444</v>
      </c>
      <c r="AX39">
        <f t="shared" si="11"/>
        <v>15.893755161700872</v>
      </c>
      <c r="BC39" s="4"/>
      <c r="BD39" s="4"/>
      <c r="BE39" s="4"/>
      <c r="BF39" s="4"/>
    </row>
    <row r="40" spans="1:58" x14ac:dyDescent="0.3">
      <c r="A40">
        <v>17</v>
      </c>
      <c r="B40">
        <v>7</v>
      </c>
      <c r="C40" t="s">
        <v>69</v>
      </c>
      <c r="D40" t="s">
        <v>27</v>
      </c>
      <c r="G40">
        <v>0.46700000000000003</v>
      </c>
      <c r="H40">
        <v>0.46700000000000003</v>
      </c>
      <c r="I40">
        <v>1202</v>
      </c>
      <c r="J40">
        <v>10160</v>
      </c>
      <c r="L40">
        <v>84295</v>
      </c>
      <c r="M40">
        <v>1.4319999999999999</v>
      </c>
      <c r="N40">
        <v>9.5139999999999993</v>
      </c>
      <c r="O40">
        <v>8.0820000000000007</v>
      </c>
      <c r="Q40">
        <v>9.3149999999999995</v>
      </c>
      <c r="R40">
        <v>1</v>
      </c>
      <c r="S40">
        <v>0</v>
      </c>
      <c r="T40">
        <v>0</v>
      </c>
      <c r="V40">
        <v>0</v>
      </c>
      <c r="Y40" s="1">
        <v>44399</v>
      </c>
      <c r="Z40" s="2">
        <v>0.59516203703703707</v>
      </c>
      <c r="AB40">
        <v>1</v>
      </c>
      <c r="AD40" s="4">
        <f t="shared" si="1"/>
        <v>1.0037842868640561</v>
      </c>
      <c r="AE40" s="4">
        <f t="shared" si="0"/>
        <v>8.6441154891259231</v>
      </c>
      <c r="AF40" s="4">
        <f t="shared" si="2"/>
        <v>7.6403312022618675</v>
      </c>
      <c r="AG40" s="4">
        <f t="shared" si="3"/>
        <v>0.78683031325650643</v>
      </c>
      <c r="AI40">
        <f t="shared" si="8"/>
        <v>88.846841257066046</v>
      </c>
      <c r="AN40">
        <f t="shared" si="9"/>
        <v>51.977136171522652</v>
      </c>
      <c r="AS40">
        <f t="shared" si="10"/>
        <v>15.10743108597925</v>
      </c>
      <c r="AX40">
        <f t="shared" si="11"/>
        <v>12.574409638165955</v>
      </c>
      <c r="BC40" s="4"/>
      <c r="BD40" s="4"/>
      <c r="BE40" s="4"/>
      <c r="BF40" s="4"/>
    </row>
    <row r="41" spans="1:58" x14ac:dyDescent="0.3">
      <c r="A41">
        <v>18</v>
      </c>
      <c r="B41">
        <v>7</v>
      </c>
      <c r="C41" t="s">
        <v>69</v>
      </c>
      <c r="D41" t="s">
        <v>27</v>
      </c>
      <c r="G41">
        <v>0.46700000000000003</v>
      </c>
      <c r="H41">
        <v>0.46700000000000003</v>
      </c>
      <c r="I41">
        <v>108</v>
      </c>
      <c r="J41">
        <v>9974</v>
      </c>
      <c r="L41">
        <v>85175</v>
      </c>
      <c r="M41">
        <v>0.53300000000000003</v>
      </c>
      <c r="N41">
        <v>9.3450000000000006</v>
      </c>
      <c r="O41">
        <v>8.8119999999999994</v>
      </c>
      <c r="Q41">
        <v>9.4139999999999997</v>
      </c>
      <c r="R41">
        <v>1</v>
      </c>
      <c r="S41">
        <v>0</v>
      </c>
      <c r="T41">
        <v>0</v>
      </c>
      <c r="V41">
        <v>0</v>
      </c>
      <c r="Y41" s="1">
        <v>44399</v>
      </c>
      <c r="Z41" s="2">
        <v>0.60155092592592596</v>
      </c>
      <c r="AB41">
        <v>1</v>
      </c>
      <c r="AD41" s="4">
        <f t="shared" si="1"/>
        <v>1.8627155809465942E-2</v>
      </c>
      <c r="AE41" s="4">
        <f t="shared" si="0"/>
        <v>8.4817728399613124</v>
      </c>
      <c r="AF41" s="4">
        <f t="shared" si="2"/>
        <v>8.4631456841518471</v>
      </c>
      <c r="AG41" s="4">
        <f t="shared" si="3"/>
        <v>0.79508736589852003</v>
      </c>
      <c r="AI41">
        <f t="shared" si="8"/>
        <v>99.793031602117054</v>
      </c>
      <c r="AN41">
        <f t="shared" si="9"/>
        <v>52.879039777992709</v>
      </c>
      <c r="AS41">
        <f t="shared" si="10"/>
        <v>5.9650479538683658</v>
      </c>
      <c r="AX41">
        <f t="shared" si="11"/>
        <v>11.656959344608888</v>
      </c>
      <c r="BC41" s="4"/>
      <c r="BD41" s="4"/>
      <c r="BE41" s="4"/>
      <c r="BF41" s="4"/>
    </row>
    <row r="42" spans="1:58" x14ac:dyDescent="0.3">
      <c r="A42">
        <v>19</v>
      </c>
      <c r="B42">
        <v>7</v>
      </c>
      <c r="C42" t="s">
        <v>69</v>
      </c>
      <c r="D42" t="s">
        <v>27</v>
      </c>
      <c r="G42">
        <v>0.46700000000000003</v>
      </c>
      <c r="H42">
        <v>0.46700000000000003</v>
      </c>
      <c r="I42">
        <v>87</v>
      </c>
      <c r="J42">
        <v>10067</v>
      </c>
      <c r="L42">
        <v>85251</v>
      </c>
      <c r="M42">
        <v>0.51600000000000001</v>
      </c>
      <c r="N42">
        <v>9.4290000000000003</v>
      </c>
      <c r="O42">
        <v>8.9139999999999997</v>
      </c>
      <c r="Q42">
        <v>9.4220000000000006</v>
      </c>
      <c r="R42">
        <v>1</v>
      </c>
      <c r="S42">
        <v>0</v>
      </c>
      <c r="T42">
        <v>0</v>
      </c>
      <c r="V42">
        <v>0</v>
      </c>
      <c r="Y42" s="1">
        <v>44399</v>
      </c>
      <c r="Z42" s="2">
        <v>0.60836805555555562</v>
      </c>
      <c r="AB42">
        <v>1</v>
      </c>
      <c r="AD42" s="4">
        <f t="shared" si="1"/>
        <v>-2.8353866233148101E-4</v>
      </c>
      <c r="AE42" s="4">
        <f t="shared" si="0"/>
        <v>8.5629441645436195</v>
      </c>
      <c r="AF42" s="4">
        <f t="shared" si="2"/>
        <v>8.5632277032059516</v>
      </c>
      <c r="AG42" s="4">
        <f t="shared" si="3"/>
        <v>0.79580047499033024</v>
      </c>
      <c r="AI42">
        <f t="shared" si="8"/>
        <v>100.00315042958147</v>
      </c>
      <c r="AN42">
        <f t="shared" si="9"/>
        <v>52.428087974757673</v>
      </c>
      <c r="AS42">
        <f t="shared" si="10"/>
        <v>4.8530255199338708</v>
      </c>
      <c r="AX42">
        <f t="shared" si="11"/>
        <v>11.57772500107442</v>
      </c>
      <c r="BC42" s="4"/>
      <c r="BD42" s="4"/>
      <c r="BE42" s="4"/>
      <c r="BF42" s="4"/>
    </row>
    <row r="43" spans="1:58" x14ac:dyDescent="0.3">
      <c r="A43">
        <v>20</v>
      </c>
      <c r="B43">
        <v>8</v>
      </c>
      <c r="C43" t="s">
        <v>69</v>
      </c>
      <c r="D43" t="s">
        <v>27</v>
      </c>
      <c r="G43">
        <v>0.6</v>
      </c>
      <c r="H43">
        <v>0.6</v>
      </c>
      <c r="I43">
        <v>2947</v>
      </c>
      <c r="J43">
        <v>15987</v>
      </c>
      <c r="L43">
        <v>108176</v>
      </c>
      <c r="M43">
        <v>2.23</v>
      </c>
      <c r="N43">
        <v>11.519</v>
      </c>
      <c r="O43">
        <v>9.2889999999999997</v>
      </c>
      <c r="Q43">
        <v>9.3320000000000007</v>
      </c>
      <c r="R43">
        <v>1</v>
      </c>
      <c r="S43">
        <v>0</v>
      </c>
      <c r="T43">
        <v>0</v>
      </c>
      <c r="V43">
        <v>0</v>
      </c>
      <c r="Y43" s="1">
        <v>44399</v>
      </c>
      <c r="Z43" s="2">
        <v>0.62075231481481474</v>
      </c>
      <c r="AB43">
        <v>1</v>
      </c>
      <c r="AD43" s="4">
        <f t="shared" si="1"/>
        <v>2.004342943393699</v>
      </c>
      <c r="AE43" s="4">
        <f t="shared" si="0"/>
        <v>10.686500336980625</v>
      </c>
      <c r="AF43" s="4">
        <f t="shared" si="2"/>
        <v>8.6821573935869267</v>
      </c>
      <c r="AG43" s="4">
        <f t="shared" si="3"/>
        <v>0.78682189841118844</v>
      </c>
      <c r="AI43">
        <f t="shared" si="8"/>
        <v>77.729522851181116</v>
      </c>
      <c r="AN43">
        <f t="shared" si="9"/>
        <v>40.630553683440972</v>
      </c>
      <c r="AS43">
        <f t="shared" si="10"/>
        <v>3.5315845157008141</v>
      </c>
      <c r="AX43">
        <f t="shared" si="11"/>
        <v>12.575344620979065</v>
      </c>
      <c r="BC43" s="4"/>
      <c r="BD43" s="4"/>
      <c r="BE43" s="4"/>
      <c r="BF43" s="4"/>
    </row>
    <row r="44" spans="1:58" x14ac:dyDescent="0.3">
      <c r="A44">
        <v>21</v>
      </c>
      <c r="B44">
        <v>8</v>
      </c>
      <c r="C44" t="s">
        <v>69</v>
      </c>
      <c r="D44" t="s">
        <v>27</v>
      </c>
      <c r="G44">
        <v>0.6</v>
      </c>
      <c r="H44">
        <v>0.6</v>
      </c>
      <c r="I44">
        <v>3785</v>
      </c>
      <c r="J44">
        <v>16079</v>
      </c>
      <c r="L44">
        <v>109683</v>
      </c>
      <c r="M44">
        <v>2.766</v>
      </c>
      <c r="N44">
        <v>11.584</v>
      </c>
      <c r="O44">
        <v>8.8179999999999996</v>
      </c>
      <c r="Q44">
        <v>9.4629999999999992</v>
      </c>
      <c r="R44">
        <v>1</v>
      </c>
      <c r="S44">
        <v>0</v>
      </c>
      <c r="T44">
        <v>0</v>
      </c>
      <c r="V44">
        <v>0</v>
      </c>
      <c r="Y44" s="1">
        <v>44399</v>
      </c>
      <c r="Z44" s="2">
        <v>0.62789351851851849</v>
      </c>
      <c r="AB44">
        <v>1</v>
      </c>
      <c r="AD44" s="4">
        <f t="shared" si="1"/>
        <v>2.5916941052000508</v>
      </c>
      <c r="AE44" s="4">
        <f t="shared" si="0"/>
        <v>10.748999347542528</v>
      </c>
      <c r="AF44" s="4">
        <f t="shared" si="2"/>
        <v>8.1573052423424777</v>
      </c>
      <c r="AG44" s="4">
        <f t="shared" si="3"/>
        <v>0.79782768947334237</v>
      </c>
      <c r="AI44">
        <f t="shared" si="8"/>
        <v>71.203398831110547</v>
      </c>
      <c r="AN44">
        <f t="shared" si="9"/>
        <v>40.283336958097067</v>
      </c>
      <c r="AS44">
        <f t="shared" si="10"/>
        <v>9.3632750850835809</v>
      </c>
      <c r="AX44">
        <f t="shared" si="11"/>
        <v>11.352478947406405</v>
      </c>
      <c r="BC44" s="4"/>
      <c r="BD44" s="4"/>
      <c r="BE44" s="4"/>
      <c r="BF44" s="4"/>
    </row>
    <row r="45" spans="1:58" x14ac:dyDescent="0.3">
      <c r="A45">
        <v>22</v>
      </c>
      <c r="B45">
        <v>8</v>
      </c>
      <c r="C45" t="s">
        <v>69</v>
      </c>
      <c r="D45" t="s">
        <v>27</v>
      </c>
      <c r="G45">
        <v>0.6</v>
      </c>
      <c r="H45">
        <v>0.6</v>
      </c>
      <c r="I45">
        <v>3870</v>
      </c>
      <c r="J45">
        <v>16091</v>
      </c>
      <c r="L45">
        <v>110053</v>
      </c>
      <c r="M45">
        <v>2.82</v>
      </c>
      <c r="N45">
        <v>11.592000000000001</v>
      </c>
      <c r="O45">
        <v>8.7720000000000002</v>
      </c>
      <c r="Q45">
        <v>9.4949999999999992</v>
      </c>
      <c r="R45">
        <v>1</v>
      </c>
      <c r="S45">
        <v>0</v>
      </c>
      <c r="T45">
        <v>0</v>
      </c>
      <c r="V45">
        <v>0</v>
      </c>
      <c r="Y45" s="1">
        <v>44399</v>
      </c>
      <c r="Z45" s="2">
        <v>0.63545138888888886</v>
      </c>
      <c r="AB45">
        <v>1</v>
      </c>
      <c r="AD45" s="4">
        <f t="shared" si="1"/>
        <v>2.651270297030051</v>
      </c>
      <c r="AE45" s="4">
        <f t="shared" si="0"/>
        <v>10.757151392398427</v>
      </c>
      <c r="AF45" s="4">
        <f t="shared" si="2"/>
        <v>8.1058810953683764</v>
      </c>
      <c r="AG45" s="4">
        <f t="shared" si="3"/>
        <v>0.80052984122715587</v>
      </c>
      <c r="AI45">
        <f t="shared" si="8"/>
        <v>70.54144114411055</v>
      </c>
      <c r="AN45">
        <f t="shared" si="9"/>
        <v>40.238047820008738</v>
      </c>
      <c r="AS45">
        <f t="shared" si="10"/>
        <v>9.9346544959069298</v>
      </c>
      <c r="AX45">
        <f t="shared" si="11"/>
        <v>11.05223986364935</v>
      </c>
    </row>
    <row r="46" spans="1:58" x14ac:dyDescent="0.3">
      <c r="A46">
        <v>23</v>
      </c>
      <c r="B46">
        <v>1</v>
      </c>
      <c r="C46" t="s">
        <v>30</v>
      </c>
      <c r="D46" t="s">
        <v>27</v>
      </c>
      <c r="G46">
        <v>0.5</v>
      </c>
      <c r="H46">
        <v>0.5</v>
      </c>
      <c r="I46">
        <v>10009</v>
      </c>
      <c r="J46">
        <v>12350</v>
      </c>
      <c r="L46">
        <v>70820</v>
      </c>
      <c r="M46">
        <v>8.0939999999999994</v>
      </c>
      <c r="N46">
        <v>10.742000000000001</v>
      </c>
      <c r="O46">
        <v>2.6480000000000001</v>
      </c>
      <c r="Q46">
        <v>7.2910000000000004</v>
      </c>
      <c r="R46">
        <v>1</v>
      </c>
      <c r="S46">
        <v>0</v>
      </c>
      <c r="T46">
        <v>0</v>
      </c>
      <c r="V46">
        <v>0</v>
      </c>
      <c r="Y46" s="1">
        <v>44399</v>
      </c>
      <c r="Z46" s="2">
        <v>0.64760416666666665</v>
      </c>
      <c r="AB46">
        <v>1</v>
      </c>
      <c r="AD46" s="4">
        <f t="shared" si="1"/>
        <v>8.3448877678859841</v>
      </c>
      <c r="AE46" s="4">
        <f t="shared" si="0"/>
        <v>9.8589016902857907</v>
      </c>
      <c r="AF46" s="4">
        <f t="shared" si="2"/>
        <v>1.5140139223998066</v>
      </c>
      <c r="AG46" s="4">
        <f t="shared" si="3"/>
        <v>0.61680817782707908</v>
      </c>
      <c r="BC46" s="4"/>
      <c r="BD46" s="4"/>
      <c r="BE46" s="4"/>
      <c r="BF46" s="4"/>
    </row>
    <row r="47" spans="1:58" x14ac:dyDescent="0.3">
      <c r="A47">
        <v>24</v>
      </c>
      <c r="B47">
        <v>1</v>
      </c>
      <c r="C47" t="s">
        <v>30</v>
      </c>
      <c r="D47" t="s">
        <v>27</v>
      </c>
      <c r="G47">
        <v>0.5</v>
      </c>
      <c r="H47">
        <v>0.5</v>
      </c>
      <c r="I47">
        <v>12568</v>
      </c>
      <c r="J47">
        <v>12503</v>
      </c>
      <c r="L47">
        <v>71028</v>
      </c>
      <c r="M47">
        <v>10.057</v>
      </c>
      <c r="N47">
        <v>10.871</v>
      </c>
      <c r="O47">
        <v>0.81399999999999995</v>
      </c>
      <c r="Q47">
        <v>7.3129999999999997</v>
      </c>
      <c r="R47">
        <v>1</v>
      </c>
      <c r="S47">
        <v>0</v>
      </c>
      <c r="T47">
        <v>0</v>
      </c>
      <c r="V47">
        <v>0</v>
      </c>
      <c r="Y47" s="1">
        <v>44399</v>
      </c>
      <c r="Z47" s="2">
        <v>0.65459490740740744</v>
      </c>
      <c r="AB47">
        <v>1</v>
      </c>
      <c r="AD47" s="4">
        <f t="shared" si="1"/>
        <v>10.497200354610264</v>
      </c>
      <c r="AE47" s="4">
        <f t="shared" si="0"/>
        <v>9.9836279765810669</v>
      </c>
      <c r="AF47" s="4">
        <f t="shared" si="2"/>
        <v>-0.5135723780291972</v>
      </c>
      <c r="AG47" s="4">
        <f t="shared" si="3"/>
        <v>0.61863103479397585</v>
      </c>
      <c r="AJ47">
        <f>ABS(100*(AD47-AD48)/(AVERAGE(AD47:AD48)))</f>
        <v>1.2500811024744776</v>
      </c>
      <c r="AO47">
        <f>ABS(100*(AE47-AE48)/(AVERAGE(AE47:AE48)))</f>
        <v>1.5469714600960696</v>
      </c>
      <c r="AT47">
        <f>ABS(100*(AF47-AF48)/(AVERAGE(AF47:AF48)))</f>
        <v>43.476988667746483</v>
      </c>
      <c r="AY47">
        <f>ABS(100*(AG47-AG48)/(AVERAGE(AG47:AG48)))</f>
        <v>6.6559623330966614E-2</v>
      </c>
      <c r="BC47" s="4">
        <f>AVERAGE(AD47:AD48)</f>
        <v>10.563224793085393</v>
      </c>
      <c r="BD47" s="4">
        <f>AVERAGE(AE47:AE48)</f>
        <v>9.9069987549356036</v>
      </c>
      <c r="BE47" s="4">
        <f>AVERAGE(AF47:AF48)</f>
        <v>-0.65622603814979019</v>
      </c>
      <c r="BF47" s="4">
        <f>AVERAGE(AG47:AG48)</f>
        <v>0.6188369825762936</v>
      </c>
    </row>
    <row r="48" spans="1:58" x14ac:dyDescent="0.3">
      <c r="A48">
        <v>25</v>
      </c>
      <c r="B48">
        <v>1</v>
      </c>
      <c r="C48" t="s">
        <v>30</v>
      </c>
      <c r="D48" t="s">
        <v>27</v>
      </c>
      <c r="G48">
        <v>0.5</v>
      </c>
      <c r="H48">
        <v>0.5</v>
      </c>
      <c r="I48">
        <v>12725</v>
      </c>
      <c r="J48">
        <v>12315</v>
      </c>
      <c r="L48">
        <v>71075</v>
      </c>
      <c r="M48">
        <v>10.177</v>
      </c>
      <c r="N48">
        <v>10.712</v>
      </c>
      <c r="O48">
        <v>0.53500000000000003</v>
      </c>
      <c r="Q48">
        <v>7.3179999999999996</v>
      </c>
      <c r="R48">
        <v>1</v>
      </c>
      <c r="S48">
        <v>0</v>
      </c>
      <c r="T48">
        <v>0</v>
      </c>
      <c r="V48">
        <v>0</v>
      </c>
      <c r="Y48" s="1">
        <v>44399</v>
      </c>
      <c r="Z48" s="2">
        <v>0.66202546296296294</v>
      </c>
      <c r="AB48">
        <v>1</v>
      </c>
      <c r="AD48" s="4">
        <f t="shared" si="1"/>
        <v>10.629249231560523</v>
      </c>
      <c r="AE48" s="4">
        <f t="shared" si="0"/>
        <v>9.8303695332901402</v>
      </c>
      <c r="AF48" s="4">
        <f t="shared" si="2"/>
        <v>-0.79887969827038319</v>
      </c>
      <c r="AG48" s="4">
        <f t="shared" si="3"/>
        <v>0.61904293035861135</v>
      </c>
    </row>
    <row r="49" spans="1:58" x14ac:dyDescent="0.3">
      <c r="A49">
        <v>26</v>
      </c>
      <c r="B49">
        <v>2</v>
      </c>
      <c r="D49" t="s">
        <v>28</v>
      </c>
      <c r="Y49" s="1">
        <v>44399</v>
      </c>
      <c r="Z49" s="2">
        <v>0.66640046296296296</v>
      </c>
      <c r="AB49">
        <v>1</v>
      </c>
      <c r="AD49" s="4" t="e">
        <f t="shared" si="1"/>
        <v>#DIV/0!</v>
      </c>
      <c r="AE49" s="4" t="e">
        <f t="shared" si="0"/>
        <v>#DIV/0!</v>
      </c>
      <c r="AF49" s="4" t="e">
        <f t="shared" si="2"/>
        <v>#DIV/0!</v>
      </c>
      <c r="AG49" s="4" t="e">
        <f t="shared" si="3"/>
        <v>#DIV/0!</v>
      </c>
      <c r="BC49" s="4"/>
      <c r="BD49" s="4"/>
      <c r="BE49" s="4"/>
      <c r="BF49" s="4"/>
    </row>
    <row r="50" spans="1:58" x14ac:dyDescent="0.3">
      <c r="A50">
        <v>27</v>
      </c>
      <c r="B50">
        <v>9</v>
      </c>
      <c r="C50" t="s">
        <v>72</v>
      </c>
      <c r="D50" t="s">
        <v>27</v>
      </c>
      <c r="G50">
        <v>0.5</v>
      </c>
      <c r="H50">
        <v>0.5</v>
      </c>
      <c r="I50">
        <v>2885</v>
      </c>
      <c r="J50">
        <v>6243</v>
      </c>
      <c r="L50">
        <v>10872</v>
      </c>
      <c r="M50">
        <v>2.6280000000000001</v>
      </c>
      <c r="N50">
        <v>5.5670000000000002</v>
      </c>
      <c r="O50">
        <v>2.9390000000000001</v>
      </c>
      <c r="Q50">
        <v>1.0209999999999999</v>
      </c>
      <c r="R50">
        <v>1</v>
      </c>
      <c r="S50">
        <v>0</v>
      </c>
      <c r="T50">
        <v>0</v>
      </c>
      <c r="V50">
        <v>0</v>
      </c>
      <c r="Y50" s="1">
        <v>44399</v>
      </c>
      <c r="Z50" s="2">
        <v>0.67814814814814817</v>
      </c>
      <c r="AB50">
        <v>1</v>
      </c>
      <c r="AD50" s="4">
        <f t="shared" si="1"/>
        <v>2.3530648418118267</v>
      </c>
      <c r="AE50" s="4">
        <f t="shared" si="0"/>
        <v>4.8804478967874445</v>
      </c>
      <c r="AF50" s="4">
        <f t="shared" si="2"/>
        <v>2.5273830549756178</v>
      </c>
      <c r="AG50" s="4">
        <f t="shared" si="3"/>
        <v>9.1439767002392897E-2</v>
      </c>
      <c r="BC50" s="4"/>
      <c r="BD50" s="4"/>
      <c r="BE50" s="4"/>
      <c r="BF50" s="4"/>
    </row>
    <row r="51" spans="1:58" x14ac:dyDescent="0.3">
      <c r="A51">
        <v>28</v>
      </c>
      <c r="B51">
        <v>9</v>
      </c>
      <c r="C51" t="s">
        <v>72</v>
      </c>
      <c r="D51" t="s">
        <v>27</v>
      </c>
      <c r="G51">
        <v>0.5</v>
      </c>
      <c r="H51">
        <v>0.5</v>
      </c>
      <c r="I51">
        <v>3138</v>
      </c>
      <c r="J51">
        <v>6087</v>
      </c>
      <c r="L51">
        <v>10764</v>
      </c>
      <c r="M51">
        <v>2.8220000000000001</v>
      </c>
      <c r="N51">
        <v>5.4359999999999999</v>
      </c>
      <c r="O51">
        <v>2.613</v>
      </c>
      <c r="Q51">
        <v>1.01</v>
      </c>
      <c r="R51">
        <v>1</v>
      </c>
      <c r="S51">
        <v>0</v>
      </c>
      <c r="T51">
        <v>0</v>
      </c>
      <c r="V51">
        <v>0</v>
      </c>
      <c r="Y51" s="1">
        <v>44399</v>
      </c>
      <c r="Z51" s="2">
        <v>0.68457175925925917</v>
      </c>
      <c r="AB51">
        <v>1</v>
      </c>
      <c r="AD51" s="4">
        <f t="shared" si="1"/>
        <v>2.5658569811010969</v>
      </c>
      <c r="AE51" s="4">
        <f t="shared" si="0"/>
        <v>4.7532759970353986</v>
      </c>
      <c r="AF51" s="4">
        <f t="shared" si="2"/>
        <v>2.1874190159343017</v>
      </c>
      <c r="AG51" s="4">
        <f t="shared" si="3"/>
        <v>9.0493283577273362E-2</v>
      </c>
      <c r="AJ51">
        <f>ABS(100*(AD51-AD52)/(AVERAGE(AD51:AD52)))</f>
        <v>1.496574892239545</v>
      </c>
      <c r="AO51">
        <f>ABS(100*(AE51-AE52)/(AVERAGE(AE51:AE52)))</f>
        <v>0.5643652080816377</v>
      </c>
      <c r="AT51">
        <f>ABS(100*(AF51-AF52)/(AVERAGE(AF51:AF52)))</f>
        <v>0.54034361447747159</v>
      </c>
      <c r="AY51">
        <f>ABS(100*(AG51-AG52)/(AVERAGE(AG51:AG52)))</f>
        <v>0.1741674730993697</v>
      </c>
      <c r="BC51" s="4">
        <f>AVERAGE(AD51:AD52)</f>
        <v>2.5852017210364853</v>
      </c>
      <c r="BD51" s="4">
        <f>AVERAGE(AE51:AE52)</f>
        <v>4.7667268710476343</v>
      </c>
      <c r="BE51" s="4">
        <f>AVERAGE(AF51:AF52)</f>
        <v>2.181525150011149</v>
      </c>
      <c r="BF51" s="4">
        <f>AVERAGE(AG51:AG52)</f>
        <v>9.0572157196033315E-2</v>
      </c>
    </row>
    <row r="52" spans="1:58" x14ac:dyDescent="0.3">
      <c r="A52">
        <v>29</v>
      </c>
      <c r="B52">
        <v>9</v>
      </c>
      <c r="C52" t="s">
        <v>72</v>
      </c>
      <c r="D52" t="s">
        <v>27</v>
      </c>
      <c r="G52">
        <v>0.5</v>
      </c>
      <c r="H52">
        <v>0.5</v>
      </c>
      <c r="I52">
        <v>3184</v>
      </c>
      <c r="J52">
        <v>6120</v>
      </c>
      <c r="L52">
        <v>10782</v>
      </c>
      <c r="M52">
        <v>2.8580000000000001</v>
      </c>
      <c r="N52">
        <v>5.4630000000000001</v>
      </c>
      <c r="O52">
        <v>2.6059999999999999</v>
      </c>
      <c r="Q52">
        <v>1.012</v>
      </c>
      <c r="R52">
        <v>1</v>
      </c>
      <c r="S52">
        <v>0</v>
      </c>
      <c r="T52">
        <v>0</v>
      </c>
      <c r="V52">
        <v>0</v>
      </c>
      <c r="Y52" s="1">
        <v>44399</v>
      </c>
      <c r="Z52" s="2">
        <v>0.69150462962962955</v>
      </c>
      <c r="AB52">
        <v>1</v>
      </c>
      <c r="AD52" s="4">
        <f t="shared" si="1"/>
        <v>2.6045464609718736</v>
      </c>
      <c r="AE52" s="4">
        <f t="shared" si="0"/>
        <v>4.7801777450598699</v>
      </c>
      <c r="AF52" s="4">
        <f t="shared" si="2"/>
        <v>2.1756312840879963</v>
      </c>
      <c r="AG52" s="4">
        <f t="shared" si="3"/>
        <v>9.0651030814793282E-2</v>
      </c>
      <c r="BC52" s="4"/>
      <c r="BD52" s="4"/>
      <c r="BE52" s="4"/>
      <c r="BF52" s="4"/>
    </row>
    <row r="53" spans="1:58" x14ac:dyDescent="0.3">
      <c r="A53">
        <v>30</v>
      </c>
      <c r="B53">
        <v>10</v>
      </c>
      <c r="C53" t="s">
        <v>73</v>
      </c>
      <c r="D53" t="s">
        <v>27</v>
      </c>
      <c r="G53">
        <v>0.5</v>
      </c>
      <c r="H53">
        <v>0.5</v>
      </c>
      <c r="I53">
        <v>3861</v>
      </c>
      <c r="J53">
        <v>5282</v>
      </c>
      <c r="L53">
        <v>11927</v>
      </c>
      <c r="M53">
        <v>3.3769999999999998</v>
      </c>
      <c r="N53">
        <v>4.7530000000000001</v>
      </c>
      <c r="O53">
        <v>1.3759999999999999</v>
      </c>
      <c r="Q53">
        <v>1.131</v>
      </c>
      <c r="R53">
        <v>1</v>
      </c>
      <c r="S53">
        <v>0</v>
      </c>
      <c r="T53">
        <v>0</v>
      </c>
      <c r="V53">
        <v>0</v>
      </c>
      <c r="Y53" s="1">
        <v>44399</v>
      </c>
      <c r="Z53" s="2">
        <v>0.70305555555555566</v>
      </c>
      <c r="AB53">
        <v>1</v>
      </c>
      <c r="AD53" s="4">
        <f t="shared" si="1"/>
        <v>3.1739546755917787</v>
      </c>
      <c r="AE53" s="4">
        <f t="shared" si="0"/>
        <v>4.0970363861354198</v>
      </c>
      <c r="AF53" s="4">
        <f t="shared" si="2"/>
        <v>0.92308171054364108</v>
      </c>
      <c r="AG53" s="4">
        <f t="shared" si="3"/>
        <v>0.10068550786814394</v>
      </c>
      <c r="BC53" s="4"/>
      <c r="BD53" s="4"/>
      <c r="BE53" s="4"/>
      <c r="BF53" s="4"/>
    </row>
    <row r="54" spans="1:58" x14ac:dyDescent="0.3">
      <c r="A54">
        <v>31</v>
      </c>
      <c r="B54">
        <v>10</v>
      </c>
      <c r="C54" t="s">
        <v>73</v>
      </c>
      <c r="D54" t="s">
        <v>27</v>
      </c>
      <c r="G54">
        <v>0.5</v>
      </c>
      <c r="H54">
        <v>0.5</v>
      </c>
      <c r="I54">
        <v>4111</v>
      </c>
      <c r="J54">
        <v>5219</v>
      </c>
      <c r="L54">
        <v>12053</v>
      </c>
      <c r="M54">
        <v>3.569</v>
      </c>
      <c r="N54">
        <v>4.7</v>
      </c>
      <c r="O54">
        <v>1.131</v>
      </c>
      <c r="Q54">
        <v>1.145</v>
      </c>
      <c r="R54">
        <v>1</v>
      </c>
      <c r="S54">
        <v>0</v>
      </c>
      <c r="T54">
        <v>0</v>
      </c>
      <c r="V54">
        <v>0</v>
      </c>
      <c r="Y54" s="1">
        <v>44399</v>
      </c>
      <c r="Z54" s="2">
        <v>0.70950231481481485</v>
      </c>
      <c r="AB54">
        <v>1</v>
      </c>
      <c r="AD54" s="4">
        <f t="shared" si="1"/>
        <v>3.3842235879329547</v>
      </c>
      <c r="AE54" s="4">
        <f t="shared" si="0"/>
        <v>4.0456785035432477</v>
      </c>
      <c r="AF54" s="4">
        <f t="shared" si="2"/>
        <v>0.6614549156102929</v>
      </c>
      <c r="AG54" s="4">
        <f t="shared" si="3"/>
        <v>0.10178973853078341</v>
      </c>
      <c r="AJ54">
        <f>ABS(100*(AD54-AD55)/(AVERAGE(AD54:AD55)))</f>
        <v>1.7802583780083892</v>
      </c>
      <c r="AO54">
        <f>ABS(100*(AE54-AE55)/(AVERAGE(AE54:AE55)))</f>
        <v>1.1348029299830102</v>
      </c>
      <c r="AT54">
        <f>ABS(100*(AF54-AF55)/(AVERAGE(AF54:AF55)))</f>
        <v>2.1039918517441323</v>
      </c>
      <c r="AY54">
        <f>ABS(100*(AG54-AG55)/(AVERAGE(AG54:AG55)))</f>
        <v>0.41241080281186199</v>
      </c>
      <c r="BC54" s="4">
        <f>AVERAGE(AD54:AD55)</f>
        <v>3.3543654023805081</v>
      </c>
      <c r="BD54" s="4">
        <f>AVERAGE(AE54:AE55)</f>
        <v>4.022852777946726</v>
      </c>
      <c r="BE54" s="4">
        <f>AVERAGE(AF54:AF55)</f>
        <v>0.66848737556621862</v>
      </c>
      <c r="BF54" s="4">
        <f>AVERAGE(AG54:AG55)</f>
        <v>0.10200006818080998</v>
      </c>
    </row>
    <row r="55" spans="1:58" x14ac:dyDescent="0.3">
      <c r="A55">
        <v>32</v>
      </c>
      <c r="B55">
        <v>10</v>
      </c>
      <c r="C55" t="s">
        <v>73</v>
      </c>
      <c r="D55" t="s">
        <v>27</v>
      </c>
      <c r="G55">
        <v>0.5</v>
      </c>
      <c r="H55">
        <v>0.5</v>
      </c>
      <c r="I55">
        <v>4040</v>
      </c>
      <c r="J55">
        <v>5163</v>
      </c>
      <c r="L55">
        <v>12101</v>
      </c>
      <c r="M55">
        <v>3.5139999999999998</v>
      </c>
      <c r="N55">
        <v>4.6529999999999996</v>
      </c>
      <c r="O55">
        <v>1.1379999999999999</v>
      </c>
      <c r="Q55">
        <v>1.1499999999999999</v>
      </c>
      <c r="R55">
        <v>1</v>
      </c>
      <c r="S55">
        <v>0</v>
      </c>
      <c r="T55">
        <v>0</v>
      </c>
      <c r="V55">
        <v>0</v>
      </c>
      <c r="Y55" s="1">
        <v>44399</v>
      </c>
      <c r="Z55" s="2">
        <v>0.71640046296296289</v>
      </c>
      <c r="AB55">
        <v>1</v>
      </c>
      <c r="AD55" s="4">
        <f t="shared" si="1"/>
        <v>3.3245072168280609</v>
      </c>
      <c r="AE55" s="4">
        <f t="shared" si="0"/>
        <v>4.0000270523502053</v>
      </c>
      <c r="AF55" s="4">
        <f t="shared" si="2"/>
        <v>0.67551983552214434</v>
      </c>
      <c r="AG55" s="4">
        <f t="shared" si="3"/>
        <v>0.10221039783083653</v>
      </c>
      <c r="BC55" s="4"/>
      <c r="BD55" s="4"/>
      <c r="BE55" s="4"/>
      <c r="BF55" s="4"/>
    </row>
    <row r="56" spans="1:58" x14ac:dyDescent="0.3">
      <c r="A56">
        <v>33</v>
      </c>
      <c r="B56">
        <v>11</v>
      </c>
      <c r="C56" t="s">
        <v>74</v>
      </c>
      <c r="D56" t="s">
        <v>27</v>
      </c>
      <c r="G56">
        <v>0.5</v>
      </c>
      <c r="H56">
        <v>0.5</v>
      </c>
      <c r="I56">
        <v>4830</v>
      </c>
      <c r="J56">
        <v>6221</v>
      </c>
      <c r="L56">
        <v>14322</v>
      </c>
      <c r="M56">
        <v>4.1210000000000004</v>
      </c>
      <c r="N56">
        <v>5.5490000000000004</v>
      </c>
      <c r="O56">
        <v>1.4279999999999999</v>
      </c>
      <c r="Q56">
        <v>1.3819999999999999</v>
      </c>
      <c r="R56">
        <v>1</v>
      </c>
      <c r="S56">
        <v>0</v>
      </c>
      <c r="T56">
        <v>0</v>
      </c>
      <c r="V56">
        <v>0</v>
      </c>
      <c r="Y56" s="1">
        <v>44399</v>
      </c>
      <c r="Z56" s="2">
        <v>0.72803240740740749</v>
      </c>
      <c r="AB56">
        <v>1</v>
      </c>
      <c r="AD56" s="4">
        <f t="shared" si="1"/>
        <v>3.9889569798261779</v>
      </c>
      <c r="AE56" s="4">
        <f t="shared" si="0"/>
        <v>4.862513398104463</v>
      </c>
      <c r="AF56" s="4">
        <f t="shared" si="2"/>
        <v>0.87355641827828512</v>
      </c>
      <c r="AG56" s="4">
        <f t="shared" si="3"/>
        <v>0.1216746541937115</v>
      </c>
      <c r="BC56" s="4"/>
      <c r="BD56" s="4"/>
      <c r="BE56" s="4"/>
      <c r="BF56" s="4"/>
    </row>
    <row r="57" spans="1:58" x14ac:dyDescent="0.3">
      <c r="A57">
        <v>34</v>
      </c>
      <c r="B57">
        <v>11</v>
      </c>
      <c r="C57" t="s">
        <v>74</v>
      </c>
      <c r="D57" t="s">
        <v>27</v>
      </c>
      <c r="G57">
        <v>0.5</v>
      </c>
      <c r="H57">
        <v>0.5</v>
      </c>
      <c r="I57">
        <v>5095</v>
      </c>
      <c r="J57">
        <v>6187</v>
      </c>
      <c r="L57">
        <v>14519</v>
      </c>
      <c r="M57">
        <v>4.3230000000000004</v>
      </c>
      <c r="N57">
        <v>5.52</v>
      </c>
      <c r="O57">
        <v>1.1970000000000001</v>
      </c>
      <c r="Q57">
        <v>1.403</v>
      </c>
      <c r="R57">
        <v>1</v>
      </c>
      <c r="S57">
        <v>0</v>
      </c>
      <c r="T57">
        <v>0</v>
      </c>
      <c r="V57">
        <v>0</v>
      </c>
      <c r="Y57" s="1">
        <v>44399</v>
      </c>
      <c r="Z57" s="2">
        <v>0.73465277777777782</v>
      </c>
      <c r="AB57">
        <v>1</v>
      </c>
      <c r="AD57" s="4">
        <f t="shared" si="1"/>
        <v>4.2118420269078243</v>
      </c>
      <c r="AE57" s="4">
        <f t="shared" si="0"/>
        <v>4.8347964455944021</v>
      </c>
      <c r="AF57" s="4">
        <f t="shared" si="2"/>
        <v>0.62295441868657786</v>
      </c>
      <c r="AG57" s="4">
        <f t="shared" si="3"/>
        <v>0.12340111007101288</v>
      </c>
      <c r="AJ57">
        <f>ABS(100*(AD57-AD58)/(AVERAGE(AD57:AD58)))</f>
        <v>0.13968751525104497</v>
      </c>
      <c r="AO57">
        <f>ABS(100*(AE57-AE58)/(AVERAGE(AE57:AE58)))</f>
        <v>0.65543161310631404</v>
      </c>
      <c r="AT57">
        <f>ABS(100*(AF57-AF58)/(AVERAGE(AF57:AF58)))</f>
        <v>4.0737780261637351</v>
      </c>
      <c r="AY57">
        <f>ABS(100*(AG57-AG58)/(AVERAGE(AG57:AG58)))</f>
        <v>2.1307755879351131E-2</v>
      </c>
      <c r="BC57" s="4">
        <f>AVERAGE(AD57:AD58)</f>
        <v>4.2147857916806011</v>
      </c>
      <c r="BD57" s="4">
        <f>AVERAGE(AE57:AE58)</f>
        <v>4.8506929330634083</v>
      </c>
      <c r="BE57" s="4">
        <f>AVERAGE(AF57:AF58)</f>
        <v>0.63590714138280724</v>
      </c>
      <c r="BF57" s="4">
        <f>AVERAGE(AG57:AG58)</f>
        <v>0.12338796446788622</v>
      </c>
    </row>
    <row r="58" spans="1:58" x14ac:dyDescent="0.3">
      <c r="A58">
        <v>35</v>
      </c>
      <c r="B58">
        <v>11</v>
      </c>
      <c r="C58" t="s">
        <v>74</v>
      </c>
      <c r="D58" t="s">
        <v>27</v>
      </c>
      <c r="G58">
        <v>0.5</v>
      </c>
      <c r="H58">
        <v>0.5</v>
      </c>
      <c r="I58">
        <v>5102</v>
      </c>
      <c r="J58">
        <v>6226</v>
      </c>
      <c r="L58">
        <v>14516</v>
      </c>
      <c r="M58">
        <v>4.3289999999999997</v>
      </c>
      <c r="N58">
        <v>5.5529999999999999</v>
      </c>
      <c r="O58">
        <v>1.224</v>
      </c>
      <c r="Q58">
        <v>1.4019999999999999</v>
      </c>
      <c r="R58">
        <v>1</v>
      </c>
      <c r="S58">
        <v>0</v>
      </c>
      <c r="T58">
        <v>0</v>
      </c>
      <c r="V58">
        <v>0</v>
      </c>
      <c r="Y58" s="1">
        <v>44399</v>
      </c>
      <c r="Z58" s="2">
        <v>0.74167824074074085</v>
      </c>
      <c r="AB58">
        <v>1</v>
      </c>
      <c r="AD58" s="4">
        <f t="shared" si="1"/>
        <v>4.217729556453377</v>
      </c>
      <c r="AE58" s="4">
        <f t="shared" si="0"/>
        <v>4.8665894205324136</v>
      </c>
      <c r="AF58" s="4">
        <f t="shared" si="2"/>
        <v>0.64885986407903662</v>
      </c>
      <c r="AG58" s="4">
        <f t="shared" si="3"/>
        <v>0.12337481886475957</v>
      </c>
      <c r="BC58" s="4"/>
      <c r="BD58" s="4"/>
      <c r="BE58" s="4"/>
      <c r="BF58" s="4"/>
    </row>
    <row r="59" spans="1:58" x14ac:dyDescent="0.3">
      <c r="A59">
        <v>36</v>
      </c>
      <c r="B59">
        <v>12</v>
      </c>
      <c r="C59" t="s">
        <v>75</v>
      </c>
      <c r="D59" t="s">
        <v>27</v>
      </c>
      <c r="G59">
        <v>0.5</v>
      </c>
      <c r="H59">
        <v>0.5</v>
      </c>
      <c r="I59">
        <v>4515</v>
      </c>
      <c r="J59">
        <v>6122</v>
      </c>
      <c r="L59">
        <v>9549</v>
      </c>
      <c r="M59">
        <v>3.879</v>
      </c>
      <c r="N59">
        <v>5.4649999999999999</v>
      </c>
      <c r="O59">
        <v>1.5860000000000001</v>
      </c>
      <c r="Q59">
        <v>0.88300000000000001</v>
      </c>
      <c r="R59">
        <v>1</v>
      </c>
      <c r="S59">
        <v>0</v>
      </c>
      <c r="T59">
        <v>0</v>
      </c>
      <c r="V59">
        <v>0</v>
      </c>
      <c r="Y59" s="1">
        <v>44399</v>
      </c>
      <c r="Z59" s="2">
        <v>0.75342592592592583</v>
      </c>
      <c r="AB59">
        <v>1</v>
      </c>
      <c r="AD59" s="4">
        <f t="shared" si="1"/>
        <v>3.7240181502762959</v>
      </c>
      <c r="AE59" s="4">
        <f t="shared" si="0"/>
        <v>4.7818081540310491</v>
      </c>
      <c r="AF59" s="4">
        <f t="shared" si="2"/>
        <v>1.0577900037547532</v>
      </c>
      <c r="AG59" s="4">
        <f t="shared" si="3"/>
        <v>7.9845345044678565E-2</v>
      </c>
      <c r="BC59" s="4"/>
      <c r="BD59" s="4"/>
      <c r="BE59" s="4"/>
      <c r="BF59" s="4"/>
    </row>
    <row r="60" spans="1:58" x14ac:dyDescent="0.3">
      <c r="A60">
        <v>37</v>
      </c>
      <c r="B60">
        <v>12</v>
      </c>
      <c r="C60" t="s">
        <v>75</v>
      </c>
      <c r="D60" t="s">
        <v>27</v>
      </c>
      <c r="G60">
        <v>0.5</v>
      </c>
      <c r="H60">
        <v>0.5</v>
      </c>
      <c r="I60">
        <v>4254</v>
      </c>
      <c r="J60">
        <v>6120</v>
      </c>
      <c r="L60">
        <v>9672</v>
      </c>
      <c r="M60">
        <v>3.6789999999999998</v>
      </c>
      <c r="N60">
        <v>5.4630000000000001</v>
      </c>
      <c r="O60">
        <v>1.7849999999999999</v>
      </c>
      <c r="Q60">
        <v>0.89600000000000002</v>
      </c>
      <c r="R60">
        <v>1</v>
      </c>
      <c r="S60">
        <v>0</v>
      </c>
      <c r="T60">
        <v>0</v>
      </c>
      <c r="V60">
        <v>0</v>
      </c>
      <c r="Y60" s="1">
        <v>44399</v>
      </c>
      <c r="Z60" s="2">
        <v>0.75996527777777778</v>
      </c>
      <c r="AB60">
        <v>1</v>
      </c>
      <c r="AD60" s="4">
        <f t="shared" si="1"/>
        <v>3.5044974057921081</v>
      </c>
      <c r="AE60" s="4">
        <f t="shared" si="0"/>
        <v>4.7801777450598699</v>
      </c>
      <c r="AF60" s="4">
        <f t="shared" si="2"/>
        <v>1.2756803392677618</v>
      </c>
      <c r="AG60" s="4">
        <f t="shared" si="3"/>
        <v>8.0923284501064702E-2</v>
      </c>
      <c r="AJ60">
        <f>ABS(100*(AD60-AD61)/(AVERAGE(AD60:AD61)))</f>
        <v>0.43293321679364172</v>
      </c>
      <c r="AO60">
        <f>ABS(100*(AE60-AE61)/(AVERAGE(AE60:AE61)))</f>
        <v>0.40845658088572345</v>
      </c>
      <c r="AT60">
        <f>ABS(100*(AF60-AF61)/(AVERAGE(AF60:AF61)))</f>
        <v>2.6839441423309394</v>
      </c>
      <c r="AY60">
        <f>ABS(100*(AG60-AG61)/(AVERAGE(AG60:AG61)))</f>
        <v>2.3336378151057744</v>
      </c>
      <c r="BC60" s="4">
        <f>AVERAGE(AD60:AD61)</f>
        <v>3.4969277249478257</v>
      </c>
      <c r="BD60" s="4">
        <f>AVERAGE(AE60:AE61)</f>
        <v>4.7899601988869502</v>
      </c>
      <c r="BE60" s="4">
        <f>AVERAGE(AF60:AF61)</f>
        <v>1.2930324739391248</v>
      </c>
      <c r="BF60" s="4">
        <f>AVERAGE(AG60:AG61)</f>
        <v>7.9989946679071819E-2</v>
      </c>
    </row>
    <row r="61" spans="1:58" x14ac:dyDescent="0.3">
      <c r="A61">
        <v>38</v>
      </c>
      <c r="B61">
        <v>12</v>
      </c>
      <c r="C61" t="s">
        <v>75</v>
      </c>
      <c r="D61" t="s">
        <v>27</v>
      </c>
      <c r="G61">
        <v>0.5</v>
      </c>
      <c r="H61">
        <v>0.5</v>
      </c>
      <c r="I61">
        <v>4236</v>
      </c>
      <c r="J61">
        <v>6144</v>
      </c>
      <c r="L61">
        <v>9459</v>
      </c>
      <c r="M61">
        <v>3.665</v>
      </c>
      <c r="N61">
        <v>5.484</v>
      </c>
      <c r="O61">
        <v>1.819</v>
      </c>
      <c r="Q61">
        <v>0.873</v>
      </c>
      <c r="R61">
        <v>1</v>
      </c>
      <c r="S61">
        <v>0</v>
      </c>
      <c r="T61">
        <v>0</v>
      </c>
      <c r="V61">
        <v>0</v>
      </c>
      <c r="Y61" s="1">
        <v>44399</v>
      </c>
      <c r="Z61" s="2">
        <v>0.76700231481481485</v>
      </c>
      <c r="AB61">
        <v>1</v>
      </c>
      <c r="AD61" s="4">
        <f t="shared" si="1"/>
        <v>3.4893580441035428</v>
      </c>
      <c r="AE61" s="4">
        <f t="shared" si="0"/>
        <v>4.7997426527140306</v>
      </c>
      <c r="AF61" s="4">
        <f t="shared" si="2"/>
        <v>1.3103846086104878</v>
      </c>
      <c r="AG61" s="4">
        <f t="shared" si="3"/>
        <v>7.9056608857078936E-2</v>
      </c>
      <c r="BC61" s="4"/>
      <c r="BD61" s="4"/>
      <c r="BE61" s="4"/>
      <c r="BF61" s="4"/>
    </row>
    <row r="62" spans="1:58" x14ac:dyDescent="0.3">
      <c r="A62">
        <v>39</v>
      </c>
      <c r="B62">
        <v>13</v>
      </c>
      <c r="C62" t="s">
        <v>76</v>
      </c>
      <c r="D62" t="s">
        <v>27</v>
      </c>
      <c r="G62">
        <v>0.5</v>
      </c>
      <c r="H62">
        <v>0.5</v>
      </c>
      <c r="I62">
        <v>4894</v>
      </c>
      <c r="J62">
        <v>6853</v>
      </c>
      <c r="L62">
        <v>24599</v>
      </c>
      <c r="M62">
        <v>4.1689999999999996</v>
      </c>
      <c r="N62">
        <v>6.0839999999999996</v>
      </c>
      <c r="O62">
        <v>1.915</v>
      </c>
      <c r="Q62">
        <v>2.4569999999999999</v>
      </c>
      <c r="R62">
        <v>1</v>
      </c>
      <c r="S62">
        <v>0</v>
      </c>
      <c r="T62">
        <v>0</v>
      </c>
      <c r="V62">
        <v>0</v>
      </c>
      <c r="Y62" s="1">
        <v>44399</v>
      </c>
      <c r="Z62" s="2">
        <v>0.77880787037037036</v>
      </c>
      <c r="AB62">
        <v>1</v>
      </c>
      <c r="AD62" s="4">
        <f t="shared" si="1"/>
        <v>4.042785821385519</v>
      </c>
      <c r="AE62" s="4">
        <f t="shared" si="0"/>
        <v>5.3777226329973651</v>
      </c>
      <c r="AF62" s="4">
        <f t="shared" si="2"/>
        <v>1.3349368116118461</v>
      </c>
      <c r="AG62" s="4">
        <f t="shared" si="3"/>
        <v>0.21173956308216982</v>
      </c>
      <c r="BC62" s="4"/>
      <c r="BD62" s="4"/>
      <c r="BE62" s="4"/>
      <c r="BF62" s="4"/>
    </row>
    <row r="63" spans="1:58" x14ac:dyDescent="0.3">
      <c r="A63">
        <v>40</v>
      </c>
      <c r="B63">
        <v>13</v>
      </c>
      <c r="C63" t="s">
        <v>76</v>
      </c>
      <c r="D63" t="s">
        <v>27</v>
      </c>
      <c r="G63">
        <v>0.5</v>
      </c>
      <c r="H63">
        <v>0.5</v>
      </c>
      <c r="I63">
        <v>5121</v>
      </c>
      <c r="J63">
        <v>6935</v>
      </c>
      <c r="L63">
        <v>25154</v>
      </c>
      <c r="M63">
        <v>4.3440000000000003</v>
      </c>
      <c r="N63">
        <v>6.1539999999999999</v>
      </c>
      <c r="O63">
        <v>1.81</v>
      </c>
      <c r="Q63">
        <v>2.5150000000000001</v>
      </c>
      <c r="R63">
        <v>1</v>
      </c>
      <c r="S63">
        <v>0</v>
      </c>
      <c r="T63">
        <v>0</v>
      </c>
      <c r="V63">
        <v>0</v>
      </c>
      <c r="Y63" s="1">
        <v>44399</v>
      </c>
      <c r="Z63" s="2">
        <v>0.78532407407407412</v>
      </c>
      <c r="AB63">
        <v>1</v>
      </c>
      <c r="AD63" s="4">
        <f t="shared" si="1"/>
        <v>4.2337099937913063</v>
      </c>
      <c r="AE63" s="4">
        <f t="shared" si="0"/>
        <v>5.4445694008157481</v>
      </c>
      <c r="AF63" s="4">
        <f t="shared" si="2"/>
        <v>1.2108594070244418</v>
      </c>
      <c r="AG63" s="4">
        <f t="shared" si="3"/>
        <v>0.21660343623903411</v>
      </c>
      <c r="AJ63">
        <f>ABS(100*(AD63-AD64)/(AVERAGE(AD63:AD64)))</f>
        <v>0.83091228981732324</v>
      </c>
      <c r="AO63">
        <f>ABS(100*(AE63-AE64)/(AVERAGE(AE63:AE64)))</f>
        <v>0.67151374939639896</v>
      </c>
      <c r="AT63">
        <f>ABS(100*(AF63-AF64)/(AVERAGE(AF63:AF64)))</f>
        <v>0.11217341486673522</v>
      </c>
      <c r="AY63">
        <f>ABS(100*(AG63-AG64)/(AVERAGE(AG63:AG64)))</f>
        <v>2.0231955012945821E-2</v>
      </c>
      <c r="BC63" s="4">
        <f>AVERAGE(AD63:AD64)</f>
        <v>4.2513725824279653</v>
      </c>
      <c r="BD63" s="4">
        <f>AVERAGE(AE63:AE64)</f>
        <v>5.462911501741524</v>
      </c>
      <c r="BE63" s="4">
        <f>AVERAGE(AF63:AF64)</f>
        <v>1.2115389193135586</v>
      </c>
      <c r="BF63" s="4">
        <f>AVERAGE(AG63:AG64)</f>
        <v>0.21658152690048968</v>
      </c>
    </row>
    <row r="64" spans="1:58" x14ac:dyDescent="0.3">
      <c r="A64">
        <v>41</v>
      </c>
      <c r="B64">
        <v>13</v>
      </c>
      <c r="C64" t="s">
        <v>76</v>
      </c>
      <c r="D64" t="s">
        <v>27</v>
      </c>
      <c r="G64">
        <v>0.5</v>
      </c>
      <c r="H64">
        <v>0.5</v>
      </c>
      <c r="I64">
        <v>5163</v>
      </c>
      <c r="J64">
        <v>6980</v>
      </c>
      <c r="L64">
        <v>25149</v>
      </c>
      <c r="M64">
        <v>4.3760000000000003</v>
      </c>
      <c r="N64">
        <v>6.1920000000000002</v>
      </c>
      <c r="O64">
        <v>1.8160000000000001</v>
      </c>
      <c r="Q64">
        <v>2.5139999999999998</v>
      </c>
      <c r="R64">
        <v>1</v>
      </c>
      <c r="S64">
        <v>0</v>
      </c>
      <c r="T64">
        <v>0</v>
      </c>
      <c r="V64">
        <v>0</v>
      </c>
      <c r="Y64" s="1">
        <v>44399</v>
      </c>
      <c r="Z64" s="2">
        <v>0.79236111111111107</v>
      </c>
      <c r="AB64">
        <v>1</v>
      </c>
      <c r="AD64" s="4">
        <f t="shared" si="1"/>
        <v>4.2690351710646244</v>
      </c>
      <c r="AE64" s="4">
        <f t="shared" si="0"/>
        <v>5.4812536026672998</v>
      </c>
      <c r="AF64" s="4">
        <f t="shared" si="2"/>
        <v>1.2122184316026754</v>
      </c>
      <c r="AG64" s="4">
        <f t="shared" si="3"/>
        <v>0.21655961756194525</v>
      </c>
      <c r="BC64" s="4"/>
      <c r="BD64" s="4"/>
      <c r="BE64" s="4"/>
      <c r="BF64" s="4"/>
    </row>
    <row r="65" spans="1:58" x14ac:dyDescent="0.3">
      <c r="A65">
        <v>42</v>
      </c>
      <c r="B65">
        <v>14</v>
      </c>
      <c r="C65" t="s">
        <v>77</v>
      </c>
      <c r="D65" t="s">
        <v>27</v>
      </c>
      <c r="G65">
        <v>0.5</v>
      </c>
      <c r="H65">
        <v>0.5</v>
      </c>
      <c r="I65">
        <v>4389</v>
      </c>
      <c r="J65">
        <v>6814</v>
      </c>
      <c r="L65">
        <v>20601</v>
      </c>
      <c r="M65">
        <v>3.782</v>
      </c>
      <c r="N65">
        <v>6.0510000000000002</v>
      </c>
      <c r="O65">
        <v>2.2690000000000001</v>
      </c>
      <c r="Q65">
        <v>2.0390000000000001</v>
      </c>
      <c r="R65">
        <v>1</v>
      </c>
      <c r="S65">
        <v>0</v>
      </c>
      <c r="T65">
        <v>0</v>
      </c>
      <c r="V65">
        <v>0</v>
      </c>
      <c r="Y65" s="1">
        <v>44399</v>
      </c>
      <c r="Z65" s="2">
        <v>0.80410879629629628</v>
      </c>
      <c r="AB65">
        <v>1</v>
      </c>
      <c r="AD65" s="4">
        <f t="shared" si="1"/>
        <v>3.618042618456343</v>
      </c>
      <c r="AE65" s="4">
        <f t="shared" si="0"/>
        <v>5.3459296580593545</v>
      </c>
      <c r="AF65" s="4">
        <f t="shared" si="2"/>
        <v>1.7278870396030115</v>
      </c>
      <c r="AG65" s="4">
        <f t="shared" si="3"/>
        <v>0.17670214888191135</v>
      </c>
      <c r="BC65" s="4"/>
      <c r="BD65" s="4"/>
      <c r="BE65" s="4"/>
      <c r="BF65" s="4"/>
    </row>
    <row r="66" spans="1:58" x14ac:dyDescent="0.3">
      <c r="A66">
        <v>43</v>
      </c>
      <c r="B66">
        <v>14</v>
      </c>
      <c r="C66" t="s">
        <v>77</v>
      </c>
      <c r="D66" t="s">
        <v>27</v>
      </c>
      <c r="G66">
        <v>0.5</v>
      </c>
      <c r="H66">
        <v>0.5</v>
      </c>
      <c r="I66">
        <v>4139</v>
      </c>
      <c r="J66">
        <v>6816</v>
      </c>
      <c r="L66">
        <v>21092</v>
      </c>
      <c r="M66">
        <v>3.59</v>
      </c>
      <c r="N66">
        <v>6.0529999999999999</v>
      </c>
      <c r="O66">
        <v>2.4630000000000001</v>
      </c>
      <c r="Q66">
        <v>2.09</v>
      </c>
      <c r="R66">
        <v>1</v>
      </c>
      <c r="S66">
        <v>0</v>
      </c>
      <c r="T66">
        <v>0</v>
      </c>
      <c r="V66">
        <v>0</v>
      </c>
      <c r="Y66" s="1">
        <v>44399</v>
      </c>
      <c r="Z66" s="2">
        <v>0.81057870370370377</v>
      </c>
      <c r="AB66">
        <v>1</v>
      </c>
      <c r="AD66" s="4">
        <f t="shared" si="1"/>
        <v>3.4077737061151665</v>
      </c>
      <c r="AE66" s="4">
        <f t="shared" si="0"/>
        <v>5.3475600670305345</v>
      </c>
      <c r="AF66" s="4">
        <f t="shared" si="2"/>
        <v>1.939786360915368</v>
      </c>
      <c r="AG66" s="4">
        <f t="shared" si="3"/>
        <v>0.18100514297203812</v>
      </c>
      <c r="AJ66">
        <f>ABS(100*(AD66-AD67)/(AVERAGE(AD66:AD67)))</f>
        <v>1.0669485037886719</v>
      </c>
      <c r="AO66">
        <f>ABS(100*(AE66-AE67)/(AVERAGE(AE66:AE67)))</f>
        <v>1.1190693583537006</v>
      </c>
      <c r="AT66">
        <f>ABS(100*(AF66-AF67)/(AVERAGE(AF66:AF67)))</f>
        <v>1.2106995844400066</v>
      </c>
      <c r="AY66">
        <f>ABS(100*(AG66-AG67)/(AVERAGE(AG66:AG67)))</f>
        <v>0.51940788491870693</v>
      </c>
      <c r="BC66" s="4">
        <f>AVERAGE(AD66:AD67)</f>
        <v>3.3896905796538253</v>
      </c>
      <c r="BD66" s="4">
        <f>AVERAGE(AE66:AE67)</f>
        <v>5.3178051033064984</v>
      </c>
      <c r="BE66" s="4">
        <f>AVERAGE(AF66:AF67)</f>
        <v>1.9281145236526729</v>
      </c>
      <c r="BF66" s="4">
        <f>AVERAGE(AG66:AG67)</f>
        <v>0.18053628312718722</v>
      </c>
    </row>
    <row r="67" spans="1:58" x14ac:dyDescent="0.3">
      <c r="A67">
        <v>44</v>
      </c>
      <c r="B67">
        <v>14</v>
      </c>
      <c r="C67" t="s">
        <v>77</v>
      </c>
      <c r="D67" t="s">
        <v>27</v>
      </c>
      <c r="G67">
        <v>0.5</v>
      </c>
      <c r="H67">
        <v>0.5</v>
      </c>
      <c r="I67">
        <v>4096</v>
      </c>
      <c r="J67">
        <v>6743</v>
      </c>
      <c r="L67">
        <v>20985</v>
      </c>
      <c r="M67">
        <v>3.5569999999999999</v>
      </c>
      <c r="N67">
        <v>5.992</v>
      </c>
      <c r="O67">
        <v>2.4340000000000002</v>
      </c>
      <c r="Q67">
        <v>2.0790000000000002</v>
      </c>
      <c r="R67">
        <v>1</v>
      </c>
      <c r="S67">
        <v>0</v>
      </c>
      <c r="T67">
        <v>0</v>
      </c>
      <c r="V67">
        <v>0</v>
      </c>
      <c r="Y67" s="1">
        <v>44399</v>
      </c>
      <c r="Z67" s="2">
        <v>0.81754629629629638</v>
      </c>
      <c r="AB67">
        <v>1</v>
      </c>
      <c r="AD67" s="4">
        <f t="shared" si="1"/>
        <v>3.3716074531924844</v>
      </c>
      <c r="AE67" s="4">
        <f t="shared" si="0"/>
        <v>5.2880501395824622</v>
      </c>
      <c r="AF67" s="4">
        <f t="shared" si="2"/>
        <v>1.9164426863899777</v>
      </c>
      <c r="AG67" s="4">
        <f t="shared" si="3"/>
        <v>0.18006742328233635</v>
      </c>
      <c r="BC67" s="4"/>
      <c r="BD67" s="4"/>
      <c r="BE67" s="4"/>
      <c r="BF67" s="4"/>
    </row>
    <row r="68" spans="1:58" x14ac:dyDescent="0.3">
      <c r="A68">
        <v>45</v>
      </c>
      <c r="B68">
        <v>15</v>
      </c>
      <c r="C68" t="s">
        <v>78</v>
      </c>
      <c r="D68" t="s">
        <v>27</v>
      </c>
      <c r="G68">
        <v>0.5</v>
      </c>
      <c r="H68">
        <v>0.5</v>
      </c>
      <c r="I68">
        <v>4869</v>
      </c>
      <c r="J68">
        <v>6208</v>
      </c>
      <c r="L68">
        <v>14402</v>
      </c>
      <c r="M68">
        <v>4.1500000000000004</v>
      </c>
      <c r="N68">
        <v>5.5380000000000003</v>
      </c>
      <c r="O68">
        <v>1.3879999999999999</v>
      </c>
      <c r="Q68">
        <v>1.39</v>
      </c>
      <c r="R68">
        <v>1</v>
      </c>
      <c r="S68">
        <v>0</v>
      </c>
      <c r="T68">
        <v>0</v>
      </c>
      <c r="V68">
        <v>0</v>
      </c>
      <c r="Y68" s="1">
        <v>44399</v>
      </c>
      <c r="Z68" s="2">
        <v>0.8294097222222222</v>
      </c>
      <c r="AB68">
        <v>1</v>
      </c>
      <c r="AD68" s="4">
        <f t="shared" si="1"/>
        <v>4.0217589301514014</v>
      </c>
      <c r="AE68" s="4">
        <f t="shared" si="0"/>
        <v>4.8519157397917931</v>
      </c>
      <c r="AF68" s="4">
        <f t="shared" si="2"/>
        <v>0.83015680964039174</v>
      </c>
      <c r="AG68" s="4">
        <f t="shared" si="3"/>
        <v>0.12237575302713338</v>
      </c>
      <c r="BC68" s="4"/>
      <c r="BD68" s="4"/>
      <c r="BE68" s="4"/>
      <c r="BF68" s="4"/>
    </row>
    <row r="69" spans="1:58" x14ac:dyDescent="0.3">
      <c r="A69">
        <v>46</v>
      </c>
      <c r="B69">
        <v>15</v>
      </c>
      <c r="C69" t="s">
        <v>78</v>
      </c>
      <c r="D69" t="s">
        <v>27</v>
      </c>
      <c r="G69">
        <v>0.5</v>
      </c>
      <c r="H69">
        <v>0.5</v>
      </c>
      <c r="I69">
        <v>5154</v>
      </c>
      <c r="J69">
        <v>6155</v>
      </c>
      <c r="L69">
        <v>14224</v>
      </c>
      <c r="M69">
        <v>4.3689999999999998</v>
      </c>
      <c r="N69">
        <v>5.4930000000000003</v>
      </c>
      <c r="O69">
        <v>1.1240000000000001</v>
      </c>
      <c r="Q69">
        <v>1.3720000000000001</v>
      </c>
      <c r="R69">
        <v>1</v>
      </c>
      <c r="S69">
        <v>0</v>
      </c>
      <c r="T69">
        <v>0</v>
      </c>
      <c r="V69">
        <v>0</v>
      </c>
      <c r="Y69" s="1">
        <v>44399</v>
      </c>
      <c r="Z69" s="2">
        <v>0.83590277777777777</v>
      </c>
      <c r="AB69">
        <v>1</v>
      </c>
      <c r="AD69" s="4">
        <f t="shared" si="1"/>
        <v>4.2614654902203428</v>
      </c>
      <c r="AE69" s="4">
        <f t="shared" si="0"/>
        <v>4.8087099020555213</v>
      </c>
      <c r="AF69" s="4">
        <f t="shared" si="2"/>
        <v>0.54724441183517847</v>
      </c>
      <c r="AG69" s="4">
        <f t="shared" si="3"/>
        <v>0.12081580812276968</v>
      </c>
      <c r="AJ69">
        <f>ABS(100*(AD69-AD70)/(AVERAGE(AD69:AD70)))</f>
        <v>0.39551602413907661</v>
      </c>
      <c r="AO69">
        <f>ABS(100*(AE69-AE70)/(AVERAGE(AE69:AE70)))</f>
        <v>0.99523005966215194</v>
      </c>
      <c r="AT69">
        <f>ABS(100*(AF69-AF70)/(AVERAGE(AF69:AF70)))</f>
        <v>11.198579129975874</v>
      </c>
      <c r="AY69">
        <f>ABS(100*(AG69-AG70)/(AVERAGE(AG69:AG70)))</f>
        <v>2.429170619850527</v>
      </c>
      <c r="BC69" s="4">
        <f>AVERAGE(AD69:AD70)</f>
        <v>4.253054733726696</v>
      </c>
      <c r="BD69" s="4">
        <f>AVERAGE(AE69:AE70)</f>
        <v>4.8327584343804268</v>
      </c>
      <c r="BE69" s="4">
        <f>AVERAGE(AF69:AF70)</f>
        <v>0.57970370065373178</v>
      </c>
      <c r="BF69" s="4">
        <f>AVERAGE(AG69:AG70)</f>
        <v>0.12230126127608229</v>
      </c>
    </row>
    <row r="70" spans="1:58" x14ac:dyDescent="0.3">
      <c r="A70">
        <v>47</v>
      </c>
      <c r="B70">
        <v>15</v>
      </c>
      <c r="C70" t="s">
        <v>78</v>
      </c>
      <c r="D70" t="s">
        <v>27</v>
      </c>
      <c r="G70">
        <v>0.5</v>
      </c>
      <c r="H70">
        <v>0.5</v>
      </c>
      <c r="I70">
        <v>5134</v>
      </c>
      <c r="J70">
        <v>6214</v>
      </c>
      <c r="L70">
        <v>14563</v>
      </c>
      <c r="M70">
        <v>4.3540000000000001</v>
      </c>
      <c r="N70">
        <v>5.5430000000000001</v>
      </c>
      <c r="O70">
        <v>1.1890000000000001</v>
      </c>
      <c r="Q70">
        <v>1.407</v>
      </c>
      <c r="R70">
        <v>1</v>
      </c>
      <c r="S70">
        <v>0</v>
      </c>
      <c r="T70">
        <v>0</v>
      </c>
      <c r="V70">
        <v>0</v>
      </c>
      <c r="Y70" s="1">
        <v>44399</v>
      </c>
      <c r="Z70" s="2">
        <v>0.84296296296296302</v>
      </c>
      <c r="AB70">
        <v>1</v>
      </c>
      <c r="AD70" s="4">
        <f t="shared" si="1"/>
        <v>4.2446439772330482</v>
      </c>
      <c r="AE70" s="4">
        <f t="shared" si="0"/>
        <v>4.8568069667053333</v>
      </c>
      <c r="AF70" s="4">
        <f t="shared" si="2"/>
        <v>0.61216298947228509</v>
      </c>
      <c r="AG70" s="4">
        <f t="shared" si="3"/>
        <v>0.1237867144293949</v>
      </c>
      <c r="BC70" s="4"/>
      <c r="BD70" s="4"/>
      <c r="BE70" s="4"/>
      <c r="BF70" s="4"/>
    </row>
    <row r="71" spans="1:58" x14ac:dyDescent="0.3">
      <c r="A71">
        <v>48</v>
      </c>
      <c r="B71">
        <v>16</v>
      </c>
      <c r="C71" t="s">
        <v>79</v>
      </c>
      <c r="D71" t="s">
        <v>27</v>
      </c>
      <c r="G71">
        <v>0.5</v>
      </c>
      <c r="H71">
        <v>0.5</v>
      </c>
      <c r="I71">
        <v>5199</v>
      </c>
      <c r="J71">
        <v>6928</v>
      </c>
      <c r="L71">
        <v>18953</v>
      </c>
      <c r="M71">
        <v>4.4029999999999996</v>
      </c>
      <c r="N71">
        <v>6.1479999999999997</v>
      </c>
      <c r="O71">
        <v>1.7450000000000001</v>
      </c>
      <c r="Q71">
        <v>1.8660000000000001</v>
      </c>
      <c r="R71">
        <v>1</v>
      </c>
      <c r="S71">
        <v>0</v>
      </c>
      <c r="T71">
        <v>0</v>
      </c>
      <c r="V71">
        <v>0</v>
      </c>
      <c r="Y71" s="1">
        <v>44399</v>
      </c>
      <c r="Z71" s="2">
        <v>0.85482638888888884</v>
      </c>
      <c r="AB71">
        <v>1</v>
      </c>
      <c r="AD71" s="4">
        <f t="shared" si="1"/>
        <v>4.2993138944417542</v>
      </c>
      <c r="AE71" s="4">
        <f t="shared" si="0"/>
        <v>5.4388629694166184</v>
      </c>
      <c r="AF71" s="4">
        <f t="shared" si="2"/>
        <v>1.1395490749748642</v>
      </c>
      <c r="AG71" s="4">
        <f t="shared" si="3"/>
        <v>0.16225951291342061</v>
      </c>
      <c r="BC71" s="4"/>
      <c r="BD71" s="4"/>
      <c r="BE71" s="4"/>
      <c r="BF71" s="4"/>
    </row>
    <row r="72" spans="1:58" x14ac:dyDescent="0.3">
      <c r="A72">
        <v>49</v>
      </c>
      <c r="B72">
        <v>16</v>
      </c>
      <c r="C72" t="s">
        <v>79</v>
      </c>
      <c r="D72" t="s">
        <v>27</v>
      </c>
      <c r="G72">
        <v>0.5</v>
      </c>
      <c r="H72">
        <v>0.5</v>
      </c>
      <c r="I72">
        <v>5295</v>
      </c>
      <c r="J72">
        <v>6889</v>
      </c>
      <c r="L72">
        <v>18984</v>
      </c>
      <c r="M72">
        <v>4.4770000000000003</v>
      </c>
      <c r="N72">
        <v>6.1139999999999999</v>
      </c>
      <c r="O72">
        <v>1.637</v>
      </c>
      <c r="Q72">
        <v>1.87</v>
      </c>
      <c r="R72">
        <v>1</v>
      </c>
      <c r="S72">
        <v>0</v>
      </c>
      <c r="T72">
        <v>0</v>
      </c>
      <c r="V72">
        <v>0</v>
      </c>
      <c r="Y72" s="1">
        <v>44399</v>
      </c>
      <c r="Z72" s="2">
        <v>0.86142361111111121</v>
      </c>
      <c r="AB72">
        <v>1</v>
      </c>
      <c r="AD72" s="4">
        <f t="shared" si="1"/>
        <v>4.380057156780766</v>
      </c>
      <c r="AE72" s="4">
        <f t="shared" si="0"/>
        <v>5.4070699944786069</v>
      </c>
      <c r="AF72" s="4">
        <f t="shared" si="2"/>
        <v>1.0270128376978409</v>
      </c>
      <c r="AG72" s="4">
        <f t="shared" si="3"/>
        <v>0.16253118871137159</v>
      </c>
      <c r="AJ72">
        <f>ABS(100*(AD72-AD73)/(AVERAGE(AD72:AD73)))</f>
        <v>0.42334679565162064</v>
      </c>
      <c r="AO72">
        <f>ABS(100*(AE72-AE73)/(AVERAGE(AE72:AE73)))</f>
        <v>0.5442359903420817</v>
      </c>
      <c r="AT72">
        <f>ABS(100*(AF72-AF73)/(AVERAGE(AF72:AF73)))</f>
        <v>1.0614519226298282</v>
      </c>
      <c r="AY72">
        <f>ABS(100*(AG72-AG73)/(AVERAGE(AG72:AG73)))</f>
        <v>0.29159430214714188</v>
      </c>
      <c r="BC72" s="4">
        <f>AVERAGE(AD72:AD73)</f>
        <v>4.3708053246377538</v>
      </c>
      <c r="BD72" s="4">
        <f>AVERAGE(AE72:AE73)</f>
        <v>5.3923963137379864</v>
      </c>
      <c r="BE72" s="4">
        <f>AVERAGE(AF72:AF73)</f>
        <v>1.0215909891002322</v>
      </c>
      <c r="BF72" s="4">
        <f>AVERAGE(AG72:AG73)</f>
        <v>0.16229456785509172</v>
      </c>
    </row>
    <row r="73" spans="1:58" x14ac:dyDescent="0.3">
      <c r="A73">
        <v>50</v>
      </c>
      <c r="B73">
        <v>16</v>
      </c>
      <c r="C73" t="s">
        <v>79</v>
      </c>
      <c r="D73" t="s">
        <v>27</v>
      </c>
      <c r="G73">
        <v>0.5</v>
      </c>
      <c r="H73">
        <v>0.5</v>
      </c>
      <c r="I73">
        <v>5273</v>
      </c>
      <c r="J73">
        <v>6853</v>
      </c>
      <c r="L73">
        <v>18930</v>
      </c>
      <c r="M73">
        <v>4.46</v>
      </c>
      <c r="N73">
        <v>6.085</v>
      </c>
      <c r="O73">
        <v>1.6240000000000001</v>
      </c>
      <c r="Q73">
        <v>1.8640000000000001</v>
      </c>
      <c r="R73">
        <v>1</v>
      </c>
      <c r="S73">
        <v>0</v>
      </c>
      <c r="T73">
        <v>0</v>
      </c>
      <c r="V73">
        <v>0</v>
      </c>
      <c r="Y73" s="1">
        <v>44399</v>
      </c>
      <c r="Z73" s="2">
        <v>0.86846064814814816</v>
      </c>
      <c r="AB73">
        <v>1</v>
      </c>
      <c r="AD73" s="4">
        <f t="shared" si="1"/>
        <v>4.3615534924947417</v>
      </c>
      <c r="AE73" s="4">
        <f t="shared" si="0"/>
        <v>5.3777226329973651</v>
      </c>
      <c r="AF73" s="4">
        <f t="shared" si="2"/>
        <v>1.0161691405026234</v>
      </c>
      <c r="AG73" s="4">
        <f t="shared" si="3"/>
        <v>0.16205794699881182</v>
      </c>
      <c r="BC73" s="4"/>
      <c r="BD73" s="4"/>
      <c r="BE73" s="4"/>
      <c r="BF73" s="4"/>
    </row>
    <row r="74" spans="1:58" x14ac:dyDescent="0.3">
      <c r="A74">
        <v>51</v>
      </c>
      <c r="B74">
        <v>17</v>
      </c>
      <c r="C74" t="s">
        <v>80</v>
      </c>
      <c r="D74" t="s">
        <v>27</v>
      </c>
      <c r="G74">
        <v>0.5</v>
      </c>
      <c r="H74">
        <v>0.5</v>
      </c>
      <c r="I74">
        <v>5148</v>
      </c>
      <c r="J74">
        <v>8042</v>
      </c>
      <c r="L74">
        <v>8787</v>
      </c>
      <c r="M74">
        <v>4.3639999999999999</v>
      </c>
      <c r="N74">
        <v>7.0910000000000002</v>
      </c>
      <c r="O74">
        <v>2.7269999999999999</v>
      </c>
      <c r="Q74">
        <v>0.80300000000000005</v>
      </c>
      <c r="R74">
        <v>1</v>
      </c>
      <c r="S74">
        <v>0</v>
      </c>
      <c r="T74">
        <v>0</v>
      </c>
      <c r="V74">
        <v>0</v>
      </c>
      <c r="Y74" s="1">
        <v>44399</v>
      </c>
      <c r="Z74" s="2">
        <v>0.88043981481481481</v>
      </c>
      <c r="AB74">
        <v>1</v>
      </c>
      <c r="AD74" s="4">
        <f t="shared" si="1"/>
        <v>4.2564190363241536</v>
      </c>
      <c r="AE74" s="4">
        <f t="shared" si="0"/>
        <v>6.3470007663639176</v>
      </c>
      <c r="AF74" s="4">
        <f t="shared" si="2"/>
        <v>2.090581730039764</v>
      </c>
      <c r="AG74" s="4">
        <f t="shared" si="3"/>
        <v>7.3167378656335144E-2</v>
      </c>
      <c r="BC74" s="4"/>
      <c r="BD74" s="4"/>
      <c r="BE74" s="4"/>
      <c r="BF74" s="4"/>
    </row>
    <row r="75" spans="1:58" x14ac:dyDescent="0.3">
      <c r="A75">
        <v>52</v>
      </c>
      <c r="B75">
        <v>17</v>
      </c>
      <c r="C75" t="s">
        <v>80</v>
      </c>
      <c r="D75" t="s">
        <v>27</v>
      </c>
      <c r="G75">
        <v>0.5</v>
      </c>
      <c r="H75">
        <v>0.5</v>
      </c>
      <c r="I75">
        <v>5188</v>
      </c>
      <c r="J75">
        <v>7991</v>
      </c>
      <c r="L75">
        <v>8710</v>
      </c>
      <c r="M75">
        <v>4.3949999999999996</v>
      </c>
      <c r="N75">
        <v>7.048</v>
      </c>
      <c r="O75">
        <v>2.653</v>
      </c>
      <c r="Q75">
        <v>0.79500000000000004</v>
      </c>
      <c r="R75">
        <v>1</v>
      </c>
      <c r="S75">
        <v>0</v>
      </c>
      <c r="T75">
        <v>0</v>
      </c>
      <c r="V75">
        <v>0</v>
      </c>
      <c r="Y75" s="1">
        <v>44399</v>
      </c>
      <c r="Z75" s="2">
        <v>0.8871296296296296</v>
      </c>
      <c r="AB75">
        <v>1</v>
      </c>
      <c r="AD75" s="4">
        <f t="shared" si="1"/>
        <v>4.290062062298742</v>
      </c>
      <c r="AE75" s="4">
        <f t="shared" si="0"/>
        <v>6.3054253375988258</v>
      </c>
      <c r="AF75" s="4">
        <f t="shared" si="2"/>
        <v>2.0153632753000839</v>
      </c>
      <c r="AG75" s="4">
        <f t="shared" si="3"/>
        <v>7.2492571029166591E-2</v>
      </c>
      <c r="AJ75">
        <f>ABS(100*(AD75-AD76)/(AVERAGE(AD75:AD76)))</f>
        <v>0.44990545904929163</v>
      </c>
      <c r="AO75">
        <f>ABS(100*(AE75-AE76)/(AVERAGE(AE75:AE76)))</f>
        <v>1.7683743477729694</v>
      </c>
      <c r="AT75">
        <f>ABS(100*(AF75-AF76)/(AVERAGE(AF75:AF76)))</f>
        <v>4.5177589263356888</v>
      </c>
      <c r="AY75">
        <f>ABS(100*(AG75-AG76)/(AVERAGE(AG75:AG76)))</f>
        <v>0.26631544093003884</v>
      </c>
      <c r="BC75" s="4">
        <f>AVERAGE(AD75:AD76)</f>
        <v>4.2997344322664368</v>
      </c>
      <c r="BD75" s="4">
        <f>AVERAGE(AE75:AE76)</f>
        <v>6.3616744471045381</v>
      </c>
      <c r="BE75" s="4">
        <f>AVERAGE(AF75:AF76)</f>
        <v>2.0619400148381017</v>
      </c>
      <c r="BF75" s="4">
        <f>AVERAGE(AG75:AG76)</f>
        <v>7.239616993957107E-2</v>
      </c>
    </row>
    <row r="76" spans="1:58" x14ac:dyDescent="0.3">
      <c r="A76">
        <v>53</v>
      </c>
      <c r="B76">
        <v>17</v>
      </c>
      <c r="C76" t="s">
        <v>80</v>
      </c>
      <c r="D76" t="s">
        <v>27</v>
      </c>
      <c r="G76">
        <v>0.5</v>
      </c>
      <c r="H76">
        <v>0.5</v>
      </c>
      <c r="I76">
        <v>5211</v>
      </c>
      <c r="J76">
        <v>8129</v>
      </c>
      <c r="L76">
        <v>8688</v>
      </c>
      <c r="M76">
        <v>4.4130000000000003</v>
      </c>
      <c r="N76">
        <v>7.165</v>
      </c>
      <c r="O76">
        <v>2.7530000000000001</v>
      </c>
      <c r="Q76">
        <v>0.79300000000000004</v>
      </c>
      <c r="R76">
        <v>1</v>
      </c>
      <c r="S76">
        <v>0</v>
      </c>
      <c r="T76">
        <v>0</v>
      </c>
      <c r="V76">
        <v>0</v>
      </c>
      <c r="Y76" s="1">
        <v>44399</v>
      </c>
      <c r="Z76" s="2">
        <v>0.89429398148148154</v>
      </c>
      <c r="AB76">
        <v>1</v>
      </c>
      <c r="AD76" s="4">
        <f t="shared" si="1"/>
        <v>4.3094068022341308</v>
      </c>
      <c r="AE76" s="4">
        <f t="shared" si="0"/>
        <v>6.4179235566102504</v>
      </c>
      <c r="AF76" s="4">
        <f t="shared" si="2"/>
        <v>2.1085167543761196</v>
      </c>
      <c r="AG76" s="4">
        <f t="shared" si="3"/>
        <v>7.2299768849975563E-2</v>
      </c>
      <c r="BC76" s="4"/>
      <c r="BD76" s="4"/>
      <c r="BE76" s="4"/>
      <c r="BF76" s="4"/>
    </row>
    <row r="77" spans="1:58" x14ac:dyDescent="0.3">
      <c r="A77">
        <v>54</v>
      </c>
      <c r="B77">
        <v>18</v>
      </c>
      <c r="C77" t="s">
        <v>81</v>
      </c>
      <c r="D77" t="s">
        <v>27</v>
      </c>
      <c r="G77">
        <v>0.5</v>
      </c>
      <c r="H77">
        <v>0.5</v>
      </c>
      <c r="I77">
        <v>5557</v>
      </c>
      <c r="J77">
        <v>8134</v>
      </c>
      <c r="L77">
        <v>7084</v>
      </c>
      <c r="M77">
        <v>4.6779999999999999</v>
      </c>
      <c r="N77">
        <v>7.17</v>
      </c>
      <c r="O77">
        <v>2.4910000000000001</v>
      </c>
      <c r="Q77">
        <v>0.625</v>
      </c>
      <c r="R77">
        <v>1</v>
      </c>
      <c r="S77">
        <v>0</v>
      </c>
      <c r="T77">
        <v>0</v>
      </c>
      <c r="V77">
        <v>0</v>
      </c>
      <c r="Y77" s="1">
        <v>44399</v>
      </c>
      <c r="Z77" s="2">
        <v>0.90628472222222223</v>
      </c>
      <c r="AB77">
        <v>1</v>
      </c>
      <c r="AD77" s="4">
        <f t="shared" si="1"/>
        <v>4.6004189769143178</v>
      </c>
      <c r="AE77" s="4">
        <f t="shared" si="0"/>
        <v>6.421999579038201</v>
      </c>
      <c r="AF77" s="4">
        <f t="shared" si="2"/>
        <v>1.8215806021238832</v>
      </c>
      <c r="AG77" s="4">
        <f t="shared" si="3"/>
        <v>5.8242737239866865E-2</v>
      </c>
      <c r="BC77" s="4"/>
      <c r="BD77" s="4"/>
      <c r="BE77" s="4"/>
      <c r="BF77" s="4"/>
    </row>
    <row r="78" spans="1:58" x14ac:dyDescent="0.3">
      <c r="A78">
        <v>55</v>
      </c>
      <c r="B78">
        <v>18</v>
      </c>
      <c r="C78" t="s">
        <v>81</v>
      </c>
      <c r="D78" t="s">
        <v>27</v>
      </c>
      <c r="G78">
        <v>0.5</v>
      </c>
      <c r="H78">
        <v>0.5</v>
      </c>
      <c r="I78">
        <v>5630</v>
      </c>
      <c r="J78">
        <v>8112</v>
      </c>
      <c r="L78">
        <v>7105</v>
      </c>
      <c r="M78">
        <v>4.734</v>
      </c>
      <c r="N78">
        <v>7.1509999999999998</v>
      </c>
      <c r="O78">
        <v>2.4169999999999998</v>
      </c>
      <c r="Q78">
        <v>0.627</v>
      </c>
      <c r="R78">
        <v>1</v>
      </c>
      <c r="S78">
        <v>0</v>
      </c>
      <c r="T78">
        <v>0</v>
      </c>
      <c r="V78">
        <v>0</v>
      </c>
      <c r="Y78" s="1">
        <v>44399</v>
      </c>
      <c r="Z78" s="2">
        <v>0.91297453703703713</v>
      </c>
      <c r="AB78">
        <v>1</v>
      </c>
      <c r="AD78" s="4">
        <f t="shared" si="1"/>
        <v>4.6618174993179418</v>
      </c>
      <c r="AE78" s="4">
        <f t="shared" si="0"/>
        <v>6.4040650803552204</v>
      </c>
      <c r="AF78" s="4">
        <f t="shared" si="2"/>
        <v>1.7422475810372786</v>
      </c>
      <c r="AG78" s="4">
        <f t="shared" si="3"/>
        <v>5.842677568364011E-2</v>
      </c>
      <c r="AJ78">
        <f>ABS(100*(AD78-AD79)/(AVERAGE(AD78:AD79)))</f>
        <v>0.23426863013673724</v>
      </c>
      <c r="AO78">
        <f>ABS(100*(AE78-AE79)/(AVERAGE(AE78:AE79)))</f>
        <v>0.47210271497697653</v>
      </c>
      <c r="AT78">
        <f>ABS(100*(AF78-AF79)/(AVERAGE(AF78:AF79)))</f>
        <v>2.3869760101200845</v>
      </c>
      <c r="AY78">
        <f>ABS(100*(AG78-AG79)/(AVERAGE(AG78:AG79)))</f>
        <v>0.29954108612897568</v>
      </c>
      <c r="BC78" s="4">
        <f>AVERAGE(AD78:AD79)</f>
        <v>4.6672844910388118</v>
      </c>
      <c r="BD78" s="4">
        <f>AVERAGE(AE78:AE79)</f>
        <v>6.3889837973718047</v>
      </c>
      <c r="BE78" s="4">
        <f>AVERAGE(AF78:AF79)</f>
        <v>1.7216993063329924</v>
      </c>
      <c r="BF78" s="4">
        <f>AVERAGE(AG78:AG79)</f>
        <v>5.8514413037817847E-2</v>
      </c>
    </row>
    <row r="79" spans="1:58" x14ac:dyDescent="0.3">
      <c r="A79">
        <v>56</v>
      </c>
      <c r="B79">
        <v>18</v>
      </c>
      <c r="C79" t="s">
        <v>81</v>
      </c>
      <c r="D79" t="s">
        <v>27</v>
      </c>
      <c r="G79">
        <v>0.5</v>
      </c>
      <c r="H79">
        <v>0.5</v>
      </c>
      <c r="I79">
        <v>5643</v>
      </c>
      <c r="J79">
        <v>8075</v>
      </c>
      <c r="L79">
        <v>7125</v>
      </c>
      <c r="M79">
        <v>4.7439999999999998</v>
      </c>
      <c r="N79">
        <v>7.12</v>
      </c>
      <c r="O79">
        <v>2.375</v>
      </c>
      <c r="Q79">
        <v>0.629</v>
      </c>
      <c r="R79">
        <v>1</v>
      </c>
      <c r="S79">
        <v>0</v>
      </c>
      <c r="T79">
        <v>0</v>
      </c>
      <c r="V79">
        <v>0</v>
      </c>
      <c r="Y79" s="1">
        <v>44399</v>
      </c>
      <c r="Z79" s="2">
        <v>0.92015046296296299</v>
      </c>
      <c r="AB79">
        <v>1</v>
      </c>
      <c r="AD79" s="4">
        <f t="shared" si="1"/>
        <v>4.6727514827596828</v>
      </c>
      <c r="AE79" s="4">
        <f t="shared" si="0"/>
        <v>6.373902514388389</v>
      </c>
      <c r="AF79" s="4">
        <f t="shared" si="2"/>
        <v>1.7011510316287062</v>
      </c>
      <c r="AG79" s="4">
        <f t="shared" si="3"/>
        <v>5.8602050391995585E-2</v>
      </c>
      <c r="BC79" s="4"/>
      <c r="BD79" s="4"/>
      <c r="BE79" s="4"/>
      <c r="BF79" s="4"/>
    </row>
    <row r="80" spans="1:58" x14ac:dyDescent="0.3">
      <c r="A80">
        <v>57</v>
      </c>
      <c r="B80">
        <v>19</v>
      </c>
      <c r="C80" t="s">
        <v>82</v>
      </c>
      <c r="D80" t="s">
        <v>27</v>
      </c>
      <c r="G80">
        <v>0.5</v>
      </c>
      <c r="H80">
        <v>0.5</v>
      </c>
      <c r="I80">
        <v>7779</v>
      </c>
      <c r="J80">
        <v>14108</v>
      </c>
      <c r="L80">
        <v>36244</v>
      </c>
      <c r="M80">
        <v>6.383</v>
      </c>
      <c r="N80">
        <v>12.231</v>
      </c>
      <c r="O80">
        <v>5.8479999999999999</v>
      </c>
      <c r="Q80">
        <v>3.6749999999999998</v>
      </c>
      <c r="R80">
        <v>1</v>
      </c>
      <c r="S80">
        <v>0</v>
      </c>
      <c r="T80">
        <v>0</v>
      </c>
      <c r="V80">
        <v>0</v>
      </c>
      <c r="Y80" s="1">
        <v>44399</v>
      </c>
      <c r="Z80" s="2">
        <v>0.93254629629629626</v>
      </c>
      <c r="AB80">
        <v>1</v>
      </c>
      <c r="AD80" s="4">
        <f t="shared" si="1"/>
        <v>6.4692890698026924</v>
      </c>
      <c r="AE80" s="4">
        <f t="shared" si="0"/>
        <v>11.292031175953072</v>
      </c>
      <c r="AF80" s="4">
        <f t="shared" si="2"/>
        <v>4.8227421061503799</v>
      </c>
      <c r="AG80" s="4">
        <f t="shared" si="3"/>
        <v>0.31379326202214231</v>
      </c>
      <c r="BC80" s="4"/>
      <c r="BD80" s="4"/>
      <c r="BE80" s="4"/>
      <c r="BF80" s="4"/>
    </row>
    <row r="81" spans="1:58" x14ac:dyDescent="0.3">
      <c r="A81">
        <v>58</v>
      </c>
      <c r="B81">
        <v>19</v>
      </c>
      <c r="C81" t="s">
        <v>82</v>
      </c>
      <c r="D81" t="s">
        <v>27</v>
      </c>
      <c r="G81">
        <v>0.5</v>
      </c>
      <c r="H81">
        <v>0.5</v>
      </c>
      <c r="I81">
        <v>8578</v>
      </c>
      <c r="J81">
        <v>14310</v>
      </c>
      <c r="L81">
        <v>36318</v>
      </c>
      <c r="M81">
        <v>6.9960000000000004</v>
      </c>
      <c r="N81">
        <v>12.401999999999999</v>
      </c>
      <c r="O81">
        <v>5.4059999999999997</v>
      </c>
      <c r="Q81">
        <v>3.6819999999999999</v>
      </c>
      <c r="R81">
        <v>1</v>
      </c>
      <c r="S81">
        <v>0</v>
      </c>
      <c r="T81">
        <v>0</v>
      </c>
      <c r="V81">
        <v>0</v>
      </c>
      <c r="Y81" s="1">
        <v>44399</v>
      </c>
      <c r="Z81" s="2">
        <v>0.93952546296296291</v>
      </c>
      <c r="AB81">
        <v>1</v>
      </c>
      <c r="AD81" s="4">
        <f t="shared" si="1"/>
        <v>7.1413085136450913</v>
      </c>
      <c r="AE81" s="4">
        <f t="shared" si="0"/>
        <v>11.45670248204226</v>
      </c>
      <c r="AF81" s="4">
        <f t="shared" si="2"/>
        <v>4.3153939683971689</v>
      </c>
      <c r="AG81" s="4">
        <f t="shared" si="3"/>
        <v>0.31444177844305748</v>
      </c>
      <c r="AJ81">
        <f>ABS(100*(AD81-AD82)/(AVERAGE(AD81:AD82)))</f>
        <v>0.48405081288698493</v>
      </c>
      <c r="AL81">
        <f>100*((AVERAGE(AD81:AD82)*25.225)-(AVERAGE(AD78:AD79)*25))/(1000*0.075)</f>
        <v>84.0299523319934</v>
      </c>
      <c r="AO81">
        <f>ABS(100*(AE81-AE82)/(AVERAGE(AE81:AE82)))</f>
        <v>0.49684935297134775</v>
      </c>
      <c r="AQ81">
        <f>100*((AVERAGE(AE81:AE82)*25.225)-(AVERAGE(AE78:AE79)*25))/(2000*0.075)</f>
        <v>86.66029922362415</v>
      </c>
      <c r="AT81">
        <f>ABS(100*(AF81-AF82)/(AVERAGE(AF81:AF82)))</f>
        <v>2.0991718713063157</v>
      </c>
      <c r="AV81">
        <f>100*((AVERAGE(AF81:AF82)*25.225)-(AVERAGE(AF78:AF79)*25))/(1000*0.075)</f>
        <v>89.290646115254887</v>
      </c>
      <c r="AY81">
        <f>ABS(100*(AG81-AG82)/(AVERAGE(AG81:AG82)))</f>
        <v>0.65559415590629344</v>
      </c>
      <c r="BA81">
        <f>100*((AVERAGE(AG81:AG82)*25.225)-(AVERAGE(AG78:AG79)*25))/(1000*0.075)</f>
        <v>8.6600256425846034</v>
      </c>
      <c r="BC81" s="4">
        <f>AVERAGE(AD81:AD82)</f>
        <v>7.124066462833115</v>
      </c>
      <c r="BD81" s="4">
        <f>AVERAGE(AE81:AE82)</f>
        <v>11.485234639037911</v>
      </c>
      <c r="BE81" s="4">
        <f>AVERAGE(AF81:AF82)</f>
        <v>4.3611681762047958</v>
      </c>
      <c r="BF81" s="4">
        <f>AVERAGE(AG81:AG82)</f>
        <v>0.31547589922235475</v>
      </c>
    </row>
    <row r="82" spans="1:58" x14ac:dyDescent="0.3">
      <c r="A82">
        <v>59</v>
      </c>
      <c r="B82">
        <v>19</v>
      </c>
      <c r="C82" t="s">
        <v>82</v>
      </c>
      <c r="D82" t="s">
        <v>27</v>
      </c>
      <c r="G82">
        <v>0.5</v>
      </c>
      <c r="H82">
        <v>0.5</v>
      </c>
      <c r="I82">
        <v>8537</v>
      </c>
      <c r="J82">
        <v>14380</v>
      </c>
      <c r="L82">
        <v>36554</v>
      </c>
      <c r="M82">
        <v>6.9640000000000004</v>
      </c>
      <c r="N82">
        <v>12.461</v>
      </c>
      <c r="O82">
        <v>5.4969999999999999</v>
      </c>
      <c r="Q82">
        <v>3.7069999999999999</v>
      </c>
      <c r="R82">
        <v>1</v>
      </c>
      <c r="S82">
        <v>0</v>
      </c>
      <c r="T82">
        <v>0</v>
      </c>
      <c r="V82">
        <v>0</v>
      </c>
      <c r="Y82" s="1">
        <v>44399</v>
      </c>
      <c r="Z82" s="2">
        <v>0.94693287037037033</v>
      </c>
      <c r="AB82">
        <v>1</v>
      </c>
      <c r="AD82" s="4">
        <f t="shared" si="1"/>
        <v>7.1068244120211386</v>
      </c>
      <c r="AE82" s="4">
        <f t="shared" si="0"/>
        <v>11.513766796033561</v>
      </c>
      <c r="AF82" s="4">
        <f t="shared" si="2"/>
        <v>4.4069423840124227</v>
      </c>
      <c r="AG82" s="4">
        <f t="shared" si="3"/>
        <v>0.31651002000165207</v>
      </c>
    </row>
    <row r="83" spans="1:58" x14ac:dyDescent="0.3">
      <c r="A83">
        <v>60</v>
      </c>
      <c r="B83">
        <v>20</v>
      </c>
      <c r="C83" t="s">
        <v>83</v>
      </c>
      <c r="D83" t="s">
        <v>27</v>
      </c>
      <c r="G83">
        <v>0.5</v>
      </c>
      <c r="H83">
        <v>0.5</v>
      </c>
      <c r="I83">
        <v>6152</v>
      </c>
      <c r="J83">
        <v>7198</v>
      </c>
      <c r="L83">
        <v>25080</v>
      </c>
      <c r="M83">
        <v>5.1340000000000003</v>
      </c>
      <c r="N83">
        <v>6.3769999999999998</v>
      </c>
      <c r="O83">
        <v>1.242</v>
      </c>
      <c r="Q83">
        <v>2.5070000000000001</v>
      </c>
      <c r="R83">
        <v>1</v>
      </c>
      <c r="S83">
        <v>0</v>
      </c>
      <c r="T83">
        <v>0</v>
      </c>
      <c r="V83">
        <v>0</v>
      </c>
      <c r="Y83" s="1">
        <v>44399</v>
      </c>
      <c r="Z83" s="2">
        <v>0.95901620370370377</v>
      </c>
      <c r="AB83">
        <v>1</v>
      </c>
      <c r="AD83" s="4">
        <f t="shared" si="1"/>
        <v>5.1008589882863182</v>
      </c>
      <c r="AE83" s="4">
        <f t="shared" si="0"/>
        <v>5.6589681805259282</v>
      </c>
      <c r="AF83" s="4">
        <f t="shared" si="2"/>
        <v>0.55810919223960997</v>
      </c>
      <c r="AG83" s="4">
        <f t="shared" si="3"/>
        <v>0.21595491981811887</v>
      </c>
      <c r="BC83" s="4"/>
      <c r="BD83" s="4"/>
      <c r="BE83" s="4"/>
      <c r="BF83" s="4"/>
    </row>
    <row r="84" spans="1:58" x14ac:dyDescent="0.3">
      <c r="A84">
        <v>61</v>
      </c>
      <c r="B84">
        <v>20</v>
      </c>
      <c r="C84" t="s">
        <v>83</v>
      </c>
      <c r="D84" t="s">
        <v>27</v>
      </c>
      <c r="G84">
        <v>0.5</v>
      </c>
      <c r="H84">
        <v>0.5</v>
      </c>
      <c r="I84">
        <v>5207</v>
      </c>
      <c r="J84">
        <v>7155</v>
      </c>
      <c r="L84">
        <v>25168</v>
      </c>
      <c r="M84">
        <v>4.4089999999999998</v>
      </c>
      <c r="N84">
        <v>6.34</v>
      </c>
      <c r="O84">
        <v>1.93</v>
      </c>
      <c r="Q84">
        <v>2.516</v>
      </c>
      <c r="R84">
        <v>1</v>
      </c>
      <c r="S84">
        <v>0</v>
      </c>
      <c r="T84">
        <v>0</v>
      </c>
      <c r="V84">
        <v>0</v>
      </c>
      <c r="Y84" s="1">
        <v>44399</v>
      </c>
      <c r="Z84" s="2">
        <v>0.96560185185185177</v>
      </c>
      <c r="AB84">
        <v>1</v>
      </c>
      <c r="AD84" s="4">
        <f t="shared" si="1"/>
        <v>4.3060424996366722</v>
      </c>
      <c r="AE84" s="4">
        <f t="shared" si="0"/>
        <v>5.6239143876455557</v>
      </c>
      <c r="AF84" s="4">
        <f t="shared" si="2"/>
        <v>1.3178718880088836</v>
      </c>
      <c r="AG84" s="4">
        <f t="shared" si="3"/>
        <v>0.21672612853488293</v>
      </c>
      <c r="AJ84">
        <f>ABS(100*(AD84-AD85)/(AVERAGE(AD84:AD85)))</f>
        <v>0.8828402109466863</v>
      </c>
      <c r="AK84">
        <f>ABS(100*((AVERAGE(AD84:AD85)-AVERAGE(AD63:AD64))/(AVERAGE(AD63:AD64,AD84:AD85))))</f>
        <v>0.83728414307783616</v>
      </c>
      <c r="AO84">
        <f>ABS(100*(AE84-AE85)/(AVERAGE(AE84:AE85)))</f>
        <v>0.24611722818227316</v>
      </c>
      <c r="AP84">
        <f>ABS(100*((AVERAGE(AE84:AE85)-AVERAGE(AE63:AE64))/(AVERAGE(AE63:AE64,AE84:AE85))))</f>
        <v>3.0275073156256003</v>
      </c>
      <c r="AT84">
        <f>ABS(100*(AF84-AF85)/(AVERAGE(AF84:AF85)))</f>
        <v>3.8480245470921459</v>
      </c>
      <c r="AU84">
        <f>ABS(100*((AVERAGE(AF84:AF85)-AVERAGE(AF63:AF64))/(AVERAGE(AF63:AF64,AF84:AF85))))</f>
        <v>10.346202672364381</v>
      </c>
      <c r="AY84">
        <f>ABS(100*(AG84-AG85)/(AVERAGE(AG84:AG85)))</f>
        <v>1.3056204150880264</v>
      </c>
      <c r="AZ84">
        <f>ABS(100*((AVERAGE(AG84:AG85)-AVERAGE(AG63:AG64))/(AVERAGE(AG63:AG64,AG84:AG85))))</f>
        <v>0.72169037338062625</v>
      </c>
      <c r="BC84" s="4">
        <f>AVERAGE(AD84:AD85)</f>
        <v>4.2871182975259661</v>
      </c>
      <c r="BD84" s="4">
        <f>AVERAGE(AE84:AE85)</f>
        <v>5.6308436257730712</v>
      </c>
      <c r="BE84" s="4">
        <f>AVERAGE(AF84:AF85)</f>
        <v>1.3437253282471051</v>
      </c>
      <c r="BF84" s="4">
        <f>AVERAGE(AG84:AG85)</f>
        <v>0.21815023554027113</v>
      </c>
    </row>
    <row r="85" spans="1:58" x14ac:dyDescent="0.3">
      <c r="A85">
        <v>62</v>
      </c>
      <c r="B85">
        <v>20</v>
      </c>
      <c r="C85" t="s">
        <v>83</v>
      </c>
      <c r="D85" t="s">
        <v>27</v>
      </c>
      <c r="G85">
        <v>0.5</v>
      </c>
      <c r="H85">
        <v>0.5</v>
      </c>
      <c r="I85">
        <v>5162</v>
      </c>
      <c r="J85">
        <v>7172</v>
      </c>
      <c r="L85">
        <v>25493</v>
      </c>
      <c r="M85">
        <v>4.375</v>
      </c>
      <c r="N85">
        <v>6.3550000000000004</v>
      </c>
      <c r="O85">
        <v>1.98</v>
      </c>
      <c r="Q85">
        <v>2.5499999999999998</v>
      </c>
      <c r="R85">
        <v>1</v>
      </c>
      <c r="S85">
        <v>0</v>
      </c>
      <c r="T85">
        <v>0</v>
      </c>
      <c r="V85">
        <v>0</v>
      </c>
      <c r="Y85" s="1">
        <v>44399</v>
      </c>
      <c r="Z85" s="2">
        <v>0.97266203703703702</v>
      </c>
      <c r="AB85">
        <v>1</v>
      </c>
      <c r="AD85" s="4">
        <f t="shared" si="1"/>
        <v>4.26819409541526</v>
      </c>
      <c r="AE85" s="4">
        <f t="shared" si="0"/>
        <v>5.6377728639005866</v>
      </c>
      <c r="AF85" s="4">
        <f t="shared" si="2"/>
        <v>1.3695787684853267</v>
      </c>
      <c r="AG85" s="4">
        <f t="shared" si="3"/>
        <v>0.21957434254565933</v>
      </c>
    </row>
    <row r="86" spans="1:58" x14ac:dyDescent="0.3">
      <c r="A86">
        <v>63</v>
      </c>
      <c r="B86">
        <v>2</v>
      </c>
      <c r="D86" t="s">
        <v>28</v>
      </c>
      <c r="Y86" s="1">
        <v>44399</v>
      </c>
      <c r="Z86" s="2">
        <v>0.97690972222222217</v>
      </c>
      <c r="AB86">
        <v>1</v>
      </c>
      <c r="AD86" s="4" t="e">
        <f t="shared" si="1"/>
        <v>#DIV/0!</v>
      </c>
      <c r="AE86" s="4" t="e">
        <f t="shared" si="0"/>
        <v>#DIV/0!</v>
      </c>
      <c r="AF86" s="4" t="e">
        <f t="shared" si="2"/>
        <v>#DIV/0!</v>
      </c>
      <c r="AG86" s="4" t="e">
        <f t="shared" si="3"/>
        <v>#DIV/0!</v>
      </c>
      <c r="BC86" s="4"/>
      <c r="BD86" s="4"/>
      <c r="BE86" s="4"/>
      <c r="BF86" s="4"/>
    </row>
    <row r="87" spans="1:58" x14ac:dyDescent="0.3">
      <c r="A87">
        <v>64</v>
      </c>
      <c r="B87">
        <v>3</v>
      </c>
      <c r="C87" t="s">
        <v>29</v>
      </c>
      <c r="D87" t="s">
        <v>27</v>
      </c>
      <c r="G87">
        <v>0.5</v>
      </c>
      <c r="H87">
        <v>0.5</v>
      </c>
      <c r="I87">
        <v>176</v>
      </c>
      <c r="J87">
        <v>193</v>
      </c>
      <c r="L87">
        <v>538</v>
      </c>
      <c r="M87">
        <v>0.55000000000000004</v>
      </c>
      <c r="N87">
        <v>0.442</v>
      </c>
      <c r="O87">
        <v>0</v>
      </c>
      <c r="Q87">
        <v>0</v>
      </c>
      <c r="R87">
        <v>1</v>
      </c>
      <c r="S87">
        <v>0</v>
      </c>
      <c r="T87">
        <v>0</v>
      </c>
      <c r="V87">
        <v>0</v>
      </c>
      <c r="Y87" s="1">
        <v>44399</v>
      </c>
      <c r="Z87" s="2">
        <v>0.9871064814814815</v>
      </c>
      <c r="AB87">
        <v>1</v>
      </c>
      <c r="AD87" s="4">
        <f t="shared" si="1"/>
        <v>7.4590907682841143E-2</v>
      </c>
      <c r="AE87" s="4">
        <f t="shared" si="0"/>
        <v>-5.1539241032270394E-2</v>
      </c>
      <c r="AF87" s="4">
        <f t="shared" si="2"/>
        <v>-0.12613014871511152</v>
      </c>
      <c r="AG87" s="4">
        <f t="shared" si="3"/>
        <v>8.7532519512149496E-4</v>
      </c>
    </row>
    <row r="88" spans="1:58" x14ac:dyDescent="0.3">
      <c r="A88">
        <v>65</v>
      </c>
      <c r="B88">
        <v>3</v>
      </c>
      <c r="C88" t="s">
        <v>29</v>
      </c>
      <c r="D88" t="s">
        <v>27</v>
      </c>
      <c r="G88">
        <v>0.5</v>
      </c>
      <c r="H88">
        <v>0.5</v>
      </c>
      <c r="I88">
        <v>0</v>
      </c>
      <c r="J88">
        <v>146</v>
      </c>
      <c r="L88">
        <v>573</v>
      </c>
      <c r="M88">
        <v>0</v>
      </c>
      <c r="N88">
        <v>0.40200000000000002</v>
      </c>
      <c r="O88">
        <v>0.40200000000000002</v>
      </c>
      <c r="Q88">
        <v>0</v>
      </c>
      <c r="R88">
        <v>1</v>
      </c>
      <c r="S88">
        <v>0</v>
      </c>
      <c r="T88">
        <v>0</v>
      </c>
      <c r="V88">
        <v>0</v>
      </c>
      <c r="Y88" s="1">
        <v>44399</v>
      </c>
      <c r="Z88" s="2">
        <v>0.99209490740740736</v>
      </c>
      <c r="AB88">
        <v>1</v>
      </c>
      <c r="AD88" s="4">
        <f t="shared" si="1"/>
        <v>-7.3438406605346937E-2</v>
      </c>
      <c r="AE88" s="4">
        <f t="shared" si="0"/>
        <v>-8.9853851855002054E-2</v>
      </c>
      <c r="AF88" s="4">
        <f t="shared" si="2"/>
        <v>-1.6415445249655117E-2</v>
      </c>
      <c r="AG88" s="4">
        <f t="shared" si="3"/>
        <v>1.1820559347435675E-3</v>
      </c>
      <c r="AJ88">
        <f>ABS(100*(AD88-AD89)/(AVERAGE(AD88:AD89)))</f>
        <v>8.3517404904846799</v>
      </c>
      <c r="AO88">
        <f>ABS(100*(AE88-AE89)/(AVERAGE(AE88:AE89)))</f>
        <v>0.91139034797359764</v>
      </c>
      <c r="AT88">
        <f>ABS(100*(AF88-AF89)/(AVERAGE(AF88:AF89)))</f>
        <v>26.764616062881512</v>
      </c>
      <c r="AY88">
        <f>ABS(100*(AG88-AG89)/(AVERAGE(AG88:AG89)))</f>
        <v>21.799390853714506</v>
      </c>
      <c r="BC88" s="4">
        <f>AVERAGE(AD88:AD89)</f>
        <v>-7.0494641832570468E-2</v>
      </c>
      <c r="BD88" s="4">
        <f>AVERAGE(AE88:AE89)</f>
        <v>-8.9446249612207041E-2</v>
      </c>
      <c r="BE88" s="4">
        <f>AVERAGE(AF88:AF89)</f>
        <v>-1.8951607779636573E-2</v>
      </c>
      <c r="BF88" s="4">
        <f>AVERAGE(AG88:AG89)</f>
        <v>1.3266575691368303E-3</v>
      </c>
    </row>
    <row r="89" spans="1:58" x14ac:dyDescent="0.3">
      <c r="A89">
        <v>66</v>
      </c>
      <c r="B89">
        <v>3</v>
      </c>
      <c r="C89" t="s">
        <v>29</v>
      </c>
      <c r="D89" t="s">
        <v>27</v>
      </c>
      <c r="G89">
        <v>0.5</v>
      </c>
      <c r="H89">
        <v>0.5</v>
      </c>
      <c r="I89">
        <v>7</v>
      </c>
      <c r="J89">
        <v>147</v>
      </c>
      <c r="L89">
        <v>606</v>
      </c>
      <c r="M89">
        <v>0.42</v>
      </c>
      <c r="N89">
        <v>0.40300000000000002</v>
      </c>
      <c r="O89">
        <v>0</v>
      </c>
      <c r="Q89">
        <v>0</v>
      </c>
      <c r="R89">
        <v>1</v>
      </c>
      <c r="S89">
        <v>0</v>
      </c>
      <c r="T89">
        <v>0</v>
      </c>
      <c r="V89">
        <v>0</v>
      </c>
      <c r="Y89" s="1">
        <v>44399</v>
      </c>
      <c r="Z89" s="2">
        <v>0.99750000000000005</v>
      </c>
      <c r="AB89">
        <v>1</v>
      </c>
      <c r="AD89" s="4">
        <f t="shared" ref="AD89:AD143" si="12">((I89*$E$20)+$E$21)*1000/G89</f>
        <v>-6.7550877059793998E-2</v>
      </c>
      <c r="AE89" s="4">
        <f t="shared" ref="AE89:AE143" si="13">((J89*$G$20)+$G$21)*1000/H89</f>
        <v>-8.9038647369412027E-2</v>
      </c>
      <c r="AF89" s="4">
        <f t="shared" ref="AF89:AF143" si="14">AE89-AD89</f>
        <v>-2.1487770309618029E-2</v>
      </c>
      <c r="AG89" s="4">
        <f t="shared" ref="AG89:AG143" si="15">((L89*$I$20)+$I$21)*1000/H89</f>
        <v>1.4712592035300929E-3</v>
      </c>
      <c r="BC89" s="4"/>
      <c r="BD89" s="4"/>
      <c r="BE89" s="4"/>
      <c r="BF89" s="4"/>
    </row>
    <row r="90" spans="1:58" x14ac:dyDescent="0.3">
      <c r="A90">
        <v>67</v>
      </c>
      <c r="B90">
        <v>1</v>
      </c>
      <c r="C90" t="s">
        <v>30</v>
      </c>
      <c r="D90" t="s">
        <v>27</v>
      </c>
      <c r="G90">
        <v>0.5</v>
      </c>
      <c r="H90">
        <v>0.5</v>
      </c>
      <c r="I90">
        <v>9097</v>
      </c>
      <c r="J90">
        <v>12279</v>
      </c>
      <c r="L90">
        <v>69055</v>
      </c>
      <c r="M90">
        <v>7.3940000000000001</v>
      </c>
      <c r="N90">
        <v>10.682</v>
      </c>
      <c r="O90">
        <v>3.2879999999999998</v>
      </c>
      <c r="Q90">
        <v>7.1059999999999999</v>
      </c>
      <c r="R90">
        <v>1</v>
      </c>
      <c r="S90">
        <v>0</v>
      </c>
      <c r="T90">
        <v>0</v>
      </c>
      <c r="V90">
        <v>0</v>
      </c>
      <c r="Y90" s="1">
        <v>44400</v>
      </c>
      <c r="Z90" s="2">
        <v>9.6874999999999999E-3</v>
      </c>
      <c r="AB90">
        <v>1</v>
      </c>
      <c r="AD90" s="4">
        <f t="shared" si="12"/>
        <v>7.5778267756653737</v>
      </c>
      <c r="AE90" s="4">
        <f t="shared" si="13"/>
        <v>9.8010221718088975</v>
      </c>
      <c r="AF90" s="4">
        <f t="shared" si="14"/>
        <v>2.2231953961435238</v>
      </c>
      <c r="AG90" s="4">
        <f t="shared" si="15"/>
        <v>0.60134018481470874</v>
      </c>
    </row>
    <row r="91" spans="1:58" x14ac:dyDescent="0.3">
      <c r="A91">
        <v>68</v>
      </c>
      <c r="B91">
        <v>1</v>
      </c>
      <c r="C91" t="s">
        <v>30</v>
      </c>
      <c r="D91" t="s">
        <v>27</v>
      </c>
      <c r="G91">
        <v>0.5</v>
      </c>
      <c r="H91">
        <v>0.5</v>
      </c>
      <c r="I91">
        <v>12521</v>
      </c>
      <c r="J91">
        <v>12470</v>
      </c>
      <c r="L91">
        <v>69605</v>
      </c>
      <c r="M91">
        <v>10.02</v>
      </c>
      <c r="N91">
        <v>10.843</v>
      </c>
      <c r="O91">
        <v>0.82299999999999995</v>
      </c>
      <c r="Q91">
        <v>7.1639999999999997</v>
      </c>
      <c r="R91">
        <v>1</v>
      </c>
      <c r="S91">
        <v>0</v>
      </c>
      <c r="T91">
        <v>0</v>
      </c>
      <c r="V91">
        <v>0</v>
      </c>
      <c r="Y91" s="1">
        <v>44400</v>
      </c>
      <c r="Z91" s="2">
        <v>1.6782407407407409E-2</v>
      </c>
      <c r="AB91">
        <v>1</v>
      </c>
      <c r="AD91" s="4">
        <f t="shared" si="12"/>
        <v>10.457669799090123</v>
      </c>
      <c r="AE91" s="4">
        <f t="shared" si="13"/>
        <v>9.9567262285565938</v>
      </c>
      <c r="AF91" s="4">
        <f t="shared" si="14"/>
        <v>-0.50094357053352923</v>
      </c>
      <c r="AG91" s="4">
        <f t="shared" si="15"/>
        <v>0.60616023929448415</v>
      </c>
      <c r="AJ91">
        <f>ABS(100*(AD91-AD92)/(AVERAGE(AD91:AD92)))</f>
        <v>0.62536654420811988</v>
      </c>
      <c r="AO91">
        <f>ABS(100*(AE91-AE92)/(AVERAGE(AE91:AE92)))</f>
        <v>2.5035693416860458</v>
      </c>
      <c r="AT91">
        <f>ABS(100*(AF91-AF92)/(AVERAGE(AF91:AF92)))</f>
        <v>47.468940928696192</v>
      </c>
      <c r="AY91">
        <f>ABS(100*(AG91-AG92)/(AVERAGE(AG91:AG92)))</f>
        <v>0.41407938960950325</v>
      </c>
      <c r="BC91" s="4">
        <f>AVERAGE(AD91:AD92)</f>
        <v>10.490471749415347</v>
      </c>
      <c r="BD91" s="4">
        <f>AVERAGE(AE91:AE92)</f>
        <v>9.8336303512324985</v>
      </c>
      <c r="BE91" s="4">
        <f>AVERAGE(AF91:AF92)</f>
        <v>-0.65684139818284848</v>
      </c>
      <c r="BF91" s="4">
        <f>AVERAGE(AG91:AG92)</f>
        <v>0.60741783532693461</v>
      </c>
    </row>
    <row r="92" spans="1:58" x14ac:dyDescent="0.3">
      <c r="A92">
        <v>69</v>
      </c>
      <c r="B92">
        <v>1</v>
      </c>
      <c r="C92" t="s">
        <v>30</v>
      </c>
      <c r="D92" t="s">
        <v>27</v>
      </c>
      <c r="G92">
        <v>0.5</v>
      </c>
      <c r="H92">
        <v>0.5</v>
      </c>
      <c r="I92">
        <v>12599</v>
      </c>
      <c r="J92">
        <v>12168</v>
      </c>
      <c r="L92">
        <v>69892</v>
      </c>
      <c r="M92">
        <v>10.08</v>
      </c>
      <c r="N92">
        <v>10.587</v>
      </c>
      <c r="O92">
        <v>0.50700000000000001</v>
      </c>
      <c r="Q92">
        <v>7.194</v>
      </c>
      <c r="R92">
        <v>1</v>
      </c>
      <c r="S92">
        <v>0</v>
      </c>
      <c r="T92">
        <v>0</v>
      </c>
      <c r="V92">
        <v>0</v>
      </c>
      <c r="Y92" s="1">
        <v>44400</v>
      </c>
      <c r="Z92" s="2">
        <v>2.4293981481481482E-2</v>
      </c>
      <c r="AB92">
        <v>1</v>
      </c>
      <c r="AD92" s="4">
        <f t="shared" si="12"/>
        <v>10.523273699740571</v>
      </c>
      <c r="AE92" s="4">
        <f t="shared" si="13"/>
        <v>9.7105344739084032</v>
      </c>
      <c r="AF92" s="4">
        <f t="shared" si="14"/>
        <v>-0.81273922583216773</v>
      </c>
      <c r="AG92" s="4">
        <f t="shared" si="15"/>
        <v>0.60867543135938518</v>
      </c>
      <c r="BC92" s="4"/>
      <c r="BD92" s="4"/>
      <c r="BE92" s="4"/>
      <c r="BF92" s="4"/>
    </row>
    <row r="93" spans="1:58" x14ac:dyDescent="0.3">
      <c r="A93">
        <v>70</v>
      </c>
      <c r="B93">
        <v>4</v>
      </c>
      <c r="C93" t="s">
        <v>65</v>
      </c>
      <c r="D93" t="s">
        <v>27</v>
      </c>
      <c r="G93">
        <v>0.5</v>
      </c>
      <c r="H93">
        <v>0.5</v>
      </c>
      <c r="I93">
        <v>3704</v>
      </c>
      <c r="J93">
        <v>4090</v>
      </c>
      <c r="L93">
        <v>34771</v>
      </c>
      <c r="M93">
        <v>3.2559999999999998</v>
      </c>
      <c r="N93">
        <v>3.7440000000000002</v>
      </c>
      <c r="O93">
        <v>0.48699999999999999</v>
      </c>
      <c r="Q93">
        <v>3.5209999999999999</v>
      </c>
      <c r="R93">
        <v>1</v>
      </c>
      <c r="S93">
        <v>0</v>
      </c>
      <c r="T93">
        <v>0</v>
      </c>
      <c r="V93">
        <v>0</v>
      </c>
      <c r="Y93" s="1">
        <v>44400</v>
      </c>
      <c r="Z93" s="2">
        <v>3.6423611111111115E-2</v>
      </c>
      <c r="AB93">
        <v>1</v>
      </c>
      <c r="AD93" s="4">
        <f t="shared" si="12"/>
        <v>3.0419057986415203</v>
      </c>
      <c r="AE93" s="4">
        <f t="shared" si="13"/>
        <v>3.1253126393120976</v>
      </c>
      <c r="AF93" s="4">
        <f t="shared" si="14"/>
        <v>8.3406840670577242E-2</v>
      </c>
      <c r="AG93" s="4">
        <f t="shared" si="15"/>
        <v>0.30088427975176191</v>
      </c>
    </row>
    <row r="94" spans="1:58" x14ac:dyDescent="0.3">
      <c r="A94">
        <v>71</v>
      </c>
      <c r="B94">
        <v>4</v>
      </c>
      <c r="C94" t="s">
        <v>65</v>
      </c>
      <c r="D94" t="s">
        <v>27</v>
      </c>
      <c r="G94">
        <v>0.5</v>
      </c>
      <c r="H94">
        <v>0.5</v>
      </c>
      <c r="I94">
        <v>213</v>
      </c>
      <c r="J94">
        <v>4042</v>
      </c>
      <c r="L94">
        <v>34775</v>
      </c>
      <c r="M94">
        <v>0.57799999999999996</v>
      </c>
      <c r="N94">
        <v>3.7029999999999998</v>
      </c>
      <c r="O94">
        <v>3.125</v>
      </c>
      <c r="Q94">
        <v>3.5209999999999999</v>
      </c>
      <c r="R94">
        <v>1</v>
      </c>
      <c r="S94">
        <v>0</v>
      </c>
      <c r="T94">
        <v>0</v>
      </c>
      <c r="V94">
        <v>0</v>
      </c>
      <c r="Y94" s="1">
        <v>44400</v>
      </c>
      <c r="Z94" s="2">
        <v>4.252314814814815E-2</v>
      </c>
      <c r="AB94">
        <v>1</v>
      </c>
      <c r="AD94" s="4">
        <f t="shared" si="12"/>
        <v>0.10571070670933522</v>
      </c>
      <c r="AE94" s="4">
        <f t="shared" si="13"/>
        <v>3.0861828240037759</v>
      </c>
      <c r="AF94" s="4">
        <f t="shared" si="14"/>
        <v>2.9804721172944406</v>
      </c>
      <c r="AG94" s="4">
        <f t="shared" si="15"/>
        <v>0.30091933469343296</v>
      </c>
      <c r="AI94">
        <f>ABS(100*(AD94-3)/3)</f>
        <v>96.476309776355492</v>
      </c>
      <c r="AJ94">
        <f>ABS(100*(AD94-AD95)/(AVERAGE(AD94:AD95)))</f>
        <v>62.705664647371655</v>
      </c>
      <c r="AN94">
        <f t="shared" ref="AN94" si="16">ABS(100*(AE94-6)/6)</f>
        <v>48.563619599937063</v>
      </c>
      <c r="AO94">
        <f>ABS(100*(AE94-AE95)/(AVERAGE(AE94:AE95)))</f>
        <v>1.2225011877987177</v>
      </c>
      <c r="AS94">
        <f>ABS(100*(AF94-3)/3)</f>
        <v>0.65092942351864613</v>
      </c>
      <c r="AT94">
        <f>ABS(100*(AF94-AF95)/(AVERAGE(AF94:AF95)))</f>
        <v>0.43405856459412995</v>
      </c>
      <c r="AX94">
        <f t="shared" ref="AX94" si="17">ABS(100*(AG94-0.3)/0.3)</f>
        <v>0.30644489781099055</v>
      </c>
      <c r="AY94">
        <f>ABS(100*(AG94-AG95)/(AVERAGE(AG94:AG95)))</f>
        <v>0.17458669318331896</v>
      </c>
      <c r="BC94" s="4">
        <f>AVERAGE(AD94:AD95)</f>
        <v>8.0478437228394067E-2</v>
      </c>
      <c r="BD94" s="4">
        <f>AVERAGE(AE94:AE95)</f>
        <v>3.0674331208352053</v>
      </c>
      <c r="BE94" s="4">
        <f>AVERAGE(AF94:AF95)</f>
        <v>2.986954683606811</v>
      </c>
      <c r="BF94" s="4">
        <f>AVERAGE(AG94:AG95)</f>
        <v>0.30118224675596617</v>
      </c>
    </row>
    <row r="95" spans="1:58" x14ac:dyDescent="0.3">
      <c r="A95">
        <v>72</v>
      </c>
      <c r="B95">
        <v>4</v>
      </c>
      <c r="C95" t="s">
        <v>65</v>
      </c>
      <c r="D95" t="s">
        <v>27</v>
      </c>
      <c r="G95">
        <v>0.5</v>
      </c>
      <c r="H95">
        <v>0.5</v>
      </c>
      <c r="I95">
        <v>153</v>
      </c>
      <c r="J95">
        <v>3996</v>
      </c>
      <c r="L95">
        <v>34835</v>
      </c>
      <c r="M95">
        <v>0.53200000000000003</v>
      </c>
      <c r="N95">
        <v>3.6640000000000001</v>
      </c>
      <c r="O95">
        <v>3.1320000000000001</v>
      </c>
      <c r="Q95">
        <v>3.5270000000000001</v>
      </c>
      <c r="R95">
        <v>1</v>
      </c>
      <c r="S95">
        <v>0</v>
      </c>
      <c r="T95">
        <v>0</v>
      </c>
      <c r="V95">
        <v>0</v>
      </c>
      <c r="Y95" s="1">
        <v>44400</v>
      </c>
      <c r="Z95" s="2">
        <v>4.9062500000000002E-2</v>
      </c>
      <c r="AB95">
        <v>1</v>
      </c>
      <c r="AD95" s="4">
        <f t="shared" si="12"/>
        <v>5.5246167747452925E-2</v>
      </c>
      <c r="AE95" s="4">
        <f t="shared" si="13"/>
        <v>3.0486834176666342</v>
      </c>
      <c r="AF95" s="4">
        <f t="shared" si="14"/>
        <v>2.9934372499191815</v>
      </c>
      <c r="AG95" s="4">
        <f t="shared" si="15"/>
        <v>0.30144515881849943</v>
      </c>
    </row>
    <row r="96" spans="1:58" x14ac:dyDescent="0.3">
      <c r="A96">
        <v>73</v>
      </c>
      <c r="B96">
        <v>2</v>
      </c>
      <c r="D96" t="s">
        <v>28</v>
      </c>
      <c r="Y96" s="1">
        <v>44400</v>
      </c>
      <c r="Z96" s="2">
        <v>5.3541666666666675E-2</v>
      </c>
      <c r="AB96">
        <v>1</v>
      </c>
      <c r="AD96" s="4" t="e">
        <f t="shared" si="12"/>
        <v>#DIV/0!</v>
      </c>
      <c r="AE96" s="4" t="e">
        <f t="shared" si="13"/>
        <v>#DIV/0!</v>
      </c>
      <c r="AF96" s="4" t="e">
        <f t="shared" si="14"/>
        <v>#DIV/0!</v>
      </c>
      <c r="AG96" s="4" t="e">
        <f t="shared" si="15"/>
        <v>#DIV/0!</v>
      </c>
      <c r="BC96" s="4"/>
      <c r="BD96" s="4"/>
      <c r="BE96" s="4"/>
      <c r="BF96" s="4"/>
    </row>
    <row r="97" spans="1:58" x14ac:dyDescent="0.3">
      <c r="A97">
        <v>74</v>
      </c>
      <c r="B97">
        <v>21</v>
      </c>
      <c r="C97" t="s">
        <v>84</v>
      </c>
      <c r="D97" t="s">
        <v>27</v>
      </c>
      <c r="G97">
        <v>0.5</v>
      </c>
      <c r="H97">
        <v>0.5</v>
      </c>
      <c r="I97">
        <v>2910</v>
      </c>
      <c r="J97">
        <v>6268</v>
      </c>
      <c r="L97">
        <v>10743</v>
      </c>
      <c r="M97">
        <v>2.6480000000000001</v>
      </c>
      <c r="N97">
        <v>5.5890000000000004</v>
      </c>
      <c r="O97">
        <v>2.9409999999999998</v>
      </c>
      <c r="Q97">
        <v>1.008</v>
      </c>
      <c r="R97">
        <v>1</v>
      </c>
      <c r="S97">
        <v>0</v>
      </c>
      <c r="T97">
        <v>0</v>
      </c>
      <c r="V97">
        <v>0</v>
      </c>
      <c r="Y97" s="1">
        <v>44400</v>
      </c>
      <c r="Z97" s="2">
        <v>6.4907407407407414E-2</v>
      </c>
      <c r="AB97">
        <v>1</v>
      </c>
      <c r="AD97" s="4">
        <f t="shared" si="12"/>
        <v>2.3740917330459443</v>
      </c>
      <c r="AE97" s="4">
        <f t="shared" si="13"/>
        <v>4.9008280089271956</v>
      </c>
      <c r="AF97" s="4">
        <f t="shared" si="14"/>
        <v>2.5267362758812513</v>
      </c>
      <c r="AG97" s="4">
        <f t="shared" si="15"/>
        <v>9.0309245133500124E-2</v>
      </c>
      <c r="BC97" s="4"/>
      <c r="BD97" s="4"/>
      <c r="BE97" s="4"/>
      <c r="BF97" s="4"/>
    </row>
    <row r="98" spans="1:58" x14ac:dyDescent="0.3">
      <c r="A98">
        <v>75</v>
      </c>
      <c r="B98">
        <v>21</v>
      </c>
      <c r="C98" t="s">
        <v>84</v>
      </c>
      <c r="D98" t="s">
        <v>27</v>
      </c>
      <c r="G98">
        <v>0.5</v>
      </c>
      <c r="H98">
        <v>0.5</v>
      </c>
      <c r="I98">
        <v>4033</v>
      </c>
      <c r="J98">
        <v>6250</v>
      </c>
      <c r="L98">
        <v>10885</v>
      </c>
      <c r="M98">
        <v>3.5089999999999999</v>
      </c>
      <c r="N98">
        <v>5.5730000000000004</v>
      </c>
      <c r="O98">
        <v>2.0640000000000001</v>
      </c>
      <c r="Q98">
        <v>1.022</v>
      </c>
      <c r="R98">
        <v>1</v>
      </c>
      <c r="S98">
        <v>0</v>
      </c>
      <c r="T98">
        <v>0</v>
      </c>
      <c r="V98">
        <v>0</v>
      </c>
      <c r="Y98" s="1">
        <v>44400</v>
      </c>
      <c r="Z98" s="2">
        <v>7.1446759259259265E-2</v>
      </c>
      <c r="AB98">
        <v>1</v>
      </c>
      <c r="AD98" s="4">
        <f t="shared" si="12"/>
        <v>3.3186196872825078</v>
      </c>
      <c r="AE98" s="4">
        <f t="shared" si="13"/>
        <v>4.8861543281865742</v>
      </c>
      <c r="AF98" s="4">
        <f t="shared" si="14"/>
        <v>1.5675346409040665</v>
      </c>
      <c r="AG98" s="4">
        <f t="shared" si="15"/>
        <v>9.1553695562823958E-2</v>
      </c>
      <c r="AJ98">
        <f>ABS(100*(AD98-AD99)/(AVERAGE(AD98:AD99)))</f>
        <v>0.32893195928991903</v>
      </c>
      <c r="AO98">
        <f>ABS(100*(AE98-AE99)/(AVERAGE(AE98:AE99)))</f>
        <v>1.8185492763151547</v>
      </c>
      <c r="AT98">
        <f>ABS(100*(AF98-AF99)/(AVERAGE(AF98:AF99)))</f>
        <v>4.9000136333306301</v>
      </c>
      <c r="AY98">
        <f>ABS(100*(AG98-AG99)/(AVERAGE(AG98:AG99)))</f>
        <v>1.194043604756488</v>
      </c>
      <c r="BC98" s="4">
        <f>AVERAGE(AD98:AD99)</f>
        <v>3.3240866790033783</v>
      </c>
      <c r="BD98" s="4">
        <f>AVERAGE(AE98:AE99)</f>
        <v>4.9309905748940261</v>
      </c>
      <c r="BE98" s="4">
        <f>AVERAGE(AF98:AF99)</f>
        <v>1.6069038958906479</v>
      </c>
      <c r="BF98" s="4">
        <f>AVERAGE(AG98:AG99)</f>
        <v>9.1010343966922008E-2</v>
      </c>
    </row>
    <row r="99" spans="1:58" x14ac:dyDescent="0.3">
      <c r="A99">
        <v>76</v>
      </c>
      <c r="B99">
        <v>21</v>
      </c>
      <c r="C99" t="s">
        <v>84</v>
      </c>
      <c r="D99" t="s">
        <v>27</v>
      </c>
      <c r="G99">
        <v>0.5</v>
      </c>
      <c r="H99">
        <v>0.5</v>
      </c>
      <c r="I99">
        <v>4046</v>
      </c>
      <c r="J99">
        <v>6360</v>
      </c>
      <c r="L99">
        <v>10761</v>
      </c>
      <c r="M99">
        <v>3.5190000000000001</v>
      </c>
      <c r="N99">
        <v>5.6660000000000004</v>
      </c>
      <c r="O99">
        <v>2.1469999999999998</v>
      </c>
      <c r="Q99">
        <v>1.0089999999999999</v>
      </c>
      <c r="R99">
        <v>1</v>
      </c>
      <c r="S99">
        <v>0</v>
      </c>
      <c r="T99">
        <v>0</v>
      </c>
      <c r="V99">
        <v>0</v>
      </c>
      <c r="Y99" s="1">
        <v>44400</v>
      </c>
      <c r="Z99" s="2">
        <v>7.8495370370370368E-2</v>
      </c>
      <c r="AB99">
        <v>1</v>
      </c>
      <c r="AD99" s="4">
        <f t="shared" si="12"/>
        <v>3.3295536707242488</v>
      </c>
      <c r="AE99" s="4">
        <f t="shared" si="13"/>
        <v>4.975826821601478</v>
      </c>
      <c r="AF99" s="4">
        <f t="shared" si="14"/>
        <v>1.6462731508772293</v>
      </c>
      <c r="AG99" s="4">
        <f t="shared" si="15"/>
        <v>9.0466992371020044E-2</v>
      </c>
      <c r="BC99" s="4"/>
      <c r="BD99" s="4"/>
      <c r="BE99" s="4"/>
      <c r="BF99" s="4"/>
    </row>
    <row r="100" spans="1:58" x14ac:dyDescent="0.3">
      <c r="A100">
        <v>77</v>
      </c>
      <c r="B100">
        <v>22</v>
      </c>
      <c r="C100" t="s">
        <v>85</v>
      </c>
      <c r="D100" t="s">
        <v>27</v>
      </c>
      <c r="G100">
        <v>0.5</v>
      </c>
      <c r="H100">
        <v>0.5</v>
      </c>
      <c r="I100">
        <v>4939</v>
      </c>
      <c r="J100">
        <v>6559</v>
      </c>
      <c r="L100">
        <v>21543</v>
      </c>
      <c r="M100">
        <v>4.2039999999999997</v>
      </c>
      <c r="N100">
        <v>5.835</v>
      </c>
      <c r="O100">
        <v>1.631</v>
      </c>
      <c r="Q100">
        <v>2.137</v>
      </c>
      <c r="R100">
        <v>1</v>
      </c>
      <c r="S100">
        <v>0</v>
      </c>
      <c r="T100">
        <v>0</v>
      </c>
      <c r="V100">
        <v>0</v>
      </c>
      <c r="Y100" s="1">
        <v>44400</v>
      </c>
      <c r="Z100" s="2">
        <v>9.0324074074074071E-2</v>
      </c>
      <c r="AB100">
        <v>1</v>
      </c>
      <c r="AD100" s="4">
        <f t="shared" si="12"/>
        <v>4.0806342256069303</v>
      </c>
      <c r="AE100" s="4">
        <f t="shared" si="13"/>
        <v>5.1380525142338946</v>
      </c>
      <c r="AF100" s="4">
        <f t="shared" si="14"/>
        <v>1.0574182886269643</v>
      </c>
      <c r="AG100" s="4">
        <f t="shared" si="15"/>
        <v>0.18495758764545397</v>
      </c>
      <c r="BC100" s="4"/>
      <c r="BD100" s="4"/>
      <c r="BE100" s="4"/>
      <c r="BF100" s="4"/>
    </row>
    <row r="101" spans="1:58" x14ac:dyDescent="0.3">
      <c r="A101">
        <v>78</v>
      </c>
      <c r="B101">
        <v>22</v>
      </c>
      <c r="C101" t="s">
        <v>85</v>
      </c>
      <c r="D101" t="s">
        <v>27</v>
      </c>
      <c r="G101">
        <v>0.5</v>
      </c>
      <c r="H101">
        <v>0.5</v>
      </c>
      <c r="I101">
        <v>5252</v>
      </c>
      <c r="J101">
        <v>6506</v>
      </c>
      <c r="L101">
        <v>21744</v>
      </c>
      <c r="M101">
        <v>4.444</v>
      </c>
      <c r="N101">
        <v>5.7910000000000004</v>
      </c>
      <c r="O101">
        <v>1.3460000000000001</v>
      </c>
      <c r="Q101">
        <v>2.1579999999999999</v>
      </c>
      <c r="R101">
        <v>1</v>
      </c>
      <c r="S101">
        <v>0</v>
      </c>
      <c r="T101">
        <v>0</v>
      </c>
      <c r="V101">
        <v>0</v>
      </c>
      <c r="Y101" s="1">
        <v>44400</v>
      </c>
      <c r="Z101" s="2">
        <v>9.6944444444444444E-2</v>
      </c>
      <c r="AB101">
        <v>1</v>
      </c>
      <c r="AD101" s="4">
        <f t="shared" si="12"/>
        <v>4.3438909038580835</v>
      </c>
      <c r="AE101" s="4">
        <f t="shared" si="13"/>
        <v>5.0948466764976237</v>
      </c>
      <c r="AF101" s="4">
        <f t="shared" si="14"/>
        <v>0.75095577263954016</v>
      </c>
      <c r="AG101" s="4">
        <f t="shared" si="15"/>
        <v>0.18671909846442647</v>
      </c>
      <c r="AJ101">
        <f>ABS(100*(AD101-AD102)/(AVERAGE(AD101:AD102)))</f>
        <v>0.38799654053359039</v>
      </c>
      <c r="AO101">
        <f>ABS(100*(AE101-AE102)/(AVERAGE(AE101:AE102)))</f>
        <v>0.52662844633600814</v>
      </c>
      <c r="AT101">
        <f>ABS(100*(AF101-AF102)/(AVERAGE(AF101:AF102)))</f>
        <v>5.6576444621728514</v>
      </c>
      <c r="AY101">
        <f>ABS(100*(AG101-AG102)/(AVERAGE(AG101:AG102)))</f>
        <v>0.1407071353054172</v>
      </c>
      <c r="BC101" s="4">
        <f>AVERAGE(AD101:AD102)</f>
        <v>4.3354801473644358</v>
      </c>
      <c r="BD101" s="4">
        <f>AVERAGE(AE101:AE102)</f>
        <v>5.1082975505098585</v>
      </c>
      <c r="BE101" s="4">
        <f>AVERAGE(AF101:AF102)</f>
        <v>0.77281740314542269</v>
      </c>
      <c r="BF101" s="4">
        <f>AVERAGE(AG101:AG102)</f>
        <v>0.18685055449569304</v>
      </c>
    </row>
    <row r="102" spans="1:58" x14ac:dyDescent="0.3">
      <c r="A102">
        <v>79</v>
      </c>
      <c r="B102">
        <v>22</v>
      </c>
      <c r="C102" t="s">
        <v>85</v>
      </c>
      <c r="D102" t="s">
        <v>27</v>
      </c>
      <c r="G102">
        <v>0.5</v>
      </c>
      <c r="H102">
        <v>0.5</v>
      </c>
      <c r="I102">
        <v>5232</v>
      </c>
      <c r="J102">
        <v>6539</v>
      </c>
      <c r="L102">
        <v>21774</v>
      </c>
      <c r="M102">
        <v>4.4290000000000003</v>
      </c>
      <c r="N102">
        <v>5.8179999999999996</v>
      </c>
      <c r="O102">
        <v>1.389</v>
      </c>
      <c r="Q102">
        <v>2.161</v>
      </c>
      <c r="R102">
        <v>1</v>
      </c>
      <c r="S102">
        <v>0</v>
      </c>
      <c r="T102">
        <v>0</v>
      </c>
      <c r="V102">
        <v>0</v>
      </c>
      <c r="Y102" s="1">
        <v>44400</v>
      </c>
      <c r="Z102" s="2">
        <v>0.10398148148148149</v>
      </c>
      <c r="AB102">
        <v>1</v>
      </c>
      <c r="AD102" s="4">
        <f t="shared" si="12"/>
        <v>4.3270693908707889</v>
      </c>
      <c r="AE102" s="4">
        <f t="shared" si="13"/>
        <v>5.1217484245220941</v>
      </c>
      <c r="AF102" s="4">
        <f t="shared" si="14"/>
        <v>0.79467903365130521</v>
      </c>
      <c r="AG102" s="4">
        <f t="shared" si="15"/>
        <v>0.18698201052695965</v>
      </c>
      <c r="BC102" s="4"/>
      <c r="BD102" s="4"/>
      <c r="BE102" s="4"/>
      <c r="BF102" s="4"/>
    </row>
    <row r="103" spans="1:58" x14ac:dyDescent="0.3">
      <c r="A103">
        <v>80</v>
      </c>
      <c r="B103">
        <v>23</v>
      </c>
      <c r="C103" t="s">
        <v>86</v>
      </c>
      <c r="D103" t="s">
        <v>27</v>
      </c>
      <c r="G103">
        <v>0.5</v>
      </c>
      <c r="H103">
        <v>0.5</v>
      </c>
      <c r="I103">
        <v>3686</v>
      </c>
      <c r="J103">
        <v>6287</v>
      </c>
      <c r="L103">
        <v>11388</v>
      </c>
      <c r="M103">
        <v>3.242</v>
      </c>
      <c r="N103">
        <v>5.6050000000000004</v>
      </c>
      <c r="O103">
        <v>2.3620000000000001</v>
      </c>
      <c r="Q103">
        <v>1.075</v>
      </c>
      <c r="R103">
        <v>1</v>
      </c>
      <c r="S103">
        <v>0</v>
      </c>
      <c r="T103">
        <v>0</v>
      </c>
      <c r="V103">
        <v>0</v>
      </c>
      <c r="Y103" s="1">
        <v>44400</v>
      </c>
      <c r="Z103" s="2">
        <v>0.11599537037037037</v>
      </c>
      <c r="AB103">
        <v>1</v>
      </c>
      <c r="AD103" s="4">
        <f t="shared" si="12"/>
        <v>3.0267664369529554</v>
      </c>
      <c r="AE103" s="4">
        <f t="shared" si="13"/>
        <v>4.9163168941534057</v>
      </c>
      <c r="AF103" s="4">
        <f t="shared" si="14"/>
        <v>1.8895504572004502</v>
      </c>
      <c r="AG103" s="4">
        <f t="shared" si="15"/>
        <v>9.5961854477964043E-2</v>
      </c>
      <c r="BC103" s="4"/>
      <c r="BD103" s="4"/>
      <c r="BE103" s="4"/>
      <c r="BF103" s="4"/>
    </row>
    <row r="104" spans="1:58" x14ac:dyDescent="0.3">
      <c r="A104">
        <v>81</v>
      </c>
      <c r="B104">
        <v>23</v>
      </c>
      <c r="C104" t="s">
        <v>86</v>
      </c>
      <c r="D104" t="s">
        <v>27</v>
      </c>
      <c r="G104">
        <v>0.5</v>
      </c>
      <c r="H104">
        <v>0.5</v>
      </c>
      <c r="I104">
        <v>3090</v>
      </c>
      <c r="J104">
        <v>6249</v>
      </c>
      <c r="L104">
        <v>11289</v>
      </c>
      <c r="M104">
        <v>2.7850000000000001</v>
      </c>
      <c r="N104">
        <v>5.5720000000000001</v>
      </c>
      <c r="O104">
        <v>2.7869999999999999</v>
      </c>
      <c r="Q104">
        <v>1.0649999999999999</v>
      </c>
      <c r="R104">
        <v>1</v>
      </c>
      <c r="S104">
        <v>0</v>
      </c>
      <c r="T104">
        <v>0</v>
      </c>
      <c r="V104">
        <v>0</v>
      </c>
      <c r="Y104" s="1">
        <v>44400</v>
      </c>
      <c r="Z104" s="2">
        <v>0.12252314814814814</v>
      </c>
      <c r="AB104">
        <v>1</v>
      </c>
      <c r="AD104" s="4">
        <f t="shared" si="12"/>
        <v>2.525485349931591</v>
      </c>
      <c r="AE104" s="4">
        <f t="shared" si="13"/>
        <v>4.8853391237009838</v>
      </c>
      <c r="AF104" s="4">
        <f t="shared" si="14"/>
        <v>2.3598537737693928</v>
      </c>
      <c r="AG104" s="4">
        <f t="shared" si="15"/>
        <v>9.5094244671604447E-2</v>
      </c>
      <c r="AJ104">
        <f>ABS(100*(AD104-AD105)/(AVERAGE(AD104:AD105)))</f>
        <v>0.869656797427379</v>
      </c>
      <c r="AO104">
        <f>ABS(100*(AE104-AE105)/(AVERAGE(AE104:AE105)))</f>
        <v>1.4083859371126841</v>
      </c>
      <c r="AT104">
        <f>ABS(100*(AF104-AF105)/(AVERAGE(AF104:AF105)))</f>
        <v>3.7897672575946002</v>
      </c>
      <c r="AY104">
        <f>ABS(100*(AG104-AG105)/(AVERAGE(AG104:AG105)))</f>
        <v>0.47807825588697789</v>
      </c>
      <c r="BC104" s="4">
        <f>AVERAGE(AD104:AD105)</f>
        <v>2.51455136648985</v>
      </c>
      <c r="BD104" s="4">
        <f>AVERAGE(AE104:AE105)</f>
        <v>4.919985314338561</v>
      </c>
      <c r="BE104" s="4">
        <f>AVERAGE(AF104:AF105)</f>
        <v>2.4054339478487106</v>
      </c>
      <c r="BF104" s="4">
        <f>AVERAGE(AG104:AG105)</f>
        <v>9.5322101792466557E-2</v>
      </c>
    </row>
    <row r="105" spans="1:58" x14ac:dyDescent="0.3">
      <c r="A105">
        <v>82</v>
      </c>
      <c r="B105">
        <v>23</v>
      </c>
      <c r="C105" t="s">
        <v>86</v>
      </c>
      <c r="D105" t="s">
        <v>27</v>
      </c>
      <c r="G105">
        <v>0.5</v>
      </c>
      <c r="H105">
        <v>0.5</v>
      </c>
      <c r="I105">
        <v>3064</v>
      </c>
      <c r="J105">
        <v>6334</v>
      </c>
      <c r="L105">
        <v>11341</v>
      </c>
      <c r="M105">
        <v>2.7650000000000001</v>
      </c>
      <c r="N105">
        <v>5.6449999999999996</v>
      </c>
      <c r="O105">
        <v>2.88</v>
      </c>
      <c r="Q105">
        <v>1.07</v>
      </c>
      <c r="R105">
        <v>1</v>
      </c>
      <c r="S105">
        <v>0</v>
      </c>
      <c r="T105">
        <v>0</v>
      </c>
      <c r="V105">
        <v>0</v>
      </c>
      <c r="Y105" s="1">
        <v>44400</v>
      </c>
      <c r="Z105" s="2">
        <v>0.12953703703703703</v>
      </c>
      <c r="AB105">
        <v>1</v>
      </c>
      <c r="AD105" s="4">
        <f t="shared" si="12"/>
        <v>2.503617383048109</v>
      </c>
      <c r="AE105" s="4">
        <f t="shared" si="13"/>
        <v>4.9546315049761374</v>
      </c>
      <c r="AF105" s="4">
        <f t="shared" si="14"/>
        <v>2.4510141219280284</v>
      </c>
      <c r="AG105" s="4">
        <f t="shared" si="15"/>
        <v>9.5549958913328681E-2</v>
      </c>
      <c r="BC105" s="4"/>
      <c r="BD105" s="4"/>
      <c r="BE105" s="4"/>
      <c r="BF105" s="4"/>
    </row>
    <row r="106" spans="1:58" x14ac:dyDescent="0.3">
      <c r="A106">
        <v>83</v>
      </c>
      <c r="B106">
        <v>24</v>
      </c>
      <c r="C106" t="s">
        <v>87</v>
      </c>
      <c r="D106" t="s">
        <v>27</v>
      </c>
      <c r="G106">
        <v>0.5</v>
      </c>
      <c r="H106">
        <v>0.5</v>
      </c>
      <c r="I106">
        <v>3714</v>
      </c>
      <c r="J106">
        <v>5573</v>
      </c>
      <c r="L106">
        <v>6144</v>
      </c>
      <c r="M106">
        <v>3.2639999999999998</v>
      </c>
      <c r="N106">
        <v>4.9989999999999997</v>
      </c>
      <c r="O106">
        <v>1.736</v>
      </c>
      <c r="Q106">
        <v>0.52700000000000002</v>
      </c>
      <c r="R106">
        <v>1</v>
      </c>
      <c r="S106">
        <v>0</v>
      </c>
      <c r="T106">
        <v>0</v>
      </c>
      <c r="V106">
        <v>0</v>
      </c>
      <c r="Y106" s="1">
        <v>44400</v>
      </c>
      <c r="Z106" s="2">
        <v>0.14125000000000001</v>
      </c>
      <c r="AB106">
        <v>1</v>
      </c>
      <c r="AD106" s="4">
        <f t="shared" si="12"/>
        <v>3.0503165551351668</v>
      </c>
      <c r="AE106" s="4">
        <f t="shared" si="13"/>
        <v>4.3342608914421206</v>
      </c>
      <c r="AF106" s="4">
        <f t="shared" si="14"/>
        <v>1.2839443363069538</v>
      </c>
      <c r="AG106" s="4">
        <f t="shared" si="15"/>
        <v>5.0004825947159763E-2</v>
      </c>
      <c r="BC106" s="4"/>
      <c r="BD106" s="4"/>
      <c r="BE106" s="4"/>
      <c r="BF106" s="4"/>
    </row>
    <row r="107" spans="1:58" x14ac:dyDescent="0.3">
      <c r="A107">
        <v>84</v>
      </c>
      <c r="B107">
        <v>24</v>
      </c>
      <c r="C107" t="s">
        <v>87</v>
      </c>
      <c r="D107" t="s">
        <v>27</v>
      </c>
      <c r="G107">
        <v>0.5</v>
      </c>
      <c r="H107">
        <v>0.5</v>
      </c>
      <c r="I107">
        <v>3924</v>
      </c>
      <c r="J107">
        <v>6028</v>
      </c>
      <c r="L107">
        <v>6705</v>
      </c>
      <c r="M107">
        <v>3.4249999999999998</v>
      </c>
      <c r="N107">
        <v>5.3849999999999998</v>
      </c>
      <c r="O107">
        <v>1.96</v>
      </c>
      <c r="Q107">
        <v>0.58499999999999996</v>
      </c>
      <c r="R107">
        <v>1</v>
      </c>
      <c r="S107">
        <v>0</v>
      </c>
      <c r="T107">
        <v>0</v>
      </c>
      <c r="V107">
        <v>0</v>
      </c>
      <c r="Y107" s="1">
        <v>44400</v>
      </c>
      <c r="Z107" s="2">
        <v>0.14780092592592595</v>
      </c>
      <c r="AB107">
        <v>1</v>
      </c>
      <c r="AD107" s="4">
        <f t="shared" si="12"/>
        <v>3.2269424415017554</v>
      </c>
      <c r="AE107" s="4">
        <f t="shared" si="13"/>
        <v>4.7051789323855866</v>
      </c>
      <c r="AF107" s="4">
        <f t="shared" si="14"/>
        <v>1.4782364908838312</v>
      </c>
      <c r="AG107" s="4">
        <f t="shared" si="15"/>
        <v>5.4921281516530709E-2</v>
      </c>
      <c r="AJ107">
        <f>ABS(100*(AD107-AD108)/(AVERAGE(AD107:AD108)))</f>
        <v>1.0887358228564006</v>
      </c>
      <c r="AO107">
        <f>ABS(100*(AE107-AE108)/(AVERAGE(AE107:AE108)))</f>
        <v>1.4308704110210533</v>
      </c>
      <c r="AT107">
        <f>ABS(100*(AF107-AF108)/(AVERAGE(AF107:AF108)))</f>
        <v>7.1591569199503384</v>
      </c>
      <c r="AY107">
        <f>ABS(100*(AG107-AG108)/(AVERAGE(AG107:AG108)))</f>
        <v>0.90542582956001749</v>
      </c>
      <c r="BC107" s="4">
        <f>AVERAGE(AD107:AD108)</f>
        <v>3.2446050301384144</v>
      </c>
      <c r="BD107" s="4">
        <f>AVERAGE(AE107:AE108)</f>
        <v>4.6717555484763951</v>
      </c>
      <c r="BE107" s="4">
        <f>AVERAGE(AF107:AF108)</f>
        <v>1.4271505183379809</v>
      </c>
      <c r="BF107" s="4">
        <f>AVERAGE(AG107:AG108)</f>
        <v>5.5171047975937249E-2</v>
      </c>
    </row>
    <row r="108" spans="1:58" x14ac:dyDescent="0.3">
      <c r="A108">
        <v>85</v>
      </c>
      <c r="B108">
        <v>24</v>
      </c>
      <c r="C108" t="s">
        <v>87</v>
      </c>
      <c r="D108" t="s">
        <v>27</v>
      </c>
      <c r="G108">
        <v>0.5</v>
      </c>
      <c r="H108">
        <v>0.5</v>
      </c>
      <c r="I108">
        <v>3966</v>
      </c>
      <c r="J108">
        <v>5946</v>
      </c>
      <c r="L108">
        <v>6762</v>
      </c>
      <c r="M108">
        <v>3.4580000000000002</v>
      </c>
      <c r="N108">
        <v>5.3159999999999998</v>
      </c>
      <c r="O108">
        <v>1.8580000000000001</v>
      </c>
      <c r="Q108">
        <v>0.59099999999999997</v>
      </c>
      <c r="R108">
        <v>1</v>
      </c>
      <c r="S108">
        <v>0</v>
      </c>
      <c r="T108">
        <v>0</v>
      </c>
      <c r="V108">
        <v>0</v>
      </c>
      <c r="Y108" s="1">
        <v>44400</v>
      </c>
      <c r="Z108" s="2">
        <v>0.15456018518518519</v>
      </c>
      <c r="AB108">
        <v>1</v>
      </c>
      <c r="AD108" s="4">
        <f t="shared" si="12"/>
        <v>3.262267618775073</v>
      </c>
      <c r="AE108" s="4">
        <f t="shared" si="13"/>
        <v>4.6383321645672035</v>
      </c>
      <c r="AF108" s="4">
        <f t="shared" si="14"/>
        <v>1.3760645457921306</v>
      </c>
      <c r="AG108" s="4">
        <f t="shared" si="15"/>
        <v>5.5420814435343795E-2</v>
      </c>
      <c r="BC108" s="4"/>
      <c r="BD108" s="4"/>
      <c r="BE108" s="4"/>
      <c r="BF108" s="4"/>
    </row>
    <row r="109" spans="1:58" x14ac:dyDescent="0.3">
      <c r="A109">
        <v>86</v>
      </c>
      <c r="B109">
        <v>25</v>
      </c>
      <c r="C109" t="s">
        <v>88</v>
      </c>
      <c r="D109" t="s">
        <v>27</v>
      </c>
      <c r="G109">
        <v>0.5</v>
      </c>
      <c r="H109">
        <v>0.5</v>
      </c>
      <c r="I109">
        <v>4761</v>
      </c>
      <c r="J109">
        <v>7966</v>
      </c>
      <c r="L109">
        <v>9484</v>
      </c>
      <c r="M109">
        <v>4.0670000000000002</v>
      </c>
      <c r="N109">
        <v>7.0270000000000001</v>
      </c>
      <c r="O109">
        <v>2.9590000000000001</v>
      </c>
      <c r="Q109">
        <v>0.876</v>
      </c>
      <c r="R109">
        <v>1</v>
      </c>
      <c r="S109">
        <v>0</v>
      </c>
      <c r="T109">
        <v>0</v>
      </c>
      <c r="V109">
        <v>0</v>
      </c>
      <c r="Y109" s="1">
        <v>44400</v>
      </c>
      <c r="Z109" s="2">
        <v>0.16645833333333335</v>
      </c>
      <c r="AB109">
        <v>1</v>
      </c>
      <c r="AD109" s="4">
        <f t="shared" si="12"/>
        <v>3.930922760020013</v>
      </c>
      <c r="AE109" s="4">
        <f t="shared" si="13"/>
        <v>6.2850452254590756</v>
      </c>
      <c r="AF109" s="4">
        <f t="shared" si="14"/>
        <v>2.3541224654390627</v>
      </c>
      <c r="AG109" s="4">
        <f t="shared" si="15"/>
        <v>7.9275702242523283E-2</v>
      </c>
      <c r="BC109" s="4"/>
      <c r="BD109" s="4"/>
      <c r="BE109" s="4"/>
      <c r="BF109" s="4"/>
    </row>
    <row r="110" spans="1:58" x14ac:dyDescent="0.3">
      <c r="A110">
        <v>87</v>
      </c>
      <c r="B110">
        <v>25</v>
      </c>
      <c r="C110" t="s">
        <v>88</v>
      </c>
      <c r="D110" t="s">
        <v>27</v>
      </c>
      <c r="G110">
        <v>0.5</v>
      </c>
      <c r="H110">
        <v>0.5</v>
      </c>
      <c r="I110">
        <v>5091</v>
      </c>
      <c r="J110">
        <v>8027</v>
      </c>
      <c r="L110">
        <v>9498</v>
      </c>
      <c r="M110">
        <v>4.3209999999999997</v>
      </c>
      <c r="N110">
        <v>7.0789999999999997</v>
      </c>
      <c r="O110">
        <v>2.758</v>
      </c>
      <c r="Q110">
        <v>0.877</v>
      </c>
      <c r="R110">
        <v>1</v>
      </c>
      <c r="S110">
        <v>0</v>
      </c>
      <c r="T110">
        <v>0</v>
      </c>
      <c r="V110">
        <v>0</v>
      </c>
      <c r="Y110" s="1">
        <v>44400</v>
      </c>
      <c r="Z110" s="2">
        <v>0.17317129629629632</v>
      </c>
      <c r="AB110">
        <v>1</v>
      </c>
      <c r="AD110" s="4">
        <f t="shared" si="12"/>
        <v>4.2084777243103657</v>
      </c>
      <c r="AE110" s="4">
        <f t="shared" si="13"/>
        <v>6.3347726990800668</v>
      </c>
      <c r="AF110" s="4">
        <f t="shared" si="14"/>
        <v>2.1262949747697011</v>
      </c>
      <c r="AG110" s="4">
        <f t="shared" si="15"/>
        <v>7.9398394538372108E-2</v>
      </c>
      <c r="AJ110">
        <f>ABS(100*(AD110-AD111)/(AVERAGE(AD110:AD111)))</f>
        <v>1.3103856649417753</v>
      </c>
      <c r="AO110">
        <f>ABS(100*(AE110-AE111)/(AVERAGE(AE110:AE111)))</f>
        <v>6.4364332770163221E-2</v>
      </c>
      <c r="AT110">
        <f>ABS(100*(AF110-AF111)/(AVERAGE(AF110:AF111)))</f>
        <v>2.8422119526434479</v>
      </c>
      <c r="AY110">
        <f>ABS(100*(AG110-AG111)/(AVERAGE(AG110:AG111)))</f>
        <v>0.3745780332981915</v>
      </c>
      <c r="BC110" s="4">
        <f>AVERAGE(AD110:AD111)</f>
        <v>4.2362332207394005</v>
      </c>
      <c r="BD110" s="4">
        <f>AVERAGE(AE110:AE111)</f>
        <v>6.3327346878660915</v>
      </c>
      <c r="BE110" s="4">
        <f>AVERAGE(AF110:AF111)</f>
        <v>2.0965014671266911</v>
      </c>
      <c r="BF110" s="4">
        <f>AVERAGE(AG110:AG111)</f>
        <v>7.9547378040474251E-2</v>
      </c>
    </row>
    <row r="111" spans="1:58" x14ac:dyDescent="0.3">
      <c r="A111">
        <v>88</v>
      </c>
      <c r="B111">
        <v>25</v>
      </c>
      <c r="C111" t="s">
        <v>88</v>
      </c>
      <c r="D111" t="s">
        <v>27</v>
      </c>
      <c r="G111">
        <v>0.5</v>
      </c>
      <c r="H111">
        <v>0.5</v>
      </c>
      <c r="I111">
        <v>5157</v>
      </c>
      <c r="J111">
        <v>8022</v>
      </c>
      <c r="L111">
        <v>9532</v>
      </c>
      <c r="M111">
        <v>4.3710000000000004</v>
      </c>
      <c r="N111">
        <v>7.0750000000000002</v>
      </c>
      <c r="O111">
        <v>2.7040000000000002</v>
      </c>
      <c r="Q111">
        <v>0.88100000000000001</v>
      </c>
      <c r="R111">
        <v>1</v>
      </c>
      <c r="S111">
        <v>0</v>
      </c>
      <c r="T111">
        <v>0</v>
      </c>
      <c r="V111">
        <v>0</v>
      </c>
      <c r="Y111" s="1">
        <v>44400</v>
      </c>
      <c r="Z111" s="2">
        <v>0.18027777777777779</v>
      </c>
      <c r="AB111">
        <v>1</v>
      </c>
      <c r="AD111" s="4">
        <f t="shared" si="12"/>
        <v>4.2639887171684361</v>
      </c>
      <c r="AE111" s="4">
        <f t="shared" si="13"/>
        <v>6.3306966766521171</v>
      </c>
      <c r="AF111" s="4">
        <f t="shared" si="14"/>
        <v>2.066707959483681</v>
      </c>
      <c r="AG111" s="4">
        <f t="shared" si="15"/>
        <v>7.9696361542576394E-2</v>
      </c>
      <c r="BC111" s="4"/>
      <c r="BD111" s="4"/>
      <c r="BE111" s="4"/>
      <c r="BF111" s="4"/>
    </row>
    <row r="112" spans="1:58" x14ac:dyDescent="0.3">
      <c r="A112">
        <v>89</v>
      </c>
      <c r="B112">
        <v>26</v>
      </c>
      <c r="C112" t="s">
        <v>89</v>
      </c>
      <c r="D112" t="s">
        <v>27</v>
      </c>
      <c r="G112">
        <v>0.5</v>
      </c>
      <c r="H112">
        <v>0.5</v>
      </c>
      <c r="I112">
        <v>4086</v>
      </c>
      <c r="J112">
        <v>5083</v>
      </c>
      <c r="L112">
        <v>6036</v>
      </c>
      <c r="M112">
        <v>3.5489999999999999</v>
      </c>
      <c r="N112">
        <v>4.585</v>
      </c>
      <c r="O112">
        <v>1.036</v>
      </c>
      <c r="Q112">
        <v>0.51500000000000001</v>
      </c>
      <c r="R112">
        <v>1</v>
      </c>
      <c r="S112">
        <v>0</v>
      </c>
      <c r="T112">
        <v>0</v>
      </c>
      <c r="V112">
        <v>0</v>
      </c>
      <c r="Y112" s="1">
        <v>44400</v>
      </c>
      <c r="Z112" s="2">
        <v>0.19202546296296297</v>
      </c>
      <c r="AB112">
        <v>1</v>
      </c>
      <c r="AD112" s="4">
        <f t="shared" si="12"/>
        <v>3.3631966966988371</v>
      </c>
      <c r="AE112" s="4">
        <f t="shared" si="13"/>
        <v>3.9348106935030027</v>
      </c>
      <c r="AF112" s="4">
        <f t="shared" si="14"/>
        <v>0.57161399680416558</v>
      </c>
      <c r="AG112" s="4">
        <f t="shared" si="15"/>
        <v>4.9058342522040228E-2</v>
      </c>
      <c r="BC112" s="4"/>
      <c r="BD112" s="4"/>
      <c r="BE112" s="4"/>
      <c r="BF112" s="4"/>
    </row>
    <row r="113" spans="1:58" x14ac:dyDescent="0.3">
      <c r="A113">
        <v>90</v>
      </c>
      <c r="B113">
        <v>26</v>
      </c>
      <c r="C113" t="s">
        <v>89</v>
      </c>
      <c r="D113" t="s">
        <v>27</v>
      </c>
      <c r="G113">
        <v>0.5</v>
      </c>
      <c r="H113">
        <v>0.5</v>
      </c>
      <c r="I113">
        <v>3661</v>
      </c>
      <c r="J113">
        <v>5142</v>
      </c>
      <c r="L113">
        <v>6013</v>
      </c>
      <c r="M113">
        <v>3.2240000000000002</v>
      </c>
      <c r="N113">
        <v>4.6349999999999998</v>
      </c>
      <c r="O113">
        <v>1.411</v>
      </c>
      <c r="Q113">
        <v>0.51300000000000001</v>
      </c>
      <c r="R113">
        <v>1</v>
      </c>
      <c r="S113">
        <v>0</v>
      </c>
      <c r="T113">
        <v>0</v>
      </c>
      <c r="V113">
        <v>0</v>
      </c>
      <c r="Y113" s="1">
        <v>44400</v>
      </c>
      <c r="Z113" s="2">
        <v>0.19856481481481481</v>
      </c>
      <c r="AB113">
        <v>1</v>
      </c>
      <c r="AD113" s="4">
        <f t="shared" si="12"/>
        <v>3.0057395457188378</v>
      </c>
      <c r="AE113" s="4">
        <f t="shared" si="13"/>
        <v>3.9829077581528147</v>
      </c>
      <c r="AF113" s="4">
        <f t="shared" si="14"/>
        <v>0.97716821243397689</v>
      </c>
      <c r="AG113" s="4">
        <f t="shared" si="15"/>
        <v>4.8856776607431443E-2</v>
      </c>
      <c r="AJ113">
        <f>ABS(100*(AD113-AD114)/(AVERAGE(AD113:AD114)))</f>
        <v>2.8667241749724015</v>
      </c>
      <c r="AO113">
        <f>ABS(100*(AE113-AE114)/(AVERAGE(AE113:AE114)))</f>
        <v>1.5885205565693241</v>
      </c>
      <c r="AT113">
        <f>ABS(100*(AF113-AF114)/(AVERAGE(AF113:AF114)))</f>
        <v>2.2441421213373149</v>
      </c>
      <c r="AY113">
        <f>ABS(100*(AG113-AG114)/(AVERAGE(AG113:AG114)))</f>
        <v>1.8658770683801658</v>
      </c>
      <c r="BC113" s="4">
        <f>AVERAGE(AD113:AD114)</f>
        <v>2.9632652254259204</v>
      </c>
      <c r="BD113" s="4">
        <f>AVERAGE(AE113:AE114)</f>
        <v>3.9515223854575985</v>
      </c>
      <c r="BE113" s="4">
        <f>AVERAGE(AF113:AF114)</f>
        <v>0.98825716003167829</v>
      </c>
      <c r="BF113" s="4">
        <f>AVERAGE(AG113:AG114)</f>
        <v>4.9316872716864552E-2</v>
      </c>
    </row>
    <row r="114" spans="1:58" x14ac:dyDescent="0.3">
      <c r="A114">
        <v>91</v>
      </c>
      <c r="B114">
        <v>26</v>
      </c>
      <c r="C114" t="s">
        <v>89</v>
      </c>
      <c r="D114" t="s">
        <v>27</v>
      </c>
      <c r="G114">
        <v>0.5</v>
      </c>
      <c r="H114">
        <v>0.5</v>
      </c>
      <c r="I114">
        <v>3560</v>
      </c>
      <c r="J114">
        <v>5065</v>
      </c>
      <c r="L114">
        <v>6118</v>
      </c>
      <c r="M114">
        <v>3.1459999999999999</v>
      </c>
      <c r="N114">
        <v>4.569</v>
      </c>
      <c r="O114">
        <v>1.423</v>
      </c>
      <c r="Q114">
        <v>0.52400000000000002</v>
      </c>
      <c r="R114">
        <v>1</v>
      </c>
      <c r="S114">
        <v>0</v>
      </c>
      <c r="T114">
        <v>0</v>
      </c>
      <c r="V114">
        <v>0</v>
      </c>
      <c r="Y114" s="1">
        <v>44400</v>
      </c>
      <c r="Z114" s="2">
        <v>0.20545138888888889</v>
      </c>
      <c r="AB114">
        <v>1</v>
      </c>
      <c r="AD114" s="4">
        <f t="shared" si="12"/>
        <v>2.9207909051330025</v>
      </c>
      <c r="AE114" s="4">
        <f t="shared" si="13"/>
        <v>3.9201370127623822</v>
      </c>
      <c r="AF114" s="4">
        <f t="shared" si="14"/>
        <v>0.9993461076293797</v>
      </c>
      <c r="AG114" s="4">
        <f t="shared" si="15"/>
        <v>4.9776968826297653E-2</v>
      </c>
      <c r="BC114" s="4"/>
      <c r="BD114" s="4"/>
      <c r="BE114" s="4"/>
      <c r="BF114" s="4"/>
    </row>
    <row r="115" spans="1:58" x14ac:dyDescent="0.3">
      <c r="A115">
        <v>92</v>
      </c>
      <c r="B115">
        <v>27</v>
      </c>
      <c r="C115" t="s">
        <v>90</v>
      </c>
      <c r="D115" t="s">
        <v>27</v>
      </c>
      <c r="G115">
        <v>0.5</v>
      </c>
      <c r="H115">
        <v>0.5</v>
      </c>
      <c r="I115">
        <v>3306</v>
      </c>
      <c r="J115">
        <v>5430</v>
      </c>
      <c r="L115">
        <v>7964</v>
      </c>
      <c r="M115">
        <v>2.9510000000000001</v>
      </c>
      <c r="N115">
        <v>4.8780000000000001</v>
      </c>
      <c r="O115">
        <v>1.927</v>
      </c>
      <c r="Q115">
        <v>0.71699999999999997</v>
      </c>
      <c r="R115">
        <v>1</v>
      </c>
      <c r="S115">
        <v>0</v>
      </c>
      <c r="T115">
        <v>0</v>
      </c>
      <c r="V115">
        <v>0</v>
      </c>
      <c r="Y115" s="1">
        <v>44400</v>
      </c>
      <c r="Z115" s="2">
        <v>0.21708333333333332</v>
      </c>
      <c r="AB115">
        <v>1</v>
      </c>
      <c r="AD115" s="4">
        <f t="shared" si="12"/>
        <v>2.7071576901943675</v>
      </c>
      <c r="AE115" s="4">
        <f t="shared" si="13"/>
        <v>4.2176866500027455</v>
      </c>
      <c r="AF115" s="4">
        <f t="shared" si="14"/>
        <v>1.510528959808378</v>
      </c>
      <c r="AG115" s="4">
        <f t="shared" si="15"/>
        <v>6.5954824407507551E-2</v>
      </c>
      <c r="BC115" s="4"/>
      <c r="BD115" s="4"/>
      <c r="BE115" s="4"/>
      <c r="BF115" s="4"/>
    </row>
    <row r="116" spans="1:58" x14ac:dyDescent="0.3">
      <c r="A116">
        <v>93</v>
      </c>
      <c r="B116">
        <v>27</v>
      </c>
      <c r="C116" t="s">
        <v>90</v>
      </c>
      <c r="D116" t="s">
        <v>27</v>
      </c>
      <c r="G116">
        <v>0.5</v>
      </c>
      <c r="H116">
        <v>0.5</v>
      </c>
      <c r="I116">
        <v>3216</v>
      </c>
      <c r="J116">
        <v>5449</v>
      </c>
      <c r="L116">
        <v>8121</v>
      </c>
      <c r="M116">
        <v>2.8820000000000001</v>
      </c>
      <c r="N116">
        <v>4.8949999999999996</v>
      </c>
      <c r="O116">
        <v>2.0129999999999999</v>
      </c>
      <c r="Q116">
        <v>0.73299999999999998</v>
      </c>
      <c r="R116">
        <v>1</v>
      </c>
      <c r="S116">
        <v>0</v>
      </c>
      <c r="T116">
        <v>0</v>
      </c>
      <c r="V116">
        <v>0</v>
      </c>
      <c r="Y116" s="1">
        <v>44400</v>
      </c>
      <c r="Z116" s="2">
        <v>0.22358796296296299</v>
      </c>
      <c r="AB116">
        <v>1</v>
      </c>
      <c r="AD116" s="4">
        <f t="shared" si="12"/>
        <v>2.6314608817515444</v>
      </c>
      <c r="AE116" s="4">
        <f t="shared" si="13"/>
        <v>4.2331755352289564</v>
      </c>
      <c r="AF116" s="4">
        <f t="shared" si="14"/>
        <v>1.601714653477412</v>
      </c>
      <c r="AG116" s="4">
        <f t="shared" si="15"/>
        <v>6.7330730868097988E-2</v>
      </c>
      <c r="AJ116">
        <f>ABS(100*(AD116-AD117)/(AVERAGE(AD116:AD117)))</f>
        <v>0.57698130483956811</v>
      </c>
      <c r="AO116">
        <f>ABS(100*(AE116-AE117)/(AVERAGE(AE116:AE117)))</f>
        <v>0.36522465189478492</v>
      </c>
      <c r="AT116">
        <f>ABS(100*(AF116-AF117)/(AVERAGE(AF116:AF117)))</f>
        <v>1.8941064841674338</v>
      </c>
      <c r="AY116">
        <f>ABS(100*(AG116-AG117)/(AVERAGE(AG116:AG117)))</f>
        <v>2.6035292166984237E-2</v>
      </c>
      <c r="BC116" s="4">
        <f>AVERAGE(AD116:AD117)</f>
        <v>2.6238912009072619</v>
      </c>
      <c r="BD116" s="4">
        <f>AVERAGE(AE116:AE117)</f>
        <v>4.2409199778420614</v>
      </c>
      <c r="BE116" s="4">
        <f>AVERAGE(AF116:AF117)</f>
        <v>1.6170287769347997</v>
      </c>
      <c r="BF116" s="4">
        <f>AVERAGE(AG116:AG117)</f>
        <v>6.732196713268021E-2</v>
      </c>
    </row>
    <row r="117" spans="1:58" x14ac:dyDescent="0.3">
      <c r="A117">
        <v>94</v>
      </c>
      <c r="B117">
        <v>27</v>
      </c>
      <c r="C117" t="s">
        <v>90</v>
      </c>
      <c r="D117" t="s">
        <v>27</v>
      </c>
      <c r="G117">
        <v>0.5</v>
      </c>
      <c r="H117">
        <v>0.5</v>
      </c>
      <c r="I117">
        <v>3198</v>
      </c>
      <c r="J117">
        <v>5468</v>
      </c>
      <c r="L117">
        <v>8119</v>
      </c>
      <c r="M117">
        <v>2.8679999999999999</v>
      </c>
      <c r="N117">
        <v>4.9109999999999996</v>
      </c>
      <c r="O117">
        <v>2.0430000000000001</v>
      </c>
      <c r="Q117">
        <v>0.73299999999999998</v>
      </c>
      <c r="R117">
        <v>1</v>
      </c>
      <c r="S117">
        <v>0</v>
      </c>
      <c r="T117">
        <v>0</v>
      </c>
      <c r="V117">
        <v>0</v>
      </c>
      <c r="Y117" s="1">
        <v>44400</v>
      </c>
      <c r="Z117" s="2">
        <v>0.23043981481481482</v>
      </c>
      <c r="AB117">
        <v>1</v>
      </c>
      <c r="AD117" s="4">
        <f t="shared" si="12"/>
        <v>2.616321520062979</v>
      </c>
      <c r="AE117" s="4">
        <f t="shared" si="13"/>
        <v>4.2486644204551665</v>
      </c>
      <c r="AF117" s="4">
        <f t="shared" si="14"/>
        <v>1.6323429003921874</v>
      </c>
      <c r="AG117" s="4">
        <f t="shared" si="15"/>
        <v>6.7313203397262433E-2</v>
      </c>
      <c r="BC117" s="4"/>
      <c r="BD117" s="4"/>
      <c r="BE117" s="4"/>
      <c r="BF117" s="4"/>
    </row>
    <row r="118" spans="1:58" x14ac:dyDescent="0.3">
      <c r="A118">
        <v>95</v>
      </c>
      <c r="B118">
        <v>28</v>
      </c>
      <c r="C118" t="s">
        <v>91</v>
      </c>
      <c r="D118" t="s">
        <v>27</v>
      </c>
      <c r="G118">
        <v>0.5</v>
      </c>
      <c r="H118">
        <v>0.5</v>
      </c>
      <c r="I118">
        <v>5155</v>
      </c>
      <c r="J118">
        <v>7625</v>
      </c>
      <c r="L118">
        <v>5748</v>
      </c>
      <c r="M118">
        <v>4.37</v>
      </c>
      <c r="N118">
        <v>6.7389999999999999</v>
      </c>
      <c r="O118">
        <v>2.3690000000000002</v>
      </c>
      <c r="Q118">
        <v>0.48499999999999999</v>
      </c>
      <c r="R118">
        <v>1</v>
      </c>
      <c r="S118">
        <v>0</v>
      </c>
      <c r="T118">
        <v>0</v>
      </c>
      <c r="V118">
        <v>0</v>
      </c>
      <c r="Y118" s="1">
        <v>44400</v>
      </c>
      <c r="Z118" s="2">
        <v>0.24237268518518518</v>
      </c>
      <c r="AB118">
        <v>1</v>
      </c>
      <c r="AD118" s="4">
        <f t="shared" si="12"/>
        <v>4.2623065658697064</v>
      </c>
      <c r="AE118" s="4">
        <f t="shared" si="13"/>
        <v>6.0070604958728726</v>
      </c>
      <c r="AF118" s="4">
        <f t="shared" si="14"/>
        <v>1.7447539300031663</v>
      </c>
      <c r="AG118" s="4">
        <f t="shared" si="15"/>
        <v>4.6534386721721457E-2</v>
      </c>
      <c r="BC118" s="4"/>
      <c r="BD118" s="4"/>
      <c r="BE118" s="4"/>
      <c r="BF118" s="4"/>
    </row>
    <row r="119" spans="1:58" x14ac:dyDescent="0.3">
      <c r="A119">
        <v>96</v>
      </c>
      <c r="B119">
        <v>28</v>
      </c>
      <c r="C119" t="s">
        <v>91</v>
      </c>
      <c r="D119" t="s">
        <v>27</v>
      </c>
      <c r="G119">
        <v>0.5</v>
      </c>
      <c r="H119">
        <v>0.5</v>
      </c>
      <c r="I119">
        <v>5865</v>
      </c>
      <c r="J119">
        <v>7652</v>
      </c>
      <c r="L119">
        <v>5832</v>
      </c>
      <c r="M119">
        <v>4.915</v>
      </c>
      <c r="N119">
        <v>6.7610000000000001</v>
      </c>
      <c r="O119">
        <v>1.847</v>
      </c>
      <c r="Q119">
        <v>0.49399999999999999</v>
      </c>
      <c r="R119">
        <v>1</v>
      </c>
      <c r="S119">
        <v>0</v>
      </c>
      <c r="T119">
        <v>0</v>
      </c>
      <c r="V119">
        <v>0</v>
      </c>
      <c r="Y119" s="1">
        <v>44400</v>
      </c>
      <c r="Z119" s="2">
        <v>0.24910879629629631</v>
      </c>
      <c r="AB119">
        <v>1</v>
      </c>
      <c r="AD119" s="4">
        <f t="shared" si="12"/>
        <v>4.8594702769186471</v>
      </c>
      <c r="AE119" s="4">
        <f t="shared" si="13"/>
        <v>6.0290710169838038</v>
      </c>
      <c r="AF119" s="4">
        <f t="shared" si="14"/>
        <v>1.1696007400651567</v>
      </c>
      <c r="AG119" s="4">
        <f t="shared" si="15"/>
        <v>4.727054049681443E-2</v>
      </c>
      <c r="AJ119">
        <f>ABS(100*(AD119-AD120)/(AVERAGE(AD119:AD120)))</f>
        <v>0.41453031450809852</v>
      </c>
      <c r="AO119">
        <f>ABS(100*(AE119-AE120)/(AVERAGE(AE119:AE120)))</f>
        <v>1.4435954182884785</v>
      </c>
      <c r="AT119">
        <f>ABS(100*(AF119-AF120)/(AVERAGE(AF119:AF120)))</f>
        <v>9.5491624649076723</v>
      </c>
      <c r="AY119">
        <f>ABS(100*(AG119-AG120)/(AVERAGE(AG119:AG120)))</f>
        <v>0.20372708037760173</v>
      </c>
      <c r="BC119" s="4">
        <f>AVERAGE(AD119:AD120)</f>
        <v>4.8695631847110237</v>
      </c>
      <c r="BD119" s="4">
        <f>AVERAGE(AE119:AE120)</f>
        <v>5.9858651792475328</v>
      </c>
      <c r="BE119" s="4">
        <f>AVERAGE(AF119:AF120)</f>
        <v>1.1163019945365087</v>
      </c>
      <c r="BF119" s="4">
        <f>AVERAGE(AG119:AG120)</f>
        <v>4.7318741041612183E-2</v>
      </c>
    </row>
    <row r="120" spans="1:58" x14ac:dyDescent="0.3">
      <c r="A120">
        <v>97</v>
      </c>
      <c r="B120">
        <v>28</v>
      </c>
      <c r="C120" t="s">
        <v>91</v>
      </c>
      <c r="D120" t="s">
        <v>27</v>
      </c>
      <c r="G120">
        <v>0.5</v>
      </c>
      <c r="H120">
        <v>0.5</v>
      </c>
      <c r="I120">
        <v>5889</v>
      </c>
      <c r="J120">
        <v>7546</v>
      </c>
      <c r="L120">
        <v>5843</v>
      </c>
      <c r="M120">
        <v>4.9329999999999998</v>
      </c>
      <c r="N120">
        <v>6.6719999999999997</v>
      </c>
      <c r="O120">
        <v>1.738</v>
      </c>
      <c r="Q120">
        <v>0.495</v>
      </c>
      <c r="R120">
        <v>1</v>
      </c>
      <c r="S120">
        <v>0</v>
      </c>
      <c r="T120">
        <v>0</v>
      </c>
      <c r="V120">
        <v>0</v>
      </c>
      <c r="Y120" s="1">
        <v>44400</v>
      </c>
      <c r="Z120" s="2">
        <v>0.25616898148148148</v>
      </c>
      <c r="AB120">
        <v>1</v>
      </c>
      <c r="AD120" s="4">
        <f t="shared" si="12"/>
        <v>4.8796560925034003</v>
      </c>
      <c r="AE120" s="4">
        <f t="shared" si="13"/>
        <v>5.942659341511261</v>
      </c>
      <c r="AF120" s="4">
        <f t="shared" si="14"/>
        <v>1.0630032490078607</v>
      </c>
      <c r="AG120" s="4">
        <f t="shared" si="15"/>
        <v>4.7366941586409944E-2</v>
      </c>
      <c r="BC120" s="4"/>
      <c r="BD120" s="4"/>
      <c r="BE120" s="4"/>
      <c r="BF120" s="4"/>
    </row>
    <row r="121" spans="1:58" x14ac:dyDescent="0.3">
      <c r="A121">
        <v>98</v>
      </c>
      <c r="B121">
        <v>29</v>
      </c>
      <c r="C121" t="s">
        <v>92</v>
      </c>
      <c r="D121" t="s">
        <v>27</v>
      </c>
      <c r="G121">
        <v>0.5</v>
      </c>
      <c r="H121">
        <v>0.5</v>
      </c>
      <c r="I121">
        <v>5345</v>
      </c>
      <c r="J121">
        <v>8379</v>
      </c>
      <c r="L121">
        <v>10814</v>
      </c>
      <c r="M121">
        <v>4.516</v>
      </c>
      <c r="N121">
        <v>7.3769999999999998</v>
      </c>
      <c r="O121">
        <v>2.8610000000000002</v>
      </c>
      <c r="Q121">
        <v>1.0149999999999999</v>
      </c>
      <c r="R121">
        <v>1</v>
      </c>
      <c r="S121">
        <v>0</v>
      </c>
      <c r="T121">
        <v>0</v>
      </c>
      <c r="V121">
        <v>0</v>
      </c>
      <c r="Y121" s="1">
        <v>44400</v>
      </c>
      <c r="Z121" s="2">
        <v>0.26831018518518518</v>
      </c>
      <c r="AB121">
        <v>1</v>
      </c>
      <c r="AD121" s="4">
        <f t="shared" si="12"/>
        <v>4.4221109392490003</v>
      </c>
      <c r="AE121" s="4">
        <f t="shared" si="13"/>
        <v>6.6217246780077597</v>
      </c>
      <c r="AF121" s="4">
        <f t="shared" si="14"/>
        <v>2.1996137387587593</v>
      </c>
      <c r="AG121" s="4">
        <f t="shared" si="15"/>
        <v>9.0931470348162041E-2</v>
      </c>
      <c r="BC121" s="4"/>
      <c r="BD121" s="4"/>
      <c r="BE121" s="4"/>
      <c r="BF121" s="4"/>
    </row>
    <row r="122" spans="1:58" x14ac:dyDescent="0.3">
      <c r="A122">
        <v>99</v>
      </c>
      <c r="B122">
        <v>29</v>
      </c>
      <c r="C122" t="s">
        <v>92</v>
      </c>
      <c r="D122" t="s">
        <v>27</v>
      </c>
      <c r="G122">
        <v>0.5</v>
      </c>
      <c r="H122">
        <v>0.5</v>
      </c>
      <c r="I122">
        <v>5173</v>
      </c>
      <c r="J122">
        <v>8236</v>
      </c>
      <c r="L122">
        <v>10952</v>
      </c>
      <c r="M122">
        <v>4.383</v>
      </c>
      <c r="N122">
        <v>7.2560000000000002</v>
      </c>
      <c r="O122">
        <v>2.8719999999999999</v>
      </c>
      <c r="Q122">
        <v>1.0289999999999999</v>
      </c>
      <c r="R122">
        <v>1</v>
      </c>
      <c r="S122">
        <v>0</v>
      </c>
      <c r="T122">
        <v>0</v>
      </c>
      <c r="V122">
        <v>0</v>
      </c>
      <c r="Y122" s="1">
        <v>44400</v>
      </c>
      <c r="Z122" s="2">
        <v>0.27498842592592593</v>
      </c>
      <c r="AB122">
        <v>1</v>
      </c>
      <c r="AD122" s="4">
        <f t="shared" si="12"/>
        <v>4.2774459275582721</v>
      </c>
      <c r="AE122" s="4">
        <f t="shared" si="13"/>
        <v>6.5051504365683845</v>
      </c>
      <c r="AF122" s="4">
        <f t="shared" si="14"/>
        <v>2.2277045090101124</v>
      </c>
      <c r="AG122" s="4">
        <f t="shared" si="15"/>
        <v>9.2140865835814781E-2</v>
      </c>
      <c r="AJ122">
        <f>ABS(100*(AD122-AD123)/(AVERAGE(AD122:AD123)))</f>
        <v>0.13754657796931657</v>
      </c>
      <c r="AO122">
        <f>ABS(100*(AE122-AE123)/(AVERAGE(AE122:AE123)))</f>
        <v>1.5279171558228253</v>
      </c>
      <c r="AT122">
        <f>ABS(100*(AF122-AF123)/(AVERAGE(AF122:AF123)))</f>
        <v>4.8048776505963655</v>
      </c>
      <c r="AY122">
        <f>ABS(100*(AG122-AG123)/(AVERAGE(AG122:AG123)))</f>
        <v>0.14277038772760789</v>
      </c>
      <c r="BC122" s="4">
        <f>AVERAGE(AD122:AD123)</f>
        <v>4.2803896923310489</v>
      </c>
      <c r="BD122" s="4">
        <f>AVERAGE(AE122:AE123)</f>
        <v>6.4558305651901868</v>
      </c>
      <c r="BE122" s="4">
        <f>AVERAGE(AF122:AF123)</f>
        <v>2.1754408728591388</v>
      </c>
      <c r="BF122" s="4">
        <f>AVERAGE(AG122:AG123)</f>
        <v>9.207513782018148E-2</v>
      </c>
    </row>
    <row r="123" spans="1:58" x14ac:dyDescent="0.3">
      <c r="A123">
        <v>100</v>
      </c>
      <c r="B123">
        <v>29</v>
      </c>
      <c r="C123" t="s">
        <v>92</v>
      </c>
      <c r="D123" t="s">
        <v>27</v>
      </c>
      <c r="G123">
        <v>0.5</v>
      </c>
      <c r="H123">
        <v>0.5</v>
      </c>
      <c r="I123">
        <v>5180</v>
      </c>
      <c r="J123">
        <v>8115</v>
      </c>
      <c r="L123">
        <v>10937</v>
      </c>
      <c r="M123">
        <v>4.3890000000000002</v>
      </c>
      <c r="N123">
        <v>7.1529999999999996</v>
      </c>
      <c r="O123">
        <v>2.7650000000000001</v>
      </c>
      <c r="Q123">
        <v>1.028</v>
      </c>
      <c r="R123">
        <v>1</v>
      </c>
      <c r="S123">
        <v>0</v>
      </c>
      <c r="T123">
        <v>0</v>
      </c>
      <c r="V123">
        <v>0</v>
      </c>
      <c r="Y123" s="1">
        <v>44400</v>
      </c>
      <c r="Z123" s="2">
        <v>0.28210648148148149</v>
      </c>
      <c r="AB123">
        <v>1</v>
      </c>
      <c r="AD123" s="4">
        <f t="shared" si="12"/>
        <v>4.2833334571038248</v>
      </c>
      <c r="AE123" s="4">
        <f t="shared" si="13"/>
        <v>6.40651069381199</v>
      </c>
      <c r="AF123" s="4">
        <f t="shared" si="14"/>
        <v>2.1231772367081652</v>
      </c>
      <c r="AG123" s="4">
        <f t="shared" si="15"/>
        <v>9.2009409804548178E-2</v>
      </c>
      <c r="BC123" s="4"/>
      <c r="BD123" s="4"/>
      <c r="BE123" s="4"/>
      <c r="BF123" s="4"/>
    </row>
    <row r="124" spans="1:58" x14ac:dyDescent="0.3">
      <c r="A124">
        <v>101</v>
      </c>
      <c r="B124">
        <v>30</v>
      </c>
      <c r="C124" t="s">
        <v>93</v>
      </c>
      <c r="D124" t="s">
        <v>27</v>
      </c>
      <c r="G124">
        <v>0.5</v>
      </c>
      <c r="H124">
        <v>0.5</v>
      </c>
      <c r="I124">
        <v>4410</v>
      </c>
      <c r="J124">
        <v>8402</v>
      </c>
      <c r="L124">
        <v>13860</v>
      </c>
      <c r="M124">
        <v>3.798</v>
      </c>
      <c r="N124">
        <v>7.3970000000000002</v>
      </c>
      <c r="O124">
        <v>3.5990000000000002</v>
      </c>
      <c r="Q124">
        <v>1.3340000000000001</v>
      </c>
      <c r="R124">
        <v>1</v>
      </c>
      <c r="S124">
        <v>0</v>
      </c>
      <c r="T124">
        <v>0</v>
      </c>
      <c r="V124">
        <v>0</v>
      </c>
      <c r="Y124" s="1">
        <v>44400</v>
      </c>
      <c r="Z124" s="2">
        <v>0.29413194444444446</v>
      </c>
      <c r="AB124">
        <v>1</v>
      </c>
      <c r="AD124" s="4">
        <f t="shared" si="12"/>
        <v>3.6357052070930016</v>
      </c>
      <c r="AE124" s="4">
        <f t="shared" si="13"/>
        <v>6.6404743811763307</v>
      </c>
      <c r="AF124" s="4">
        <f t="shared" si="14"/>
        <v>3.0047691740833291</v>
      </c>
      <c r="AG124" s="4">
        <f t="shared" si="15"/>
        <v>0.11762580843070014</v>
      </c>
      <c r="BC124" s="4"/>
      <c r="BD124" s="4"/>
      <c r="BE124" s="4"/>
      <c r="BF124" s="4"/>
    </row>
    <row r="125" spans="1:58" x14ac:dyDescent="0.3">
      <c r="A125">
        <v>102</v>
      </c>
      <c r="B125">
        <v>30</v>
      </c>
      <c r="C125" t="s">
        <v>93</v>
      </c>
      <c r="D125" t="s">
        <v>27</v>
      </c>
      <c r="G125">
        <v>0.5</v>
      </c>
      <c r="H125">
        <v>0.5</v>
      </c>
      <c r="I125">
        <v>4086</v>
      </c>
      <c r="J125">
        <v>8240</v>
      </c>
      <c r="L125">
        <v>14071</v>
      </c>
      <c r="M125">
        <v>3.55</v>
      </c>
      <c r="N125">
        <v>7.2590000000000003</v>
      </c>
      <c r="O125">
        <v>3.71</v>
      </c>
      <c r="Q125">
        <v>1.3560000000000001</v>
      </c>
      <c r="R125">
        <v>1</v>
      </c>
      <c r="S125">
        <v>0</v>
      </c>
      <c r="T125">
        <v>0</v>
      </c>
      <c r="V125">
        <v>0</v>
      </c>
      <c r="Y125" s="1">
        <v>44400</v>
      </c>
      <c r="Z125" s="2">
        <v>0.30072916666666666</v>
      </c>
      <c r="AB125">
        <v>1</v>
      </c>
      <c r="AD125" s="4">
        <f t="shared" si="12"/>
        <v>3.3631966966988371</v>
      </c>
      <c r="AE125" s="4">
        <f t="shared" si="13"/>
        <v>6.5084112545107446</v>
      </c>
      <c r="AF125" s="4">
        <f t="shared" si="14"/>
        <v>3.1452145578119075</v>
      </c>
      <c r="AG125" s="4">
        <f t="shared" si="15"/>
        <v>0.11947495660385037</v>
      </c>
      <c r="AJ125">
        <f>ABS(100*(AD125-AD126)/(AVERAGE(AD125:AD126)))</f>
        <v>0.7722613421118405</v>
      </c>
      <c r="AO125">
        <f>ABS(100*(AE125-AE126)/(AVERAGE(AE125:AE126)))</f>
        <v>0.87295101699760069</v>
      </c>
      <c r="AT125">
        <f>ABS(100*(AF125-AF126)/(AVERAGE(AF125:AF126)))</f>
        <v>0.98050654589656383</v>
      </c>
      <c r="AY125">
        <f>ABS(100*(AG125-AG126)/(AVERAGE(AG125:AG126)))</f>
        <v>1.4332277960542701</v>
      </c>
      <c r="BC125" s="4">
        <f>AVERAGE(AD125:AD126)</f>
        <v>3.3762333692639901</v>
      </c>
      <c r="BD125" s="4">
        <f>AVERAGE(AE125:AE126)</f>
        <v>6.536943411506396</v>
      </c>
      <c r="BE125" s="4">
        <f>AVERAGE(AF125:AF126)</f>
        <v>3.1607100422424059</v>
      </c>
      <c r="BF125" s="4">
        <f>AVERAGE(AG125:AG126)</f>
        <v>0.11862487426832632</v>
      </c>
    </row>
    <row r="126" spans="1:58" x14ac:dyDescent="0.3">
      <c r="A126">
        <v>103</v>
      </c>
      <c r="B126">
        <v>30</v>
      </c>
      <c r="C126" t="s">
        <v>93</v>
      </c>
      <c r="D126" t="s">
        <v>27</v>
      </c>
      <c r="G126">
        <v>0.5</v>
      </c>
      <c r="H126">
        <v>0.5</v>
      </c>
      <c r="I126">
        <v>4117</v>
      </c>
      <c r="J126">
        <v>8310</v>
      </c>
      <c r="L126">
        <v>13877</v>
      </c>
      <c r="M126">
        <v>3.573</v>
      </c>
      <c r="N126">
        <v>7.319</v>
      </c>
      <c r="O126">
        <v>3.7450000000000001</v>
      </c>
      <c r="Q126">
        <v>1.335</v>
      </c>
      <c r="R126">
        <v>1</v>
      </c>
      <c r="S126">
        <v>0</v>
      </c>
      <c r="T126">
        <v>0</v>
      </c>
      <c r="V126">
        <v>0</v>
      </c>
      <c r="Y126" s="1">
        <v>44400</v>
      </c>
      <c r="Z126" s="2">
        <v>0.30787037037037041</v>
      </c>
      <c r="AB126">
        <v>1</v>
      </c>
      <c r="AD126" s="4">
        <f t="shared" si="12"/>
        <v>3.389270041829143</v>
      </c>
      <c r="AE126" s="4">
        <f t="shared" si="13"/>
        <v>6.5654755685020474</v>
      </c>
      <c r="AF126" s="4">
        <f t="shared" si="14"/>
        <v>3.1762055266729043</v>
      </c>
      <c r="AG126" s="4">
        <f t="shared" si="15"/>
        <v>0.11777479193280228</v>
      </c>
      <c r="BC126" s="4"/>
      <c r="BD126" s="4"/>
      <c r="BE126" s="4"/>
      <c r="BF126" s="4"/>
    </row>
    <row r="127" spans="1:58" x14ac:dyDescent="0.3">
      <c r="A127">
        <v>104</v>
      </c>
      <c r="B127">
        <v>31</v>
      </c>
      <c r="C127" t="s">
        <v>94</v>
      </c>
      <c r="D127" t="s">
        <v>27</v>
      </c>
      <c r="G127">
        <v>0.5</v>
      </c>
      <c r="H127">
        <v>0.5</v>
      </c>
      <c r="I127">
        <v>6431</v>
      </c>
      <c r="J127">
        <v>14222</v>
      </c>
      <c r="L127">
        <v>40820</v>
      </c>
      <c r="M127">
        <v>5.3479999999999999</v>
      </c>
      <c r="N127">
        <v>12.327</v>
      </c>
      <c r="O127">
        <v>6.9790000000000001</v>
      </c>
      <c r="Q127">
        <v>4.1529999999999996</v>
      </c>
      <c r="R127">
        <v>1</v>
      </c>
      <c r="S127">
        <v>0</v>
      </c>
      <c r="T127">
        <v>0</v>
      </c>
      <c r="V127">
        <v>0</v>
      </c>
      <c r="Y127" s="1">
        <v>44400</v>
      </c>
      <c r="Z127" s="2">
        <v>0.32013888888888892</v>
      </c>
      <c r="AB127">
        <v>1</v>
      </c>
      <c r="AD127" s="4">
        <f t="shared" si="12"/>
        <v>5.3355190944590705</v>
      </c>
      <c r="AE127" s="4">
        <f t="shared" si="13"/>
        <v>11.384964487310338</v>
      </c>
      <c r="AF127" s="4">
        <f t="shared" si="14"/>
        <v>6.0494453928512675</v>
      </c>
      <c r="AG127" s="4">
        <f t="shared" si="15"/>
        <v>0.35389611529387388</v>
      </c>
      <c r="BC127" s="4"/>
      <c r="BD127" s="4"/>
      <c r="BE127" s="4"/>
      <c r="BF127" s="4"/>
    </row>
    <row r="128" spans="1:58" x14ac:dyDescent="0.3">
      <c r="A128">
        <v>105</v>
      </c>
      <c r="B128">
        <v>31</v>
      </c>
      <c r="C128" t="s">
        <v>94</v>
      </c>
      <c r="D128" t="s">
        <v>27</v>
      </c>
      <c r="G128">
        <v>0.5</v>
      </c>
      <c r="H128">
        <v>0.5</v>
      </c>
      <c r="I128">
        <v>7272</v>
      </c>
      <c r="J128">
        <v>14415</v>
      </c>
      <c r="L128">
        <v>40199</v>
      </c>
      <c r="M128">
        <v>5.9939999999999998</v>
      </c>
      <c r="N128">
        <v>12.491</v>
      </c>
      <c r="O128">
        <v>6.4960000000000004</v>
      </c>
      <c r="Q128">
        <v>4.0880000000000001</v>
      </c>
      <c r="R128">
        <v>1</v>
      </c>
      <c r="S128">
        <v>0</v>
      </c>
      <c r="T128">
        <v>0</v>
      </c>
      <c r="V128">
        <v>0</v>
      </c>
      <c r="Y128" s="1">
        <v>44400</v>
      </c>
      <c r="Z128" s="2">
        <v>0.32709490740740738</v>
      </c>
      <c r="AB128">
        <v>1</v>
      </c>
      <c r="AD128" s="4">
        <f t="shared" si="12"/>
        <v>6.0428637155747866</v>
      </c>
      <c r="AE128" s="4">
        <f t="shared" si="13"/>
        <v>11.542298953029213</v>
      </c>
      <c r="AF128" s="4">
        <f t="shared" si="14"/>
        <v>5.4994352374544269</v>
      </c>
      <c r="AG128" s="4">
        <f t="shared" si="15"/>
        <v>0.34845383559943655</v>
      </c>
      <c r="AJ128">
        <f>ABS(100*(AD128-AD129)/(AVERAGE(AD128:AD129)))</f>
        <v>5.5689479974449993E-2</v>
      </c>
      <c r="AL128">
        <f>100*((AVERAGE(AD128:AD129)*25.225)-(AVERAGE(AD125:AD126)*25))/(1000*0.075)</f>
        <v>90.643960969685097</v>
      </c>
      <c r="AO128">
        <f>ABS(100*(AE128-AE129)/(AVERAGE(AE128:AE129)))</f>
        <v>0.3112449064593209</v>
      </c>
      <c r="AQ128">
        <f>100*((AVERAGE(AE128:AE129)*25.225)-(AVERAGE(AE125:AE126)*25))/(2000*0.075)</f>
        <v>84.85233871548256</v>
      </c>
      <c r="AT128">
        <f>ABS(100*(AF128-AF129)/(AVERAGE(AF128:AF129)))</f>
        <v>0.59280705057947614</v>
      </c>
      <c r="AV128">
        <f>100*((AVERAGE(AF128:AF129)*25.225)-(AVERAGE(AF125:AF126)*25))/(1000*0.075)</f>
        <v>79.060716461280009</v>
      </c>
      <c r="AY128">
        <f>ABS(100*(AG128-AG129)/(AVERAGE(AG128:AG129)))</f>
        <v>1.3415146448584949</v>
      </c>
      <c r="BA128">
        <f>100*((AVERAGE(AG128:AG129)*25.225)-(AVERAGE(AG125:AG126)*25))/(1000*0.075)</f>
        <v>7.8446428792604808</v>
      </c>
      <c r="BC128" s="4">
        <f>AVERAGE(AD128:AD129)</f>
        <v>6.0411815642760578</v>
      </c>
      <c r="BD128" s="4">
        <f>AVERAGE(AE128:AE129)</f>
        <v>11.524364454346234</v>
      </c>
      <c r="BE128" s="4">
        <f>AVERAGE(AF128:AF129)</f>
        <v>5.4831828900701751</v>
      </c>
      <c r="BF128" s="4">
        <f>AVERAGE(AG128:AG129)</f>
        <v>0.35080689855910874</v>
      </c>
    </row>
    <row r="129" spans="1:58" x14ac:dyDescent="0.3">
      <c r="A129">
        <v>106</v>
      </c>
      <c r="B129">
        <v>31</v>
      </c>
      <c r="C129" t="s">
        <v>94</v>
      </c>
      <c r="D129" t="s">
        <v>27</v>
      </c>
      <c r="G129">
        <v>0.5</v>
      </c>
      <c r="H129">
        <v>0.5</v>
      </c>
      <c r="I129">
        <v>7268</v>
      </c>
      <c r="J129">
        <v>14371</v>
      </c>
      <c r="L129">
        <v>40736</v>
      </c>
      <c r="M129">
        <v>5.9909999999999997</v>
      </c>
      <c r="N129">
        <v>12.452999999999999</v>
      </c>
      <c r="O129">
        <v>6.4619999999999997</v>
      </c>
      <c r="Q129">
        <v>4.1449999999999996</v>
      </c>
      <c r="R129">
        <v>1</v>
      </c>
      <c r="S129">
        <v>0</v>
      </c>
      <c r="T129">
        <v>0</v>
      </c>
      <c r="V129">
        <v>0</v>
      </c>
      <c r="Y129" s="1">
        <v>44400</v>
      </c>
      <c r="Z129" s="2">
        <v>0.33447916666666666</v>
      </c>
      <c r="AB129">
        <v>1</v>
      </c>
      <c r="AD129" s="4">
        <f t="shared" si="12"/>
        <v>6.039499412977329</v>
      </c>
      <c r="AE129" s="4">
        <f t="shared" si="13"/>
        <v>11.506429955663252</v>
      </c>
      <c r="AF129" s="4">
        <f t="shared" si="14"/>
        <v>5.4669305426859234</v>
      </c>
      <c r="AG129" s="4">
        <f t="shared" si="15"/>
        <v>0.35315996151878087</v>
      </c>
    </row>
    <row r="130" spans="1:58" x14ac:dyDescent="0.3">
      <c r="A130">
        <v>107</v>
      </c>
      <c r="B130">
        <v>32</v>
      </c>
      <c r="C130" t="s">
        <v>95</v>
      </c>
      <c r="D130" t="s">
        <v>27</v>
      </c>
      <c r="G130">
        <v>0.5</v>
      </c>
      <c r="H130">
        <v>0.5</v>
      </c>
      <c r="I130">
        <v>5756</v>
      </c>
      <c r="J130">
        <v>8335</v>
      </c>
      <c r="L130">
        <v>9908</v>
      </c>
      <c r="M130">
        <v>4.8310000000000004</v>
      </c>
      <c r="N130">
        <v>7.34</v>
      </c>
      <c r="O130">
        <v>2.5089999999999999</v>
      </c>
      <c r="Q130">
        <v>0.92</v>
      </c>
      <c r="R130">
        <v>1</v>
      </c>
      <c r="S130">
        <v>0</v>
      </c>
      <c r="T130">
        <v>0</v>
      </c>
      <c r="V130">
        <v>0</v>
      </c>
      <c r="Y130" s="1">
        <v>44400</v>
      </c>
      <c r="Z130" s="2">
        <v>0.3466319444444444</v>
      </c>
      <c r="AB130">
        <v>1</v>
      </c>
      <c r="AD130" s="4">
        <f t="shared" si="12"/>
        <v>4.7677930311378942</v>
      </c>
      <c r="AE130" s="4">
        <f t="shared" si="13"/>
        <v>6.5858556806417976</v>
      </c>
      <c r="AF130" s="4">
        <f t="shared" si="14"/>
        <v>1.8180626495039034</v>
      </c>
      <c r="AG130" s="4">
        <f t="shared" si="15"/>
        <v>8.2991526059659246E-2</v>
      </c>
      <c r="BC130" s="4"/>
      <c r="BD130" s="4"/>
      <c r="BE130" s="4"/>
      <c r="BF130" s="4"/>
    </row>
    <row r="131" spans="1:58" x14ac:dyDescent="0.3">
      <c r="A131">
        <v>108</v>
      </c>
      <c r="B131">
        <v>32</v>
      </c>
      <c r="C131" t="s">
        <v>95</v>
      </c>
      <c r="D131" t="s">
        <v>27</v>
      </c>
      <c r="G131">
        <v>0.5</v>
      </c>
      <c r="H131">
        <v>0.5</v>
      </c>
      <c r="I131">
        <v>5177</v>
      </c>
      <c r="J131">
        <v>8158</v>
      </c>
      <c r="L131">
        <v>9913</v>
      </c>
      <c r="M131">
        <v>4.3869999999999996</v>
      </c>
      <c r="N131">
        <v>7.19</v>
      </c>
      <c r="O131">
        <v>2.8029999999999999</v>
      </c>
      <c r="Q131">
        <v>0.92100000000000004</v>
      </c>
      <c r="R131">
        <v>1</v>
      </c>
      <c r="S131">
        <v>0</v>
      </c>
      <c r="T131">
        <v>0</v>
      </c>
      <c r="V131">
        <v>0</v>
      </c>
      <c r="Y131" s="1">
        <v>44400</v>
      </c>
      <c r="Z131" s="2">
        <v>0.35327546296296292</v>
      </c>
      <c r="AB131">
        <v>1</v>
      </c>
      <c r="AD131" s="4">
        <f t="shared" si="12"/>
        <v>4.2808102301557307</v>
      </c>
      <c r="AE131" s="4">
        <f t="shared" si="13"/>
        <v>6.4415644866923625</v>
      </c>
      <c r="AF131" s="4">
        <f t="shared" si="14"/>
        <v>2.1607542565366318</v>
      </c>
      <c r="AG131" s="4">
        <f t="shared" si="15"/>
        <v>8.3035344736748104E-2</v>
      </c>
      <c r="AJ131">
        <f>ABS(100*(AD131-AD132)/(AVERAGE(AD131:AD132)))</f>
        <v>0.33345199417342841</v>
      </c>
      <c r="AK131">
        <f>ABS(100*((AVERAGE(AD131:AD132)-AVERAGE(AD110:AD111))/(AVERAGE(AD110:AD111,AD131:AD132))))</f>
        <v>1.2136317162250985</v>
      </c>
      <c r="AO131">
        <f>ABS(100*(AE131-AE132)/(AVERAGE(AE131:AE132)))</f>
        <v>0.89451326012637877</v>
      </c>
      <c r="AP131">
        <f>ABS(100*((AVERAGE(AE131:AE132)-AVERAGE(AE110:AE111))/(AVERAGE(AE110:AE111,AE131:AE132))))</f>
        <v>2.1521047725047819</v>
      </c>
      <c r="AT131">
        <f>ABS(100*(AF131-AF132)/(AVERAGE(AF131:AF132)))</f>
        <v>1.9968080831561668</v>
      </c>
      <c r="AU131">
        <f>ABS(100*((AVERAGE(AF131:AF132)-AVERAGE(AF110:AF111))/(AVERAGE(AF110:AF111,AF131:AF132))))</f>
        <v>4.0216159767578494</v>
      </c>
      <c r="AY131">
        <f>ABS(100*(AG131-AG132)/(AVERAGE(AG131:AG132)))</f>
        <v>0.72027181032375853</v>
      </c>
      <c r="AZ131">
        <f>ABS(100*((AVERAGE(AG131:AG132)-AVERAGE(AG110:AG111))/(AVERAGE(AG110:AG111,AG131:AG132))))</f>
        <v>3.9313608685849619</v>
      </c>
      <c r="BC131" s="4">
        <f>AVERAGE(AD131:AD132)</f>
        <v>4.2879593731753305</v>
      </c>
      <c r="BD131" s="4">
        <f>AVERAGE(AE131:AE132)</f>
        <v>6.4705042459308082</v>
      </c>
      <c r="BE131" s="4">
        <f>AVERAGE(AF131:AF132)</f>
        <v>2.1825448727554777</v>
      </c>
      <c r="BF131" s="4">
        <f>AVERAGE(AG131:AG132)</f>
        <v>8.2737377732543804E-2</v>
      </c>
    </row>
    <row r="132" spans="1:58" x14ac:dyDescent="0.3">
      <c r="A132">
        <v>109</v>
      </c>
      <c r="B132">
        <v>32</v>
      </c>
      <c r="C132" t="s">
        <v>95</v>
      </c>
      <c r="D132" t="s">
        <v>27</v>
      </c>
      <c r="G132">
        <v>0.5</v>
      </c>
      <c r="H132">
        <v>0.5</v>
      </c>
      <c r="I132">
        <v>5194</v>
      </c>
      <c r="J132">
        <v>8229</v>
      </c>
      <c r="L132">
        <v>9845</v>
      </c>
      <c r="M132">
        <v>4.4000000000000004</v>
      </c>
      <c r="N132">
        <v>7.25</v>
      </c>
      <c r="O132">
        <v>2.85</v>
      </c>
      <c r="Q132">
        <v>0.91400000000000003</v>
      </c>
      <c r="R132">
        <v>1</v>
      </c>
      <c r="S132">
        <v>0</v>
      </c>
      <c r="T132">
        <v>0</v>
      </c>
      <c r="V132">
        <v>0</v>
      </c>
      <c r="Y132" s="1">
        <v>44400</v>
      </c>
      <c r="Z132" s="2">
        <v>0.36041666666666666</v>
      </c>
      <c r="AB132">
        <v>1</v>
      </c>
      <c r="AD132" s="4">
        <f t="shared" si="12"/>
        <v>4.2951085161949303</v>
      </c>
      <c r="AE132" s="4">
        <f t="shared" si="13"/>
        <v>6.4994440051692539</v>
      </c>
      <c r="AF132" s="4">
        <f t="shared" si="14"/>
        <v>2.2043354889743236</v>
      </c>
      <c r="AG132" s="4">
        <f t="shared" si="15"/>
        <v>8.2439410728339504E-2</v>
      </c>
    </row>
    <row r="133" spans="1:58" x14ac:dyDescent="0.3">
      <c r="A133">
        <v>110</v>
      </c>
      <c r="B133">
        <v>2</v>
      </c>
      <c r="D133" t="s">
        <v>28</v>
      </c>
      <c r="Y133" s="1">
        <v>44400</v>
      </c>
      <c r="Z133" s="2">
        <v>0.36476851851851855</v>
      </c>
      <c r="AB133">
        <v>1</v>
      </c>
      <c r="AD133" s="4" t="e">
        <f t="shared" si="12"/>
        <v>#DIV/0!</v>
      </c>
      <c r="AE133" s="4" t="e">
        <f t="shared" si="13"/>
        <v>#DIV/0!</v>
      </c>
      <c r="AF133" s="4" t="e">
        <f t="shared" si="14"/>
        <v>#DIV/0!</v>
      </c>
      <c r="AG133" s="4" t="e">
        <f t="shared" si="15"/>
        <v>#DIV/0!</v>
      </c>
    </row>
    <row r="134" spans="1:58" x14ac:dyDescent="0.3">
      <c r="A134">
        <v>111</v>
      </c>
      <c r="B134">
        <v>3</v>
      </c>
      <c r="C134" t="s">
        <v>29</v>
      </c>
      <c r="D134" t="s">
        <v>27</v>
      </c>
      <c r="G134">
        <v>0.5</v>
      </c>
      <c r="H134">
        <v>0.5</v>
      </c>
      <c r="I134">
        <v>196</v>
      </c>
      <c r="J134">
        <v>180</v>
      </c>
      <c r="L134">
        <v>535</v>
      </c>
      <c r="M134">
        <v>0.56499999999999995</v>
      </c>
      <c r="N134">
        <v>0.43099999999999999</v>
      </c>
      <c r="O134">
        <v>0</v>
      </c>
      <c r="Q134">
        <v>0</v>
      </c>
      <c r="R134">
        <v>1</v>
      </c>
      <c r="S134">
        <v>0</v>
      </c>
      <c r="T134">
        <v>0</v>
      </c>
      <c r="V134">
        <v>0</v>
      </c>
      <c r="Y134" s="1">
        <v>44400</v>
      </c>
      <c r="Z134" s="2">
        <v>0.37493055555555554</v>
      </c>
      <c r="AB134">
        <v>1</v>
      </c>
      <c r="AD134" s="4">
        <f t="shared" si="12"/>
        <v>9.1412420670135219E-2</v>
      </c>
      <c r="AE134" s="4">
        <f t="shared" si="13"/>
        <v>-6.2136899344940849E-2</v>
      </c>
      <c r="AF134" s="4">
        <f t="shared" si="14"/>
        <v>-0.15354932001507607</v>
      </c>
      <c r="AG134" s="4">
        <f t="shared" si="15"/>
        <v>8.4903398886817388E-4</v>
      </c>
    </row>
    <row r="135" spans="1:58" x14ac:dyDescent="0.3">
      <c r="A135">
        <v>112</v>
      </c>
      <c r="B135">
        <v>3</v>
      </c>
      <c r="C135" t="s">
        <v>29</v>
      </c>
      <c r="D135" t="s">
        <v>27</v>
      </c>
      <c r="G135">
        <v>0.5</v>
      </c>
      <c r="H135">
        <v>0.5</v>
      </c>
      <c r="I135">
        <v>21</v>
      </c>
      <c r="J135">
        <v>163</v>
      </c>
      <c r="L135">
        <v>577</v>
      </c>
      <c r="M135">
        <v>0.43099999999999999</v>
      </c>
      <c r="N135">
        <v>0.41599999999999998</v>
      </c>
      <c r="O135">
        <v>0</v>
      </c>
      <c r="Q135">
        <v>0</v>
      </c>
      <c r="R135">
        <v>1</v>
      </c>
      <c r="S135">
        <v>0</v>
      </c>
      <c r="T135">
        <v>0</v>
      </c>
      <c r="V135">
        <v>0</v>
      </c>
      <c r="Y135" s="1">
        <v>44400</v>
      </c>
      <c r="Z135" s="2">
        <v>0.37987268518518519</v>
      </c>
      <c r="AB135">
        <v>1</v>
      </c>
      <c r="AD135" s="4">
        <f t="shared" si="12"/>
        <v>-5.5775817968688128E-2</v>
      </c>
      <c r="AE135" s="4">
        <f t="shared" si="13"/>
        <v>-7.5995375599971465E-2</v>
      </c>
      <c r="AF135" s="4">
        <f t="shared" si="14"/>
        <v>-2.0219557631283337E-2</v>
      </c>
      <c r="AG135" s="4">
        <f t="shared" si="15"/>
        <v>1.2171108764146613E-3</v>
      </c>
      <c r="AJ135">
        <f>ABS(100*(AD135-AD136)/(AVERAGE(AD135:AD136)))</f>
        <v>22.722757097713956</v>
      </c>
      <c r="AO135">
        <f>ABS(100*(AE135-AE136)/(AVERAGE(AE135:AE136)))</f>
        <v>6.6502280510669731</v>
      </c>
      <c r="AT135">
        <f>ABS(100*(AF135-AF136)/(AVERAGE(AF135:AF136)))</f>
        <v>180.61056082792061</v>
      </c>
      <c r="AY135">
        <f>ABS(100*(AG135-AG136)/(AVERAGE(AG135:AG136)))</f>
        <v>107.32418198015253</v>
      </c>
      <c r="BC135" s="4">
        <f>AVERAGE(AD135:AD136)</f>
        <v>-6.292496098828812E-2</v>
      </c>
      <c r="BD135" s="4">
        <f>AVERAGE(AE135:AE136)</f>
        <v>-7.3549762143201358E-2</v>
      </c>
      <c r="BE135" s="4">
        <f>AVERAGE(AF135:AF136)</f>
        <v>-1.0624801154913242E-2</v>
      </c>
      <c r="BF135" s="4">
        <f>AVERAGE(AG135:AG136)</f>
        <v>7.9206970865264628E-4</v>
      </c>
    </row>
    <row r="136" spans="1:58" x14ac:dyDescent="0.3">
      <c r="A136">
        <v>113</v>
      </c>
      <c r="B136">
        <v>3</v>
      </c>
      <c r="C136" t="s">
        <v>29</v>
      </c>
      <c r="D136" t="s">
        <v>27</v>
      </c>
      <c r="G136">
        <v>0.5</v>
      </c>
      <c r="H136">
        <v>0.5</v>
      </c>
      <c r="I136">
        <v>4</v>
      </c>
      <c r="J136">
        <v>169</v>
      </c>
      <c r="L136">
        <v>480</v>
      </c>
      <c r="M136">
        <v>0.41799999999999998</v>
      </c>
      <c r="N136">
        <v>0.42199999999999999</v>
      </c>
      <c r="O136">
        <v>3.0000000000000001E-3</v>
      </c>
      <c r="Q136">
        <v>0</v>
      </c>
      <c r="R136">
        <v>1</v>
      </c>
      <c r="S136">
        <v>0</v>
      </c>
      <c r="T136">
        <v>0</v>
      </c>
      <c r="V136">
        <v>0</v>
      </c>
      <c r="Y136" s="1">
        <v>44400</v>
      </c>
      <c r="Z136" s="2">
        <v>0.38530092592592591</v>
      </c>
      <c r="AB136">
        <v>1</v>
      </c>
      <c r="AD136" s="4">
        <f t="shared" si="12"/>
        <v>-7.0074104007888105E-2</v>
      </c>
      <c r="AE136" s="4">
        <f t="shared" si="13"/>
        <v>-7.1104148686431251E-2</v>
      </c>
      <c r="AF136" s="4">
        <f t="shared" si="14"/>
        <v>-1.0300446785431461E-3</v>
      </c>
      <c r="AG136" s="4">
        <f t="shared" si="15"/>
        <v>3.6702854089063126E-4</v>
      </c>
      <c r="BC136" s="4"/>
      <c r="BD136" s="4"/>
      <c r="BE136" s="4"/>
      <c r="BF136" s="4"/>
    </row>
    <row r="137" spans="1:58" x14ac:dyDescent="0.3">
      <c r="A137">
        <v>114</v>
      </c>
      <c r="B137">
        <v>1</v>
      </c>
      <c r="C137" t="s">
        <v>30</v>
      </c>
      <c r="D137" t="s">
        <v>27</v>
      </c>
      <c r="G137">
        <v>0.5</v>
      </c>
      <c r="H137">
        <v>0.5</v>
      </c>
      <c r="I137">
        <v>9141</v>
      </c>
      <c r="J137">
        <v>12196</v>
      </c>
      <c r="L137">
        <v>67511</v>
      </c>
      <c r="M137">
        <v>7.4279999999999999</v>
      </c>
      <c r="N137">
        <v>10.611000000000001</v>
      </c>
      <c r="O137">
        <v>3.1829999999999998</v>
      </c>
      <c r="Q137">
        <v>6.9450000000000003</v>
      </c>
      <c r="R137">
        <v>1</v>
      </c>
      <c r="S137">
        <v>0</v>
      </c>
      <c r="T137">
        <v>0</v>
      </c>
      <c r="V137">
        <v>0</v>
      </c>
      <c r="Y137" s="1">
        <v>44400</v>
      </c>
      <c r="Z137" s="2">
        <v>0.39749999999999996</v>
      </c>
      <c r="AB137">
        <v>1</v>
      </c>
      <c r="AD137" s="4">
        <f t="shared" si="12"/>
        <v>7.6148341042374206</v>
      </c>
      <c r="AE137" s="4">
        <f t="shared" si="13"/>
        <v>9.7333601995049239</v>
      </c>
      <c r="AF137" s="4">
        <f t="shared" si="14"/>
        <v>2.1185260952675034</v>
      </c>
      <c r="AG137" s="4">
        <f t="shared" si="15"/>
        <v>0.58780897732966653</v>
      </c>
    </row>
    <row r="138" spans="1:58" x14ac:dyDescent="0.3">
      <c r="A138">
        <v>115</v>
      </c>
      <c r="B138">
        <v>1</v>
      </c>
      <c r="C138" t="s">
        <v>30</v>
      </c>
      <c r="D138" t="s">
        <v>27</v>
      </c>
      <c r="G138">
        <v>0.5</v>
      </c>
      <c r="H138">
        <v>0.5</v>
      </c>
      <c r="I138">
        <v>12567</v>
      </c>
      <c r="J138">
        <v>12186</v>
      </c>
      <c r="L138">
        <v>68764</v>
      </c>
      <c r="M138">
        <v>10.055999999999999</v>
      </c>
      <c r="N138">
        <v>10.602</v>
      </c>
      <c r="O138">
        <v>0.54600000000000004</v>
      </c>
      <c r="Q138">
        <v>7.0759999999999996</v>
      </c>
      <c r="R138">
        <v>1</v>
      </c>
      <c r="S138">
        <v>0</v>
      </c>
      <c r="T138">
        <v>0</v>
      </c>
      <c r="V138">
        <v>0</v>
      </c>
      <c r="Y138" s="1">
        <v>44400</v>
      </c>
      <c r="Z138" s="2">
        <v>0.40452546296296293</v>
      </c>
      <c r="AB138">
        <v>1</v>
      </c>
      <c r="AD138" s="4">
        <f t="shared" si="12"/>
        <v>10.496359278960901</v>
      </c>
      <c r="AE138" s="4">
        <f t="shared" si="13"/>
        <v>9.7252081546490246</v>
      </c>
      <c r="AF138" s="4">
        <f t="shared" si="14"/>
        <v>-0.77115112431187605</v>
      </c>
      <c r="AG138" s="4">
        <f t="shared" si="15"/>
        <v>0.59878993780813672</v>
      </c>
      <c r="AJ138">
        <f>ABS(100*(AD138-AD139)/(AVERAGE(AD138:AD139)))</f>
        <v>0.83784271351868089</v>
      </c>
      <c r="AO138">
        <f>ABS(100*(AE138-AE139)/(AVERAGE(AE138:AE139)))</f>
        <v>0.64336743366943128</v>
      </c>
      <c r="AT138">
        <f>ABS(100*(AF138-AF139)/(AVERAGE(AF138:AF139)))</f>
        <v>3.2582566275932416</v>
      </c>
      <c r="AY138">
        <f>ABS(100*(AG138-AG139)/(AVERAGE(AG138:AG139)))</f>
        <v>0.62736282002289778</v>
      </c>
      <c r="BC138" s="4">
        <f>AVERAGE(AD138:AD139)</f>
        <v>10.540515750552547</v>
      </c>
      <c r="BD138" s="4">
        <f>AVERAGE(AE138:AE139)</f>
        <v>9.7565935273442399</v>
      </c>
      <c r="BE138" s="4">
        <f>AVERAGE(AF138:AF139)</f>
        <v>-0.78392222320830651</v>
      </c>
      <c r="BF138" s="4">
        <f>AVERAGE(AG138:AG139)</f>
        <v>0.60067414092295801</v>
      </c>
    </row>
    <row r="139" spans="1:58" x14ac:dyDescent="0.3">
      <c r="A139">
        <v>116</v>
      </c>
      <c r="B139">
        <v>1</v>
      </c>
      <c r="C139" t="s">
        <v>30</v>
      </c>
      <c r="D139" t="s">
        <v>27</v>
      </c>
      <c r="G139">
        <v>0.5</v>
      </c>
      <c r="H139">
        <v>0.5</v>
      </c>
      <c r="I139">
        <v>12672</v>
      </c>
      <c r="J139">
        <v>12263</v>
      </c>
      <c r="L139">
        <v>69194</v>
      </c>
      <c r="M139">
        <v>10.135999999999999</v>
      </c>
      <c r="N139">
        <v>10.667999999999999</v>
      </c>
      <c r="O139">
        <v>0.53100000000000003</v>
      </c>
      <c r="Q139">
        <v>7.1210000000000004</v>
      </c>
      <c r="R139">
        <v>1</v>
      </c>
      <c r="S139">
        <v>0</v>
      </c>
      <c r="T139">
        <v>0</v>
      </c>
      <c r="V139">
        <v>0</v>
      </c>
      <c r="Y139" s="1">
        <v>44400</v>
      </c>
      <c r="Z139" s="2">
        <v>0.41207175925925926</v>
      </c>
      <c r="AB139">
        <v>1</v>
      </c>
      <c r="AD139" s="4">
        <f t="shared" si="12"/>
        <v>10.584672222144194</v>
      </c>
      <c r="AE139" s="4">
        <f t="shared" si="13"/>
        <v>9.787978900039457</v>
      </c>
      <c r="AF139" s="4">
        <f t="shared" si="14"/>
        <v>-0.79669332210473698</v>
      </c>
      <c r="AG139" s="4">
        <f t="shared" si="15"/>
        <v>0.6025583440377793</v>
      </c>
      <c r="BC139" s="4"/>
      <c r="BD139" s="4"/>
      <c r="BE139" s="4"/>
      <c r="BF139" s="4"/>
    </row>
    <row r="140" spans="1:58" x14ac:dyDescent="0.3">
      <c r="A140">
        <v>117</v>
      </c>
      <c r="B140">
        <v>4</v>
      </c>
      <c r="C140" t="s">
        <v>65</v>
      </c>
      <c r="D140" t="s">
        <v>27</v>
      </c>
      <c r="G140">
        <v>0.5</v>
      </c>
      <c r="H140">
        <v>0.5</v>
      </c>
      <c r="I140">
        <v>3772</v>
      </c>
      <c r="J140">
        <v>4074</v>
      </c>
      <c r="L140">
        <v>34594</v>
      </c>
      <c r="M140">
        <v>3.3090000000000002</v>
      </c>
      <c r="N140">
        <v>3.73</v>
      </c>
      <c r="O140">
        <v>0.42099999999999999</v>
      </c>
      <c r="Q140">
        <v>3.5019999999999998</v>
      </c>
      <c r="R140">
        <v>1</v>
      </c>
      <c r="S140">
        <v>0</v>
      </c>
      <c r="T140">
        <v>0</v>
      </c>
      <c r="V140">
        <v>0</v>
      </c>
      <c r="Y140" s="1">
        <v>44400</v>
      </c>
      <c r="Z140" s="2">
        <v>0.42428240740740741</v>
      </c>
      <c r="AB140">
        <v>1</v>
      </c>
      <c r="AD140" s="4">
        <f t="shared" si="12"/>
        <v>3.09909894279832</v>
      </c>
      <c r="AE140" s="4">
        <f t="shared" si="13"/>
        <v>3.1122693675426572</v>
      </c>
      <c r="AF140" s="4">
        <f t="shared" si="14"/>
        <v>1.3170424744337161E-2</v>
      </c>
      <c r="AG140" s="4">
        <f t="shared" si="15"/>
        <v>0.29933309858281598</v>
      </c>
    </row>
    <row r="141" spans="1:58" x14ac:dyDescent="0.3">
      <c r="A141">
        <v>118</v>
      </c>
      <c r="B141">
        <v>4</v>
      </c>
      <c r="C141" t="s">
        <v>65</v>
      </c>
      <c r="D141" t="s">
        <v>27</v>
      </c>
      <c r="G141">
        <v>0.5</v>
      </c>
      <c r="H141">
        <v>0.5</v>
      </c>
      <c r="I141">
        <v>219</v>
      </c>
      <c r="J141">
        <v>3981</v>
      </c>
      <c r="L141">
        <v>34987</v>
      </c>
      <c r="M141">
        <v>0.58299999999999996</v>
      </c>
      <c r="N141">
        <v>3.6520000000000001</v>
      </c>
      <c r="O141">
        <v>3.069</v>
      </c>
      <c r="Q141">
        <v>3.5430000000000001</v>
      </c>
      <c r="R141">
        <v>1</v>
      </c>
      <c r="S141">
        <v>0</v>
      </c>
      <c r="T141">
        <v>0</v>
      </c>
      <c r="V141">
        <v>0</v>
      </c>
      <c r="Y141" s="1">
        <v>44400</v>
      </c>
      <c r="Z141" s="2">
        <v>0.43033564814814818</v>
      </c>
      <c r="AB141">
        <v>1</v>
      </c>
      <c r="AD141" s="4">
        <f t="shared" si="12"/>
        <v>0.11075716060552344</v>
      </c>
      <c r="AE141" s="4">
        <f t="shared" si="13"/>
        <v>3.0364553503827838</v>
      </c>
      <c r="AF141" s="4">
        <f t="shared" si="14"/>
        <v>2.9256981897772603</v>
      </c>
      <c r="AG141" s="4">
        <f t="shared" si="15"/>
        <v>0.302777246602001</v>
      </c>
      <c r="AI141">
        <f>ABS(100*(AD141-3)/3)</f>
        <v>96.308094646482559</v>
      </c>
      <c r="AJ141">
        <f>ABS(100*(AD141-AD142)/(AVERAGE(AD141:AD142)))</f>
        <v>73.815979826339174</v>
      </c>
      <c r="AN141">
        <f t="shared" ref="AN141" si="18">ABS(100*(AE141-6)/6)</f>
        <v>49.392410826953608</v>
      </c>
      <c r="AO141">
        <f>ABS(100*(AE141-AE142)/(AVERAGE(AE141:AE142)))</f>
        <v>2.6843637605879635E-2</v>
      </c>
      <c r="AS141">
        <f>ABS(100*(AF141-3)/3)</f>
        <v>2.4767270074246581</v>
      </c>
      <c r="AT141">
        <f>ABS(100*(AF141-AF142)/(AVERAGE(AF141:AF142)))</f>
        <v>2.0477778501277282</v>
      </c>
      <c r="AX141">
        <f t="shared" ref="AX141" si="19">ABS(100*(AG141-0.3)/0.3)</f>
        <v>0.9257488673336719</v>
      </c>
      <c r="AY141">
        <f>ABS(100*(AG141-AG142)/(AVERAGE(AG141:AG142)))</f>
        <v>0.28115632042542466</v>
      </c>
      <c r="BC141" s="4">
        <f>AVERAGE(AD141:AD142)</f>
        <v>8.0898975053076416E-2</v>
      </c>
      <c r="BD141" s="4">
        <f>AVERAGE(AE141:AE142)</f>
        <v>3.0368629526255786</v>
      </c>
      <c r="BE141" s="4">
        <f>AVERAGE(AF141:AF142)</f>
        <v>2.9559639775725026</v>
      </c>
      <c r="BF141" s="4">
        <f>AVERAGE(AG141:AG142)</f>
        <v>0.30235220543423902</v>
      </c>
    </row>
    <row r="142" spans="1:58" x14ac:dyDescent="0.3">
      <c r="A142">
        <v>119</v>
      </c>
      <c r="B142">
        <v>4</v>
      </c>
      <c r="C142" t="s">
        <v>65</v>
      </c>
      <c r="D142" t="s">
        <v>27</v>
      </c>
      <c r="G142">
        <v>0.5</v>
      </c>
      <c r="H142">
        <v>0.5</v>
      </c>
      <c r="I142">
        <v>148</v>
      </c>
      <c r="J142">
        <v>3982</v>
      </c>
      <c r="L142">
        <v>34890</v>
      </c>
      <c r="M142">
        <v>0.52900000000000003</v>
      </c>
      <c r="N142">
        <v>3.6520000000000001</v>
      </c>
      <c r="O142">
        <v>3.1240000000000001</v>
      </c>
      <c r="Q142">
        <v>3.5329999999999999</v>
      </c>
      <c r="R142">
        <v>1</v>
      </c>
      <c r="S142">
        <v>0</v>
      </c>
      <c r="T142">
        <v>0</v>
      </c>
      <c r="V142">
        <v>0</v>
      </c>
      <c r="Y142" s="1">
        <v>44400</v>
      </c>
      <c r="Z142" s="2">
        <v>0.43682870370370369</v>
      </c>
      <c r="AB142">
        <v>1</v>
      </c>
      <c r="AD142" s="4">
        <f t="shared" si="12"/>
        <v>5.1040789500629395E-2</v>
      </c>
      <c r="AE142" s="4">
        <f t="shared" si="13"/>
        <v>3.0372705548683738</v>
      </c>
      <c r="AF142" s="4">
        <f t="shared" si="14"/>
        <v>2.9862297653677445</v>
      </c>
      <c r="AG142" s="4">
        <f t="shared" si="15"/>
        <v>0.30192716426647698</v>
      </c>
    </row>
    <row r="143" spans="1:58" x14ac:dyDescent="0.3">
      <c r="A143">
        <v>120</v>
      </c>
      <c r="B143">
        <v>3</v>
      </c>
      <c r="D143" t="s">
        <v>28</v>
      </c>
      <c r="Y143" s="1">
        <v>44400</v>
      </c>
      <c r="Z143" s="2">
        <v>0.44103009259259257</v>
      </c>
      <c r="AB143">
        <v>1</v>
      </c>
      <c r="AD143" s="4" t="e">
        <f t="shared" si="12"/>
        <v>#DIV/0!</v>
      </c>
      <c r="AE143" s="4" t="e">
        <f t="shared" si="13"/>
        <v>#DIV/0!</v>
      </c>
      <c r="AF143" s="4" t="e">
        <f t="shared" si="14"/>
        <v>#DIV/0!</v>
      </c>
      <c r="AG143" s="4" t="e">
        <f t="shared" si="15"/>
        <v>#DIV/0!</v>
      </c>
    </row>
    <row r="144" spans="1:58" x14ac:dyDescent="0.3">
      <c r="A144">
        <v>121</v>
      </c>
      <c r="B144">
        <v>4</v>
      </c>
      <c r="R144">
        <v>1</v>
      </c>
    </row>
  </sheetData>
  <conditionalFormatting sqref="AT43 AT45 AT48 AK84 AP84 AZ84 AU84">
    <cfRule type="cellIs" dxfId="998" priority="169" operator="greaterThan">
      <formula>20</formula>
    </cfRule>
  </conditionalFormatting>
  <conditionalFormatting sqref="AL81 AQ81 AV81 BA81">
    <cfRule type="cellIs" dxfId="997" priority="168" operator="between">
      <formula>80</formula>
      <formula>120</formula>
    </cfRule>
  </conditionalFormatting>
  <conditionalFormatting sqref="AR45 AW45 AJ45:AK45 AT45:AU45 AY45:AZ45">
    <cfRule type="cellIs" dxfId="996" priority="167" operator="greaterThan">
      <formula>20</formula>
    </cfRule>
  </conditionalFormatting>
  <conditionalFormatting sqref="AJ44">
    <cfRule type="cellIs" dxfId="995" priority="163" operator="greaterThan">
      <formula>20</formula>
    </cfRule>
  </conditionalFormatting>
  <conditionalFormatting sqref="AY44">
    <cfRule type="cellIs" dxfId="994" priority="160" operator="greaterThan">
      <formula>20</formula>
    </cfRule>
  </conditionalFormatting>
  <conditionalFormatting sqref="AO45:AP45">
    <cfRule type="cellIs" dxfId="993" priority="165" operator="greaterThan">
      <formula>20</formula>
    </cfRule>
  </conditionalFormatting>
  <conditionalFormatting sqref="AT41">
    <cfRule type="cellIs" dxfId="992" priority="157" operator="greaterThan">
      <formula>20</formula>
    </cfRule>
  </conditionalFormatting>
  <conditionalFormatting sqref="AO44">
    <cfRule type="cellIs" dxfId="991" priority="162" operator="greaterThan">
      <formula>20</formula>
    </cfRule>
  </conditionalFormatting>
  <conditionalFormatting sqref="AT44">
    <cfRule type="cellIs" dxfId="990" priority="161" operator="greaterThan">
      <formula>20</formula>
    </cfRule>
  </conditionalFormatting>
  <conditionalFormatting sqref="AJ41">
    <cfRule type="cellIs" dxfId="989" priority="159" operator="greaterThan">
      <formula>20</formula>
    </cfRule>
  </conditionalFormatting>
  <conditionalFormatting sqref="AO42">
    <cfRule type="cellIs" dxfId="988" priority="154" operator="greaterThan">
      <formula>20</formula>
    </cfRule>
  </conditionalFormatting>
  <conditionalFormatting sqref="AY42">
    <cfRule type="cellIs" dxfId="987" priority="152" operator="greaterThan">
      <formula>20</formula>
    </cfRule>
  </conditionalFormatting>
  <conditionalFormatting sqref="AJ42">
    <cfRule type="cellIs" dxfId="986" priority="155" operator="greaterThan">
      <formula>20</formula>
    </cfRule>
  </conditionalFormatting>
  <conditionalFormatting sqref="AT42">
    <cfRule type="cellIs" dxfId="985" priority="153" operator="greaterThan">
      <formula>20</formula>
    </cfRule>
  </conditionalFormatting>
  <conditionalFormatting sqref="AJ46">
    <cfRule type="cellIs" dxfId="984" priority="151" operator="greaterThan">
      <formula>20</formula>
    </cfRule>
  </conditionalFormatting>
  <conditionalFormatting sqref="AT46">
    <cfRule type="cellIs" dxfId="983" priority="149" operator="greaterThan">
      <formula>20</formula>
    </cfRule>
  </conditionalFormatting>
  <conditionalFormatting sqref="AJ47">
    <cfRule type="cellIs" dxfId="982" priority="147" operator="greaterThan">
      <formula>20</formula>
    </cfRule>
  </conditionalFormatting>
  <conditionalFormatting sqref="AO47">
    <cfRule type="cellIs" dxfId="981" priority="146" operator="greaterThan">
      <formula>20</formula>
    </cfRule>
  </conditionalFormatting>
  <conditionalFormatting sqref="AT47">
    <cfRule type="cellIs" dxfId="980" priority="145" operator="greaterThan">
      <formula>20</formula>
    </cfRule>
  </conditionalFormatting>
  <conditionalFormatting sqref="AY47">
    <cfRule type="cellIs" dxfId="979" priority="144" operator="greaterThan">
      <formula>20</formula>
    </cfRule>
  </conditionalFormatting>
  <conditionalFormatting sqref="AJ84 AJ81 AJ78 AJ75 AJ72 AJ69 AJ66 AJ63 AJ60 AJ57 AJ54 AJ51">
    <cfRule type="cellIs" dxfId="978" priority="143" operator="greaterThan">
      <formula>20</formula>
    </cfRule>
  </conditionalFormatting>
  <conditionalFormatting sqref="AO84 AO81 AO78 AO75 AO72 AO69 AO66 AO63 AO60 AO57 AO54 AO51">
    <cfRule type="cellIs" dxfId="977" priority="142" operator="greaterThan">
      <formula>20</formula>
    </cfRule>
  </conditionalFormatting>
  <conditionalFormatting sqref="AT84 AT81 AT78 AT75 AT72 AT69 AT66 AT63 AT60 AT57 AT54 AT51">
    <cfRule type="cellIs" dxfId="976" priority="141" operator="greaterThan">
      <formula>20</formula>
    </cfRule>
  </conditionalFormatting>
  <conditionalFormatting sqref="AY84 AY81 AY78 AY75 AY72 AY69 AY66 AY63 AY60 AY57 AY54 AY51">
    <cfRule type="cellIs" dxfId="975" priority="140" operator="greaterThan">
      <formula>20</formula>
    </cfRule>
  </conditionalFormatting>
  <conditionalFormatting sqref="AJ94 AJ91 AJ88">
    <cfRule type="cellIs" dxfId="974" priority="139" operator="greaterThan">
      <formula>20</formula>
    </cfRule>
  </conditionalFormatting>
  <conditionalFormatting sqref="AO94 AO91 AO88">
    <cfRule type="cellIs" dxfId="973" priority="138" operator="greaterThan">
      <formula>20</formula>
    </cfRule>
  </conditionalFormatting>
  <conditionalFormatting sqref="AT94 AT91 AT88">
    <cfRule type="cellIs" dxfId="972" priority="137" operator="greaterThan">
      <formula>20</formula>
    </cfRule>
  </conditionalFormatting>
  <conditionalFormatting sqref="AY94 AY91 AY88">
    <cfRule type="cellIs" dxfId="971" priority="136" operator="greaterThan">
      <formula>20</formula>
    </cfRule>
  </conditionalFormatting>
  <conditionalFormatting sqref="AK81">
    <cfRule type="cellIs" dxfId="970" priority="130" operator="greaterThan">
      <formula>20</formula>
    </cfRule>
  </conditionalFormatting>
  <conditionalFormatting sqref="AJ125 AJ122 AJ119 AJ116 AJ113 AJ110 AJ107 AJ104 AJ101 AJ98">
    <cfRule type="cellIs" dxfId="969" priority="123" operator="greaterThan">
      <formula>20</formula>
    </cfRule>
  </conditionalFormatting>
  <conditionalFormatting sqref="AO125 AO122 AO119 AO116 AO113 AO110 AO107 AO104 AO101 AO98">
    <cfRule type="cellIs" dxfId="968" priority="122" operator="greaterThan">
      <formula>20</formula>
    </cfRule>
  </conditionalFormatting>
  <conditionalFormatting sqref="AT125 AT122 AT119 AT116 AT113 AT110 AT107 AT104 AT101 AT98">
    <cfRule type="cellIs" dxfId="967" priority="121" operator="greaterThan">
      <formula>20</formula>
    </cfRule>
  </conditionalFormatting>
  <conditionalFormatting sqref="AY125 AY122 AY119 AY116 AY113 AY110 AY107 AY104 AY101 AY98">
    <cfRule type="cellIs" dxfId="966" priority="120" operator="greaterThan">
      <formula>20</formula>
    </cfRule>
  </conditionalFormatting>
  <conditionalFormatting sqref="AN141 AK84 AP84 AZ84 AU84">
    <cfRule type="cellIs" dxfId="965" priority="108" operator="lessThan">
      <formula>20</formula>
    </cfRule>
  </conditionalFormatting>
  <conditionalFormatting sqref="AT141 AT138 AT135">
    <cfRule type="cellIs" dxfId="964" priority="111" operator="greaterThan">
      <formula>20</formula>
    </cfRule>
  </conditionalFormatting>
  <conditionalFormatting sqref="BA82">
    <cfRule type="cellIs" dxfId="963" priority="83" operator="between">
      <formula>80</formula>
      <formula>120</formula>
    </cfRule>
  </conditionalFormatting>
  <conditionalFormatting sqref="BA83:BA84">
    <cfRule type="cellIs" dxfId="962" priority="76" operator="between">
      <formula>80</formula>
      <formula>120</formula>
    </cfRule>
  </conditionalFormatting>
  <conditionalFormatting sqref="AU81">
    <cfRule type="cellIs" dxfId="961" priority="26" operator="greaterThan">
      <formula>20</formula>
    </cfRule>
  </conditionalFormatting>
  <conditionalFormatting sqref="AR36:AR37 AW32:AW37 AJ36:AK37 AT36:AU37 AY32:AZ37 AO36:AP37 AR43 AW43 AW48 AR48 AR39 AW39 AJ39:AK39 AT39:AU39 AO39:AP39">
    <cfRule type="cellIs" dxfId="960" priority="185" operator="greaterThan">
      <formula>20</formula>
    </cfRule>
  </conditionalFormatting>
  <conditionalFormatting sqref="AL36:AM37 BA32:BA37 AV36:AV37 AQ36:AQ37 AL43:AM43 BA43 AV43 AQ43 AQ48 AV48 BA48 AL48:AM48 AL39:AM39 AV39 AQ39">
    <cfRule type="cellIs" dxfId="959" priority="184" operator="between">
      <formula>80</formula>
      <formula>120</formula>
    </cfRule>
  </conditionalFormatting>
  <conditionalFormatting sqref="AY39">
    <cfRule type="cellIs" dxfId="958" priority="183" operator="greaterThan">
      <formula>20</formula>
    </cfRule>
  </conditionalFormatting>
  <conditionalFormatting sqref="AJ43:AK43 AT43:AU43 AY43:AZ43 AY48:AZ48 AT48:AU48 AJ48:AK48">
    <cfRule type="cellIs" dxfId="957" priority="182" operator="greaterThan">
      <formula>20</formula>
    </cfRule>
  </conditionalFormatting>
  <conditionalFormatting sqref="AJ48">
    <cfRule type="cellIs" dxfId="956" priority="179" operator="greaterThan">
      <formula>20</formula>
    </cfRule>
  </conditionalFormatting>
  <conditionalFormatting sqref="AY48">
    <cfRule type="cellIs" dxfId="955" priority="176" operator="greaterThan">
      <formula>20</formula>
    </cfRule>
  </conditionalFormatting>
  <conditionalFormatting sqref="AL31:AM35 AV31:AV35">
    <cfRule type="cellIs" dxfId="954" priority="174" operator="between">
      <formula>80</formula>
      <formula>120</formula>
    </cfRule>
  </conditionalFormatting>
  <conditionalFormatting sqref="AO43:AP43 AO48:AP48">
    <cfRule type="cellIs" dxfId="953" priority="181" operator="greaterThan">
      <formula>20</formula>
    </cfRule>
  </conditionalFormatting>
  <conditionalFormatting sqref="AO31:AP35">
    <cfRule type="cellIs" dxfId="952" priority="173" operator="greaterThan">
      <formula>20</formula>
    </cfRule>
  </conditionalFormatting>
  <conditionalFormatting sqref="AQ31:AQ35">
    <cfRule type="cellIs" dxfId="951" priority="172" operator="between">
      <formula>80</formula>
      <formula>120</formula>
    </cfRule>
  </conditionalFormatting>
  <conditionalFormatting sqref="AI31:AI45 AN31:AN45 AS31:AS45 AX31:AX45">
    <cfRule type="cellIs" dxfId="950" priority="180" operator="lessThan">
      <formula>20</formula>
    </cfRule>
  </conditionalFormatting>
  <conditionalFormatting sqref="AO48">
    <cfRule type="cellIs" dxfId="949" priority="178" operator="greaterThan">
      <formula>20</formula>
    </cfRule>
  </conditionalFormatting>
  <conditionalFormatting sqref="AT48">
    <cfRule type="cellIs" dxfId="948" priority="177" operator="greaterThan">
      <formula>20</formula>
    </cfRule>
  </conditionalFormatting>
  <conditionalFormatting sqref="AR31:AR35 AJ31:AK35 AT31:AU35">
    <cfRule type="cellIs" dxfId="947" priority="175" operator="greaterThan">
      <formula>20</formula>
    </cfRule>
  </conditionalFormatting>
  <conditionalFormatting sqref="AO43">
    <cfRule type="cellIs" dxfId="946" priority="170" operator="greaterThan">
      <formula>20</formula>
    </cfRule>
  </conditionalFormatting>
  <conditionalFormatting sqref="AY43 AY45 AY48">
    <cfRule type="cellIs" dxfId="945" priority="186" operator="greaterThan">
      <formula>20</formula>
    </cfRule>
  </conditionalFormatting>
  <conditionalFormatting sqref="AJ43">
    <cfRule type="cellIs" dxfId="944" priority="171" operator="greaterThan">
      <formula>20</formula>
    </cfRule>
  </conditionalFormatting>
  <conditionalFormatting sqref="AL45:AM45 BA45 AV45">
    <cfRule type="cellIs" dxfId="943" priority="166" operator="between">
      <formula>80</formula>
      <formula>120</formula>
    </cfRule>
  </conditionalFormatting>
  <conditionalFormatting sqref="AQ45">
    <cfRule type="cellIs" dxfId="942" priority="164" operator="between">
      <formula>80</formula>
      <formula>120</formula>
    </cfRule>
  </conditionalFormatting>
  <conditionalFormatting sqref="AO41">
    <cfRule type="cellIs" dxfId="941" priority="158" operator="greaterThan">
      <formula>20</formula>
    </cfRule>
  </conditionalFormatting>
  <conditionalFormatting sqref="AY41">
    <cfRule type="cellIs" dxfId="940" priority="156" operator="greaterThan">
      <formula>20</formula>
    </cfRule>
  </conditionalFormatting>
  <conditionalFormatting sqref="AO46">
    <cfRule type="cellIs" dxfId="939" priority="150" operator="greaterThan">
      <formula>20</formula>
    </cfRule>
  </conditionalFormatting>
  <conditionalFormatting sqref="AY46">
    <cfRule type="cellIs" dxfId="938" priority="148" operator="greaterThan">
      <formula>20</formula>
    </cfRule>
  </conditionalFormatting>
  <conditionalFormatting sqref="AI94">
    <cfRule type="cellIs" dxfId="937" priority="135" operator="lessThan">
      <formula>20</formula>
    </cfRule>
  </conditionalFormatting>
  <conditionalFormatting sqref="AN94">
    <cfRule type="cellIs" dxfId="936" priority="134" operator="lessThan">
      <formula>20</formula>
    </cfRule>
  </conditionalFormatting>
  <conditionalFormatting sqref="AS94">
    <cfRule type="cellIs" dxfId="935" priority="133" operator="lessThan">
      <formula>20</formula>
    </cfRule>
  </conditionalFormatting>
  <conditionalFormatting sqref="AX94">
    <cfRule type="cellIs" dxfId="934" priority="132" operator="lessThan">
      <formula>20</formula>
    </cfRule>
  </conditionalFormatting>
  <conditionalFormatting sqref="AL82">
    <cfRule type="cellIs" dxfId="933" priority="131" operator="between">
      <formula>80</formula>
      <formula>120</formula>
    </cfRule>
  </conditionalFormatting>
  <conditionalFormatting sqref="AL83">
    <cfRule type="cellIs" dxfId="932" priority="126" operator="between">
      <formula>80</formula>
      <formula>120</formula>
    </cfRule>
  </conditionalFormatting>
  <conditionalFormatting sqref="AJ141 AJ138 AJ135">
    <cfRule type="cellIs" dxfId="931" priority="113" operator="greaterThan">
      <formula>20</formula>
    </cfRule>
  </conditionalFormatting>
  <conditionalFormatting sqref="AO141 AO138 AO135">
    <cfRule type="cellIs" dxfId="930" priority="112" operator="greaterThan">
      <formula>20</formula>
    </cfRule>
  </conditionalFormatting>
  <conditionalFormatting sqref="AY141 AY138 AY135">
    <cfRule type="cellIs" dxfId="929" priority="110" operator="greaterThan">
      <formula>20</formula>
    </cfRule>
  </conditionalFormatting>
  <conditionalFormatting sqref="AI141">
    <cfRule type="cellIs" dxfId="928" priority="109" operator="lessThan">
      <formula>20</formula>
    </cfRule>
  </conditionalFormatting>
  <conditionalFormatting sqref="AS141">
    <cfRule type="cellIs" dxfId="927" priority="107" operator="lessThan">
      <formula>20</formula>
    </cfRule>
  </conditionalFormatting>
  <conditionalFormatting sqref="AX141">
    <cfRule type="cellIs" dxfId="926" priority="106" operator="lessThan">
      <formula>20</formula>
    </cfRule>
  </conditionalFormatting>
  <conditionalFormatting sqref="AZ81">
    <cfRule type="cellIs" dxfId="925" priority="82" operator="greaterThan">
      <formula>20</formula>
    </cfRule>
  </conditionalFormatting>
  <conditionalFormatting sqref="AQ82">
    <cfRule type="cellIs" dxfId="924" priority="35" operator="between">
      <formula>80</formula>
      <formula>120</formula>
    </cfRule>
  </conditionalFormatting>
  <conditionalFormatting sqref="AP81">
    <cfRule type="cellIs" dxfId="923" priority="34" operator="greaterThan">
      <formula>20</formula>
    </cfRule>
  </conditionalFormatting>
  <conditionalFormatting sqref="AQ83:AQ84">
    <cfRule type="cellIs" dxfId="922" priority="30" operator="between">
      <formula>80</formula>
      <formula>120</formula>
    </cfRule>
  </conditionalFormatting>
  <conditionalFormatting sqref="AV82">
    <cfRule type="cellIs" dxfId="921" priority="27" operator="between">
      <formula>80</formula>
      <formula>120</formula>
    </cfRule>
  </conditionalFormatting>
  <conditionalFormatting sqref="AV83:AV84">
    <cfRule type="cellIs" dxfId="920" priority="22" operator="between">
      <formula>80</formula>
      <formula>120</formula>
    </cfRule>
  </conditionalFormatting>
  <conditionalFormatting sqref="AK131 AP131 AZ131 AU131">
    <cfRule type="cellIs" dxfId="919" priority="19" operator="greaterThan">
      <formula>20</formula>
    </cfRule>
  </conditionalFormatting>
  <conditionalFormatting sqref="AL128 AQ128 AV128 BA128">
    <cfRule type="cellIs" dxfId="918" priority="18" operator="between">
      <formula>80</formula>
      <formula>120</formula>
    </cfRule>
  </conditionalFormatting>
  <conditionalFormatting sqref="AJ131 AJ128">
    <cfRule type="cellIs" dxfId="917" priority="17" operator="greaterThan">
      <formula>20</formula>
    </cfRule>
  </conditionalFormatting>
  <conditionalFormatting sqref="AO131 AO128">
    <cfRule type="cellIs" dxfId="916" priority="16" operator="greaterThan">
      <formula>20</formula>
    </cfRule>
  </conditionalFormatting>
  <conditionalFormatting sqref="AT131 AT128">
    <cfRule type="cellIs" dxfId="915" priority="15" operator="greaterThan">
      <formula>20</formula>
    </cfRule>
  </conditionalFormatting>
  <conditionalFormatting sqref="AY131 AY128">
    <cfRule type="cellIs" dxfId="914" priority="14" operator="greaterThan">
      <formula>20</formula>
    </cfRule>
  </conditionalFormatting>
  <conditionalFormatting sqref="AK128">
    <cfRule type="cellIs" dxfId="913" priority="12" operator="greaterThan">
      <formula>20</formula>
    </cfRule>
  </conditionalFormatting>
  <conditionalFormatting sqref="AK131 AP131 AZ131 AU131">
    <cfRule type="cellIs" dxfId="912" priority="10" operator="lessThan">
      <formula>20</formula>
    </cfRule>
  </conditionalFormatting>
  <conditionalFormatting sqref="BA129">
    <cfRule type="cellIs" dxfId="911" priority="9" operator="between">
      <formula>80</formula>
      <formula>120</formula>
    </cfRule>
  </conditionalFormatting>
  <conditionalFormatting sqref="BA130:BA131">
    <cfRule type="cellIs" dxfId="910" priority="7" operator="between">
      <formula>80</formula>
      <formula>120</formula>
    </cfRule>
  </conditionalFormatting>
  <conditionalFormatting sqref="AU128">
    <cfRule type="cellIs" dxfId="909" priority="2" operator="greaterThan">
      <formula>20</formula>
    </cfRule>
  </conditionalFormatting>
  <conditionalFormatting sqref="AL129">
    <cfRule type="cellIs" dxfId="908" priority="13" operator="between">
      <formula>80</formula>
      <formula>120</formula>
    </cfRule>
  </conditionalFormatting>
  <conditionalFormatting sqref="AL130">
    <cfRule type="cellIs" dxfId="907" priority="11" operator="between">
      <formula>80</formula>
      <formula>120</formula>
    </cfRule>
  </conditionalFormatting>
  <conditionalFormatting sqref="AZ128">
    <cfRule type="cellIs" dxfId="906" priority="8" operator="greaterThan">
      <formula>20</formula>
    </cfRule>
  </conditionalFormatting>
  <conditionalFormatting sqref="AQ129">
    <cfRule type="cellIs" dxfId="905" priority="6" operator="between">
      <formula>80</formula>
      <formula>120</formula>
    </cfRule>
  </conditionalFormatting>
  <conditionalFormatting sqref="AP128">
    <cfRule type="cellIs" dxfId="904" priority="5" operator="greaterThan">
      <formula>20</formula>
    </cfRule>
  </conditionalFormatting>
  <conditionalFormatting sqref="AQ130:AQ131">
    <cfRule type="cellIs" dxfId="903" priority="4" operator="between">
      <formula>80</formula>
      <formula>120</formula>
    </cfRule>
  </conditionalFormatting>
  <conditionalFormatting sqref="AV129">
    <cfRule type="cellIs" dxfId="902" priority="3" operator="between">
      <formula>80</formula>
      <formula>120</formula>
    </cfRule>
  </conditionalFormatting>
  <conditionalFormatting sqref="AV130:AV131">
    <cfRule type="cellIs" dxfId="901" priority="1" operator="between">
      <formula>80</formula>
      <formula>120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F69"/>
  <sheetViews>
    <sheetView topLeftCell="A25" zoomScale="85" zoomScaleNormal="85" workbookViewId="0">
      <selection activeCell="O45" sqref="O45"/>
    </sheetView>
  </sheetViews>
  <sheetFormatPr defaultRowHeight="14.4" x14ac:dyDescent="0.3"/>
  <cols>
    <col min="3" max="3" width="26.44140625" customWidth="1"/>
    <col min="5" max="5" width="11.77734375" bestFit="1" customWidth="1"/>
    <col min="7" max="7" width="12" customWidth="1"/>
    <col min="9" max="9" width="11.5546875" customWidth="1"/>
    <col min="25" max="25" width="10.5546875" customWidth="1"/>
    <col min="26" max="26" width="12.44140625" customWidth="1"/>
  </cols>
  <sheetData>
    <row r="1" spans="1:9" x14ac:dyDescent="0.3">
      <c r="A1" t="s">
        <v>70</v>
      </c>
    </row>
    <row r="12" spans="1:9" x14ac:dyDescent="0.3">
      <c r="A12" t="s">
        <v>31</v>
      </c>
      <c r="C12" t="s">
        <v>68</v>
      </c>
      <c r="D12" t="s">
        <v>32</v>
      </c>
      <c r="E12" s="3" t="s">
        <v>8</v>
      </c>
      <c r="F12" t="s">
        <v>33</v>
      </c>
      <c r="G12" s="3" t="s">
        <v>9</v>
      </c>
      <c r="H12" t="s">
        <v>34</v>
      </c>
      <c r="I12" s="3" t="s">
        <v>11</v>
      </c>
    </row>
    <row r="13" spans="1:9" x14ac:dyDescent="0.3">
      <c r="G13" s="3"/>
      <c r="I13" s="3"/>
    </row>
    <row r="14" spans="1:9" x14ac:dyDescent="0.3">
      <c r="D14">
        <v>0</v>
      </c>
      <c r="E14" s="3">
        <f>AVERAGE(I29:I30)</f>
        <v>46</v>
      </c>
      <c r="F14">
        <v>0</v>
      </c>
      <c r="G14" s="3">
        <f>AVERAGE(J29:J30)</f>
        <v>437</v>
      </c>
      <c r="H14">
        <v>0</v>
      </c>
      <c r="I14" s="3">
        <f>AVERAGE(L29:L30)</f>
        <v>77</v>
      </c>
    </row>
    <row r="15" spans="1:9" x14ac:dyDescent="0.3">
      <c r="D15">
        <f>3*G32/1000</f>
        <v>6.0000000000000006E-4</v>
      </c>
      <c r="E15" s="3">
        <f>AVERAGE(I32:I33)</f>
        <v>1068</v>
      </c>
      <c r="F15">
        <f>6*H32/1000</f>
        <v>1.2000000000000001E-3</v>
      </c>
      <c r="G15" s="3">
        <f>AVERAGE(J32:J33)</f>
        <v>2406</v>
      </c>
      <c r="H15">
        <f>0.3*H32/1000</f>
        <v>5.9999999999999995E-5</v>
      </c>
      <c r="I15" s="3">
        <f>AVERAGE(L32:L33)</f>
        <v>1118.5</v>
      </c>
    </row>
    <row r="16" spans="1:9" x14ac:dyDescent="0.3">
      <c r="D16">
        <f>3*G35/1000</f>
        <v>1.7999999999999997E-3</v>
      </c>
      <c r="E16" s="3">
        <f>AVERAGE(I35:I36)</f>
        <v>3693.5</v>
      </c>
      <c r="F16">
        <f>6*H35/1000</f>
        <v>3.5999999999999995E-3</v>
      </c>
      <c r="G16" s="3">
        <f>AVERAGE(J35:J36)</f>
        <v>7909.5</v>
      </c>
      <c r="H16">
        <f>0.3*H35/1000</f>
        <v>1.7999999999999998E-4</v>
      </c>
      <c r="I16" s="3">
        <f>AVERAGE(L35:L36)</f>
        <v>3910.5</v>
      </c>
    </row>
    <row r="17" spans="1:58" x14ac:dyDescent="0.3">
      <c r="D17">
        <f>9*G38/1000</f>
        <v>2.9970000000000005E-3</v>
      </c>
      <c r="E17" s="3">
        <f>AVERAGE(I38:I39)</f>
        <v>5771.5</v>
      </c>
      <c r="F17">
        <f>18*H38/1000</f>
        <v>5.9940000000000011E-3</v>
      </c>
      <c r="G17" s="3">
        <f>AVERAGE(J38:J39)</f>
        <v>11909</v>
      </c>
      <c r="H17">
        <f>0.9*H38/1000</f>
        <v>2.9970000000000002E-4</v>
      </c>
      <c r="I17" s="3">
        <f>AVERAGE(L38:L39)</f>
        <v>5891.5</v>
      </c>
    </row>
    <row r="18" spans="1:58" x14ac:dyDescent="0.3">
      <c r="D18">
        <f>9*G41/1000</f>
        <v>4.2030000000000001E-3</v>
      </c>
      <c r="E18" s="3">
        <f>AVERAGE(I41:I42)</f>
        <v>8427</v>
      </c>
      <c r="F18">
        <f>18*H41/1000</f>
        <v>8.4060000000000003E-3</v>
      </c>
      <c r="G18" s="3">
        <f>AVERAGE(J41:J42)</f>
        <v>17325</v>
      </c>
      <c r="H18">
        <f>0.9*H41/1000</f>
        <v>4.2030000000000002E-4</v>
      </c>
      <c r="I18" s="3">
        <f>AVERAGE(L41:L42)</f>
        <v>8574.5</v>
      </c>
    </row>
    <row r="19" spans="1:58" x14ac:dyDescent="0.3">
      <c r="D19">
        <f>9*G44/1000</f>
        <v>5.3999999999999994E-3</v>
      </c>
      <c r="E19" s="3">
        <f>AVERAGE(I44:I45)</f>
        <v>10936.5</v>
      </c>
      <c r="F19">
        <f>18*H44/1000</f>
        <v>1.0799999999999999E-2</v>
      </c>
      <c r="G19" s="3">
        <f>AVERAGE(J44:J45)</f>
        <v>22396.5</v>
      </c>
      <c r="H19">
        <f>0.9*H44/1000</f>
        <v>5.4000000000000001E-4</v>
      </c>
      <c r="I19" s="3">
        <f>AVERAGE(L44:L45)</f>
        <v>11148.5</v>
      </c>
    </row>
    <row r="20" spans="1:58" x14ac:dyDescent="0.3">
      <c r="C20" t="s">
        <v>35</v>
      </c>
      <c r="E20" s="5">
        <f>SLOPE(D13:D19,E13:E19)</f>
        <v>4.9507747356679056E-7</v>
      </c>
      <c r="F20" s="5"/>
      <c r="G20" s="5">
        <f>SLOPE(F13:F19,G13:G19)</f>
        <v>4.9061050842459497E-7</v>
      </c>
      <c r="H20" s="5"/>
      <c r="I20" s="5">
        <f>SLOPE(H13:H19,I13:I19)</f>
        <v>4.8819907672211286E-8</v>
      </c>
    </row>
    <row r="21" spans="1:58" x14ac:dyDescent="0.3">
      <c r="C21" t="s">
        <v>36</v>
      </c>
      <c r="E21" s="5">
        <f>INTERCEPT(D13:D19,E13:E19)</f>
        <v>2.9357124621061988E-5</v>
      </c>
      <c r="F21" s="5"/>
      <c r="G21" s="5">
        <f>INTERCEPT(F13:F19,G13:G19)</f>
        <v>-1.0095922450858389E-4</v>
      </c>
      <c r="H21" s="5"/>
      <c r="I21" s="5">
        <f>INTERCEPT(H13:H19,I13:I19)</f>
        <v>3.800439263886967E-8</v>
      </c>
    </row>
    <row r="22" spans="1:58" x14ac:dyDescent="0.3">
      <c r="C22" t="s">
        <v>37</v>
      </c>
      <c r="E22" s="6">
        <f>RSQ(D13:D19,E13:E19)</f>
        <v>0.99899968812914308</v>
      </c>
      <c r="F22" s="6"/>
      <c r="G22" s="6">
        <f>RSQ(F13:F19,G13:G19)</f>
        <v>0.9985062711248095</v>
      </c>
      <c r="H22" s="6"/>
      <c r="I22" s="6">
        <f>RSQ(H13:H19,I13:I19)</f>
        <v>0.99849721508772082</v>
      </c>
    </row>
    <row r="23" spans="1:58" s="3" customFormat="1" ht="172.8" x14ac:dyDescent="0.3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8</v>
      </c>
      <c r="J23" t="s">
        <v>9</v>
      </c>
      <c r="K23" t="s">
        <v>10</v>
      </c>
      <c r="L23" t="s">
        <v>11</v>
      </c>
      <c r="M23" t="s">
        <v>12</v>
      </c>
      <c r="N23" t="s">
        <v>13</v>
      </c>
      <c r="O23" t="s">
        <v>14</v>
      </c>
      <c r="P23" t="s">
        <v>15</v>
      </c>
      <c r="Q23" t="s">
        <v>16</v>
      </c>
      <c r="R23" t="s">
        <v>17</v>
      </c>
      <c r="S23" t="s">
        <v>18</v>
      </c>
      <c r="T23" t="s">
        <v>19</v>
      </c>
      <c r="U23" t="s">
        <v>20</v>
      </c>
      <c r="V23" t="s">
        <v>21</v>
      </c>
      <c r="W23" t="s">
        <v>22</v>
      </c>
      <c r="X23" t="s">
        <v>23</v>
      </c>
      <c r="Y23" t="s">
        <v>24</v>
      </c>
      <c r="Z23" t="s">
        <v>25</v>
      </c>
      <c r="AA23" s="3" t="s">
        <v>38</v>
      </c>
      <c r="AB23" s="3" t="s">
        <v>39</v>
      </c>
      <c r="AC23" s="3" t="s">
        <v>40</v>
      </c>
      <c r="AD23" s="3" t="s">
        <v>41</v>
      </c>
      <c r="AE23" s="3" t="s">
        <v>42</v>
      </c>
      <c r="AF23" s="3" t="s">
        <v>43</v>
      </c>
      <c r="AG23" s="3" t="s">
        <v>44</v>
      </c>
      <c r="AI23" s="3" t="s">
        <v>45</v>
      </c>
      <c r="AJ23" s="3" t="s">
        <v>46</v>
      </c>
      <c r="AK23" s="3" t="s">
        <v>47</v>
      </c>
      <c r="AL23" s="3" t="s">
        <v>48</v>
      </c>
      <c r="AN23" s="3" t="s">
        <v>49</v>
      </c>
      <c r="AO23" s="3" t="s">
        <v>50</v>
      </c>
      <c r="AP23" s="3" t="s">
        <v>51</v>
      </c>
      <c r="AQ23" s="3" t="s">
        <v>52</v>
      </c>
      <c r="AS23" s="3" t="s">
        <v>53</v>
      </c>
      <c r="AT23" s="3" t="s">
        <v>54</v>
      </c>
      <c r="AU23" s="3" t="s">
        <v>55</v>
      </c>
      <c r="AV23" s="3" t="s">
        <v>56</v>
      </c>
      <c r="AX23" s="3" t="s">
        <v>57</v>
      </c>
      <c r="AY23" s="3" t="s">
        <v>58</v>
      </c>
      <c r="AZ23" s="3" t="s">
        <v>59</v>
      </c>
      <c r="BA23" s="3" t="s">
        <v>60</v>
      </c>
      <c r="BC23" s="3" t="s">
        <v>61</v>
      </c>
      <c r="BD23" s="3" t="s">
        <v>62</v>
      </c>
      <c r="BE23" s="3" t="s">
        <v>63</v>
      </c>
      <c r="BF23" s="3" t="s">
        <v>64</v>
      </c>
    </row>
    <row r="24" spans="1:58" x14ac:dyDescent="0.3">
      <c r="A24">
        <v>1</v>
      </c>
      <c r="B24">
        <v>1</v>
      </c>
      <c r="C24" t="s">
        <v>26</v>
      </c>
      <c r="D24" t="s">
        <v>27</v>
      </c>
      <c r="G24">
        <v>0.5</v>
      </c>
      <c r="H24">
        <v>0.5</v>
      </c>
      <c r="I24">
        <v>8428</v>
      </c>
      <c r="J24">
        <v>11977</v>
      </c>
      <c r="L24">
        <v>13383</v>
      </c>
      <c r="M24">
        <v>6.8810000000000002</v>
      </c>
      <c r="N24">
        <v>10.426</v>
      </c>
      <c r="O24">
        <v>3.5449999999999999</v>
      </c>
      <c r="Q24">
        <v>1.284</v>
      </c>
      <c r="R24">
        <v>1</v>
      </c>
      <c r="S24">
        <v>0</v>
      </c>
      <c r="T24">
        <v>0</v>
      </c>
      <c r="V24">
        <v>0</v>
      </c>
      <c r="Y24" s="1">
        <v>44403</v>
      </c>
      <c r="Z24" s="2">
        <v>0.50327546296296299</v>
      </c>
      <c r="AB24">
        <v>1</v>
      </c>
      <c r="AD24" s="4">
        <f>((I24*$E$20)+$E$21)*1000/G24</f>
        <v>8.4037401436839474</v>
      </c>
      <c r="AE24" s="4">
        <f t="shared" ref="AE24:AE69" si="0">((J24*$G$20)+$G$21)*1000/H24</f>
        <v>11.55016566978558</v>
      </c>
      <c r="AF24" s="4">
        <f>AE24-AD24</f>
        <v>3.1464255261016323</v>
      </c>
      <c r="AG24" s="4">
        <f>((L24*$I$20)+$I$21)*1000/H24</f>
        <v>1.3067896575396851</v>
      </c>
    </row>
    <row r="25" spans="1:58" x14ac:dyDescent="0.3">
      <c r="A25">
        <v>2</v>
      </c>
      <c r="B25">
        <v>1</v>
      </c>
      <c r="C25" t="s">
        <v>26</v>
      </c>
      <c r="D25" t="s">
        <v>27</v>
      </c>
      <c r="G25">
        <v>0.5</v>
      </c>
      <c r="H25">
        <v>0.5</v>
      </c>
      <c r="I25">
        <v>10970</v>
      </c>
      <c r="J25">
        <v>12087</v>
      </c>
      <c r="L25">
        <v>13685</v>
      </c>
      <c r="M25">
        <v>8.8309999999999995</v>
      </c>
      <c r="N25">
        <v>10.518000000000001</v>
      </c>
      <c r="O25">
        <v>1.6870000000000001</v>
      </c>
      <c r="Q25">
        <v>1.3149999999999999</v>
      </c>
      <c r="R25">
        <v>1</v>
      </c>
      <c r="S25">
        <v>0</v>
      </c>
      <c r="T25">
        <v>0</v>
      </c>
      <c r="V25">
        <v>0</v>
      </c>
      <c r="Y25" s="1">
        <v>44403</v>
      </c>
      <c r="Z25" s="2">
        <v>0.50918981481481485</v>
      </c>
      <c r="AB25">
        <v>1</v>
      </c>
      <c r="AD25" s="4">
        <f t="shared" ref="AD25:AD69" si="1">((I25*$E$20)+$E$21)*1000/G25</f>
        <v>10.92071401929751</v>
      </c>
      <c r="AE25" s="4">
        <f t="shared" si="0"/>
        <v>11.658099981638991</v>
      </c>
      <c r="AF25" s="4">
        <f t="shared" ref="AF25:AF69" si="2">AE25-AD25</f>
        <v>0.73738596234148091</v>
      </c>
      <c r="AG25" s="4">
        <f t="shared" ref="AG25:AG69" si="3">((L25*$I$20)+$I$21)*1000/H25</f>
        <v>1.3362768817737007</v>
      </c>
    </row>
    <row r="26" spans="1:58" x14ac:dyDescent="0.3">
      <c r="A26">
        <v>3</v>
      </c>
      <c r="B26">
        <v>1</v>
      </c>
      <c r="C26" t="s">
        <v>26</v>
      </c>
      <c r="D26" t="s">
        <v>27</v>
      </c>
      <c r="G26">
        <v>0.5</v>
      </c>
      <c r="H26">
        <v>0.5</v>
      </c>
      <c r="I26">
        <v>10957</v>
      </c>
      <c r="J26">
        <v>12032</v>
      </c>
      <c r="L26">
        <v>13609</v>
      </c>
      <c r="M26">
        <v>8.8209999999999997</v>
      </c>
      <c r="N26">
        <v>10.472</v>
      </c>
      <c r="O26">
        <v>1.651</v>
      </c>
      <c r="Q26">
        <v>1.3069999999999999</v>
      </c>
      <c r="R26">
        <v>1</v>
      </c>
      <c r="S26">
        <v>0</v>
      </c>
      <c r="T26">
        <v>0</v>
      </c>
      <c r="V26">
        <v>0</v>
      </c>
      <c r="Y26" s="1">
        <v>44403</v>
      </c>
      <c r="Z26" s="2">
        <v>0.515625</v>
      </c>
      <c r="AB26">
        <v>1</v>
      </c>
      <c r="AD26" s="4">
        <f t="shared" si="1"/>
        <v>10.907842004984774</v>
      </c>
      <c r="AE26" s="4">
        <f t="shared" si="0"/>
        <v>11.604132825712286</v>
      </c>
      <c r="AF26" s="4">
        <f t="shared" si="2"/>
        <v>0.69629082072751203</v>
      </c>
      <c r="AG26" s="4">
        <f t="shared" si="3"/>
        <v>1.3288562558075245</v>
      </c>
    </row>
    <row r="27" spans="1:58" x14ac:dyDescent="0.3">
      <c r="A27">
        <v>4</v>
      </c>
      <c r="B27">
        <v>2</v>
      </c>
      <c r="D27" t="s">
        <v>28</v>
      </c>
      <c r="Y27" s="1">
        <v>44403</v>
      </c>
      <c r="Z27" s="2">
        <v>0.51956018518518521</v>
      </c>
      <c r="AB27">
        <v>1</v>
      </c>
      <c r="AD27" s="4" t="e">
        <f t="shared" si="1"/>
        <v>#DIV/0!</v>
      </c>
      <c r="AE27" s="4" t="e">
        <f t="shared" si="0"/>
        <v>#DIV/0!</v>
      </c>
      <c r="AF27" s="4" t="e">
        <f t="shared" si="2"/>
        <v>#DIV/0!</v>
      </c>
      <c r="AG27" s="4" t="e">
        <f t="shared" si="3"/>
        <v>#DIV/0!</v>
      </c>
    </row>
    <row r="28" spans="1:58" x14ac:dyDescent="0.3">
      <c r="A28">
        <v>5</v>
      </c>
      <c r="B28">
        <v>3</v>
      </c>
      <c r="C28" t="s">
        <v>29</v>
      </c>
      <c r="D28" t="s">
        <v>27</v>
      </c>
      <c r="G28">
        <v>0.5</v>
      </c>
      <c r="H28">
        <v>0.5</v>
      </c>
      <c r="I28">
        <v>543</v>
      </c>
      <c r="J28">
        <v>296</v>
      </c>
      <c r="L28">
        <v>170</v>
      </c>
      <c r="M28">
        <v>0.83199999999999996</v>
      </c>
      <c r="N28">
        <v>0.52900000000000003</v>
      </c>
      <c r="O28">
        <v>0</v>
      </c>
      <c r="Q28">
        <v>0</v>
      </c>
      <c r="R28">
        <v>1</v>
      </c>
      <c r="S28">
        <v>0</v>
      </c>
      <c r="T28">
        <v>0</v>
      </c>
      <c r="V28">
        <v>0</v>
      </c>
      <c r="Y28" s="1">
        <v>44403</v>
      </c>
      <c r="Z28" s="2">
        <v>0.52917824074074071</v>
      </c>
      <c r="AB28">
        <v>1</v>
      </c>
      <c r="AD28" s="4">
        <f t="shared" si="1"/>
        <v>0.59636838553565852</v>
      </c>
      <c r="AE28" s="4">
        <f t="shared" si="0"/>
        <v>8.8522971970192432E-2</v>
      </c>
      <c r="AF28" s="4">
        <f t="shared" si="2"/>
        <v>-0.50784541356546609</v>
      </c>
      <c r="AG28" s="4">
        <f t="shared" si="3"/>
        <v>1.6674777393829578E-2</v>
      </c>
    </row>
    <row r="29" spans="1:58" x14ac:dyDescent="0.3">
      <c r="A29">
        <v>6</v>
      </c>
      <c r="B29">
        <v>3</v>
      </c>
      <c r="C29" t="s">
        <v>29</v>
      </c>
      <c r="D29" t="s">
        <v>27</v>
      </c>
      <c r="G29">
        <v>0.5</v>
      </c>
      <c r="H29">
        <v>0.5</v>
      </c>
      <c r="I29">
        <v>50</v>
      </c>
      <c r="J29">
        <v>587</v>
      </c>
      <c r="L29">
        <v>113</v>
      </c>
      <c r="M29">
        <v>0.45400000000000001</v>
      </c>
      <c r="N29">
        <v>0.77600000000000002</v>
      </c>
      <c r="O29">
        <v>0.32200000000000001</v>
      </c>
      <c r="Q29">
        <v>0</v>
      </c>
      <c r="R29">
        <v>1</v>
      </c>
      <c r="S29">
        <v>0</v>
      </c>
      <c r="T29">
        <v>0</v>
      </c>
      <c r="V29">
        <v>0</v>
      </c>
      <c r="Y29" s="1">
        <v>44403</v>
      </c>
      <c r="Z29" s="2">
        <v>0.53414351851851849</v>
      </c>
      <c r="AB29">
        <v>1</v>
      </c>
      <c r="AD29" s="4">
        <f t="shared" si="1"/>
        <v>0.10822199659880302</v>
      </c>
      <c r="AE29" s="4">
        <f t="shared" si="0"/>
        <v>0.37405828787330669</v>
      </c>
      <c r="AF29" s="4">
        <f t="shared" si="2"/>
        <v>0.2658362912745037</v>
      </c>
      <c r="AG29" s="4">
        <f t="shared" si="3"/>
        <v>1.110930791919749E-2</v>
      </c>
    </row>
    <row r="30" spans="1:58" x14ac:dyDescent="0.3">
      <c r="A30">
        <v>7</v>
      </c>
      <c r="B30">
        <v>3</v>
      </c>
      <c r="C30" t="s">
        <v>29</v>
      </c>
      <c r="D30" t="s">
        <v>27</v>
      </c>
      <c r="G30">
        <v>0.5</v>
      </c>
      <c r="H30">
        <v>0.5</v>
      </c>
      <c r="I30">
        <v>42</v>
      </c>
      <c r="J30">
        <v>287</v>
      </c>
      <c r="L30">
        <v>41</v>
      </c>
      <c r="M30">
        <v>0.44700000000000001</v>
      </c>
      <c r="N30">
        <v>0.52100000000000002</v>
      </c>
      <c r="O30">
        <v>7.3999999999999996E-2</v>
      </c>
      <c r="Q30">
        <v>0</v>
      </c>
      <c r="R30">
        <v>1</v>
      </c>
      <c r="S30">
        <v>0</v>
      </c>
      <c r="T30">
        <v>0</v>
      </c>
      <c r="V30">
        <v>0</v>
      </c>
      <c r="Y30" s="1">
        <v>44403</v>
      </c>
      <c r="Z30" s="2">
        <v>0.53950231481481481</v>
      </c>
      <c r="AB30">
        <v>1</v>
      </c>
      <c r="AD30" s="4">
        <f t="shared" si="1"/>
        <v>0.10030075702173438</v>
      </c>
      <c r="AE30" s="4">
        <f t="shared" si="0"/>
        <v>7.969198281854975E-2</v>
      </c>
      <c r="AF30" s="4">
        <f t="shared" si="2"/>
        <v>-2.0608774203184632E-2</v>
      </c>
      <c r="AG30" s="4">
        <f t="shared" si="3"/>
        <v>4.0792412143990644E-3</v>
      </c>
    </row>
    <row r="31" spans="1:58" x14ac:dyDescent="0.3">
      <c r="A31">
        <v>8</v>
      </c>
      <c r="B31">
        <v>4</v>
      </c>
      <c r="C31" t="s">
        <v>65</v>
      </c>
      <c r="D31" t="s">
        <v>27</v>
      </c>
      <c r="G31">
        <v>0.2</v>
      </c>
      <c r="H31">
        <v>0.2</v>
      </c>
      <c r="I31">
        <v>406</v>
      </c>
      <c r="J31">
        <v>2359</v>
      </c>
      <c r="L31">
        <v>1115</v>
      </c>
      <c r="M31">
        <v>1.8160000000000001</v>
      </c>
      <c r="N31">
        <v>5.6929999999999996</v>
      </c>
      <c r="O31">
        <v>3.8769999999999998</v>
      </c>
      <c r="Q31">
        <v>2E-3</v>
      </c>
      <c r="R31">
        <v>1</v>
      </c>
      <c r="S31">
        <v>0</v>
      </c>
      <c r="T31">
        <v>0</v>
      </c>
      <c r="V31">
        <v>0</v>
      </c>
      <c r="Y31" s="1">
        <v>44403</v>
      </c>
      <c r="Z31" s="2">
        <v>0.54928240740740741</v>
      </c>
      <c r="AB31">
        <v>1</v>
      </c>
      <c r="AD31" s="4">
        <f t="shared" si="1"/>
        <v>1.1517928944458948</v>
      </c>
      <c r="AE31" s="4">
        <f t="shared" si="0"/>
        <v>5.2819548243251777</v>
      </c>
      <c r="AF31" s="4">
        <f t="shared" si="2"/>
        <v>4.1301619298792831</v>
      </c>
      <c r="AG31" s="4">
        <f t="shared" si="3"/>
        <v>0.27236100723577222</v>
      </c>
      <c r="AI31">
        <f>ABS(100*(AD31-3)/3)</f>
        <v>61.606903518470176</v>
      </c>
      <c r="AN31">
        <f t="shared" ref="AN31:AN36" si="4">ABS(100*(AE31-6)/6)</f>
        <v>11.967419594580372</v>
      </c>
      <c r="AS31">
        <f t="shared" ref="AS31:AS36" si="5">ABS(100*(AF31-3)/3)</f>
        <v>37.672064329309435</v>
      </c>
      <c r="AX31">
        <f t="shared" ref="AX31:AX36" si="6">ABS(100*(AG31-0.3)/0.3)</f>
        <v>9.2129975880759218</v>
      </c>
    </row>
    <row r="32" spans="1:58" x14ac:dyDescent="0.3">
      <c r="A32">
        <v>9</v>
      </c>
      <c r="B32">
        <v>4</v>
      </c>
      <c r="C32" t="s">
        <v>65</v>
      </c>
      <c r="D32" t="s">
        <v>27</v>
      </c>
      <c r="G32">
        <v>0.2</v>
      </c>
      <c r="H32">
        <v>0.2</v>
      </c>
      <c r="I32">
        <v>1051</v>
      </c>
      <c r="J32">
        <v>2391</v>
      </c>
      <c r="L32">
        <v>1133</v>
      </c>
      <c r="M32">
        <v>3.0539999999999998</v>
      </c>
      <c r="N32">
        <v>5.76</v>
      </c>
      <c r="O32">
        <v>2.706</v>
      </c>
      <c r="Q32">
        <v>6.0000000000000001E-3</v>
      </c>
      <c r="R32">
        <v>1</v>
      </c>
      <c r="S32">
        <v>0</v>
      </c>
      <c r="T32">
        <v>0</v>
      </c>
      <c r="V32">
        <v>0</v>
      </c>
      <c r="Y32" s="1">
        <v>44403</v>
      </c>
      <c r="Z32" s="2">
        <v>0.55453703703703705</v>
      </c>
      <c r="AB32">
        <v>1</v>
      </c>
      <c r="AD32" s="4">
        <f t="shared" si="1"/>
        <v>2.7484177466987938</v>
      </c>
      <c r="AE32" s="4">
        <f t="shared" si="0"/>
        <v>5.3604525056731127</v>
      </c>
      <c r="AF32" s="4">
        <f t="shared" si="2"/>
        <v>2.6120347589743189</v>
      </c>
      <c r="AG32" s="4">
        <f t="shared" si="3"/>
        <v>0.27675479892627125</v>
      </c>
      <c r="AI32">
        <f t="shared" ref="AI32:AI36" si="7">ABS(100*(AD32-3)/3)</f>
        <v>8.386075110040208</v>
      </c>
      <c r="AN32">
        <f t="shared" si="4"/>
        <v>10.659124905448122</v>
      </c>
      <c r="AS32">
        <f t="shared" si="5"/>
        <v>12.932174700856036</v>
      </c>
      <c r="AX32">
        <f t="shared" si="6"/>
        <v>7.7484003579095795</v>
      </c>
    </row>
    <row r="33" spans="1:58" x14ac:dyDescent="0.3">
      <c r="A33">
        <v>10</v>
      </c>
      <c r="B33">
        <v>4</v>
      </c>
      <c r="C33" t="s">
        <v>65</v>
      </c>
      <c r="D33" t="s">
        <v>27</v>
      </c>
      <c r="G33">
        <v>0.2</v>
      </c>
      <c r="H33">
        <v>0.2</v>
      </c>
      <c r="I33">
        <v>1085</v>
      </c>
      <c r="J33">
        <v>2421</v>
      </c>
      <c r="L33">
        <v>1104</v>
      </c>
      <c r="M33">
        <v>3.1190000000000002</v>
      </c>
      <c r="N33">
        <v>5.8230000000000004</v>
      </c>
      <c r="O33">
        <v>2.7040000000000002</v>
      </c>
      <c r="Q33">
        <v>0</v>
      </c>
      <c r="R33">
        <v>1</v>
      </c>
      <c r="S33">
        <v>0</v>
      </c>
      <c r="T33">
        <v>0</v>
      </c>
      <c r="V33">
        <v>0</v>
      </c>
      <c r="Y33" s="1">
        <v>44403</v>
      </c>
      <c r="Z33" s="2">
        <v>0.56021990740740735</v>
      </c>
      <c r="AB33">
        <v>1</v>
      </c>
      <c r="AD33" s="4">
        <f t="shared" si="1"/>
        <v>2.8325809172051484</v>
      </c>
      <c r="AE33" s="4">
        <f t="shared" si="0"/>
        <v>5.4340440819368023</v>
      </c>
      <c r="AF33" s="4">
        <f t="shared" si="2"/>
        <v>2.601463164731654</v>
      </c>
      <c r="AG33" s="4">
        <f t="shared" si="3"/>
        <v>0.26967591231380061</v>
      </c>
      <c r="AI33">
        <f t="shared" si="7"/>
        <v>5.5806360931617212</v>
      </c>
      <c r="AN33">
        <f t="shared" si="4"/>
        <v>9.4325986343866273</v>
      </c>
      <c r="AS33">
        <f t="shared" si="5"/>
        <v>13.284561175611534</v>
      </c>
      <c r="AX33">
        <f t="shared" si="6"/>
        <v>10.108029228733127</v>
      </c>
    </row>
    <row r="34" spans="1:58" x14ac:dyDescent="0.3">
      <c r="A34">
        <v>11</v>
      </c>
      <c r="B34">
        <v>5</v>
      </c>
      <c r="C34" t="s">
        <v>65</v>
      </c>
      <c r="D34" t="s">
        <v>27</v>
      </c>
      <c r="G34">
        <v>0.6</v>
      </c>
      <c r="H34">
        <v>0.6</v>
      </c>
      <c r="I34">
        <v>3700</v>
      </c>
      <c r="J34">
        <v>7943</v>
      </c>
      <c r="L34">
        <v>3878</v>
      </c>
      <c r="M34">
        <v>2.7109999999999999</v>
      </c>
      <c r="N34">
        <v>5.84</v>
      </c>
      <c r="O34">
        <v>3.129</v>
      </c>
      <c r="Q34">
        <v>0.24099999999999999</v>
      </c>
      <c r="R34">
        <v>1</v>
      </c>
      <c r="S34">
        <v>0</v>
      </c>
      <c r="T34">
        <v>0</v>
      </c>
      <c r="V34">
        <v>0</v>
      </c>
      <c r="Y34" s="1">
        <v>44403</v>
      </c>
      <c r="Z34" s="2">
        <v>0.57111111111111112</v>
      </c>
      <c r="AB34">
        <v>1</v>
      </c>
      <c r="AD34" s="4">
        <f t="shared" si="1"/>
        <v>3.1019062946969784</v>
      </c>
      <c r="AE34" s="4">
        <f t="shared" si="0"/>
        <v>6.3266000731799572</v>
      </c>
      <c r="AF34" s="4">
        <f t="shared" si="2"/>
        <v>3.2246937784829788</v>
      </c>
      <c r="AG34" s="4">
        <f t="shared" si="3"/>
        <v>0.31560267724245711</v>
      </c>
      <c r="AI34">
        <f t="shared" si="7"/>
        <v>3.3968764898992809</v>
      </c>
      <c r="AN34">
        <f t="shared" si="4"/>
        <v>5.4433345529992865</v>
      </c>
      <c r="AS34">
        <f t="shared" si="5"/>
        <v>7.4897926160992929</v>
      </c>
      <c r="AX34">
        <f t="shared" si="6"/>
        <v>5.2008924141523734</v>
      </c>
    </row>
    <row r="35" spans="1:58" x14ac:dyDescent="0.3">
      <c r="A35">
        <v>12</v>
      </c>
      <c r="B35">
        <v>5</v>
      </c>
      <c r="C35" t="s">
        <v>65</v>
      </c>
      <c r="D35" t="s">
        <v>27</v>
      </c>
      <c r="G35">
        <v>0.6</v>
      </c>
      <c r="H35">
        <v>0.6</v>
      </c>
      <c r="I35">
        <v>3712</v>
      </c>
      <c r="J35">
        <v>7891</v>
      </c>
      <c r="L35">
        <v>3916</v>
      </c>
      <c r="M35">
        <v>2.7189999999999999</v>
      </c>
      <c r="N35">
        <v>5.8029999999999999</v>
      </c>
      <c r="O35">
        <v>3.0840000000000001</v>
      </c>
      <c r="Q35">
        <v>0.245</v>
      </c>
      <c r="R35">
        <v>1</v>
      </c>
      <c r="S35">
        <v>0</v>
      </c>
      <c r="T35">
        <v>0</v>
      </c>
      <c r="V35">
        <v>0</v>
      </c>
      <c r="Y35" s="1">
        <v>44403</v>
      </c>
      <c r="Z35" s="2">
        <v>0.57725694444444442</v>
      </c>
      <c r="AB35">
        <v>1</v>
      </c>
      <c r="AD35" s="4">
        <f t="shared" si="1"/>
        <v>3.1118078441683146</v>
      </c>
      <c r="AE35" s="4">
        <f t="shared" si="0"/>
        <v>6.2840804957831589</v>
      </c>
      <c r="AF35" s="4">
        <f t="shared" si="2"/>
        <v>3.1722726516148443</v>
      </c>
      <c r="AG35" s="4">
        <f t="shared" si="3"/>
        <v>0.31869460472836381</v>
      </c>
      <c r="AI35">
        <f t="shared" si="7"/>
        <v>3.7269281389438191</v>
      </c>
      <c r="AN35">
        <f t="shared" si="4"/>
        <v>4.734674929719314</v>
      </c>
      <c r="AS35">
        <f t="shared" si="5"/>
        <v>5.7424217204948098</v>
      </c>
      <c r="AX35">
        <f t="shared" si="6"/>
        <v>6.2315349094546058</v>
      </c>
    </row>
    <row r="36" spans="1:58" x14ac:dyDescent="0.3">
      <c r="A36">
        <v>13</v>
      </c>
      <c r="B36">
        <v>5</v>
      </c>
      <c r="C36" t="s">
        <v>65</v>
      </c>
      <c r="D36" t="s">
        <v>27</v>
      </c>
      <c r="G36">
        <v>0.6</v>
      </c>
      <c r="H36">
        <v>0.6</v>
      </c>
      <c r="I36">
        <v>3675</v>
      </c>
      <c r="J36">
        <v>7928</v>
      </c>
      <c r="L36">
        <v>3905</v>
      </c>
      <c r="M36">
        <v>2.6949999999999998</v>
      </c>
      <c r="N36">
        <v>5.8289999999999997</v>
      </c>
      <c r="O36">
        <v>3.1339999999999999</v>
      </c>
      <c r="Q36">
        <v>0.24399999999999999</v>
      </c>
      <c r="R36">
        <v>1</v>
      </c>
      <c r="S36">
        <v>0</v>
      </c>
      <c r="T36">
        <v>0</v>
      </c>
      <c r="V36">
        <v>0</v>
      </c>
      <c r="Y36" s="1">
        <v>44403</v>
      </c>
      <c r="Z36" s="2">
        <v>0.58379629629629626</v>
      </c>
      <c r="AB36">
        <v>1</v>
      </c>
      <c r="AD36" s="4">
        <f t="shared" si="1"/>
        <v>3.0812780666316959</v>
      </c>
      <c r="AE36" s="4">
        <f t="shared" si="0"/>
        <v>6.314334810469342</v>
      </c>
      <c r="AF36" s="4">
        <f t="shared" si="2"/>
        <v>3.2330567438376461</v>
      </c>
      <c r="AG36" s="4">
        <f t="shared" si="3"/>
        <v>0.31779957308770657</v>
      </c>
      <c r="AI36">
        <f t="shared" si="7"/>
        <v>2.7092688877231965</v>
      </c>
      <c r="AN36">
        <f t="shared" si="4"/>
        <v>5.2389135078223665</v>
      </c>
      <c r="AS36">
        <f t="shared" si="5"/>
        <v>7.7685581279215361</v>
      </c>
      <c r="AX36">
        <f t="shared" si="6"/>
        <v>5.9331910292355259</v>
      </c>
    </row>
    <row r="37" spans="1:58" x14ac:dyDescent="0.3">
      <c r="A37">
        <v>14</v>
      </c>
      <c r="B37">
        <v>6</v>
      </c>
      <c r="C37" t="s">
        <v>69</v>
      </c>
      <c r="D37" t="s">
        <v>27</v>
      </c>
      <c r="G37">
        <v>0.33300000000000002</v>
      </c>
      <c r="H37">
        <v>0.33300000000000002</v>
      </c>
      <c r="I37">
        <v>4394</v>
      </c>
      <c r="J37">
        <v>11913</v>
      </c>
      <c r="L37">
        <v>5868</v>
      </c>
      <c r="M37">
        <v>5.6849999999999996</v>
      </c>
      <c r="N37">
        <v>15.571999999999999</v>
      </c>
      <c r="O37">
        <v>9.8870000000000005</v>
      </c>
      <c r="Q37">
        <v>0.747</v>
      </c>
      <c r="R37">
        <v>1</v>
      </c>
      <c r="S37">
        <v>0</v>
      </c>
      <c r="T37">
        <v>0</v>
      </c>
      <c r="V37">
        <v>0</v>
      </c>
      <c r="Y37" s="1">
        <v>44403</v>
      </c>
      <c r="Z37" s="2">
        <v>0.59467592592592589</v>
      </c>
      <c r="AB37">
        <v>1</v>
      </c>
      <c r="AD37" s="4">
        <f t="shared" si="1"/>
        <v>6.6208034338544728</v>
      </c>
      <c r="AE37" s="4">
        <f t="shared" si="0"/>
        <v>17.248299586647498</v>
      </c>
      <c r="AF37" s="4">
        <f t="shared" si="2"/>
        <v>10.627496152793025</v>
      </c>
      <c r="AG37" s="4">
        <f t="shared" si="3"/>
        <v>0.8604000679074314</v>
      </c>
      <c r="AI37">
        <f>ABS(100*(AD37-9)/9)</f>
        <v>26.435517401616966</v>
      </c>
      <c r="AN37">
        <f>ABS(100*(AE37-18)/18)</f>
        <v>4.1761134075138999</v>
      </c>
      <c r="AS37">
        <f>ABS(100*(AF37-9)/9)</f>
        <v>18.083290586589172</v>
      </c>
      <c r="AX37">
        <f>ABS(100*(AG37-0.9)/0.9)</f>
        <v>4.3999924547298468</v>
      </c>
    </row>
    <row r="38" spans="1:58" x14ac:dyDescent="0.3">
      <c r="A38">
        <v>15</v>
      </c>
      <c r="B38">
        <v>6</v>
      </c>
      <c r="C38" t="s">
        <v>69</v>
      </c>
      <c r="D38" t="s">
        <v>27</v>
      </c>
      <c r="G38">
        <v>0.33300000000000002</v>
      </c>
      <c r="H38">
        <v>0.33300000000000002</v>
      </c>
      <c r="I38">
        <v>5766</v>
      </c>
      <c r="J38">
        <v>11849</v>
      </c>
      <c r="L38">
        <v>5902</v>
      </c>
      <c r="M38">
        <v>7.2649999999999997</v>
      </c>
      <c r="N38">
        <v>15.491</v>
      </c>
      <c r="O38">
        <v>8.2260000000000009</v>
      </c>
      <c r="Q38">
        <v>0.753</v>
      </c>
      <c r="R38">
        <v>1</v>
      </c>
      <c r="S38">
        <v>0</v>
      </c>
      <c r="T38">
        <v>0</v>
      </c>
      <c r="V38">
        <v>0</v>
      </c>
      <c r="Y38" s="1">
        <v>44403</v>
      </c>
      <c r="Z38" s="2">
        <v>0.60074074074074069</v>
      </c>
      <c r="AB38">
        <v>1</v>
      </c>
      <c r="AD38" s="4">
        <f t="shared" si="1"/>
        <v>8.6605820937152433</v>
      </c>
      <c r="AE38" s="4">
        <f t="shared" si="0"/>
        <v>17.154008077520846</v>
      </c>
      <c r="AF38" s="4">
        <f t="shared" si="2"/>
        <v>8.4934259838056025</v>
      </c>
      <c r="AG38" s="4">
        <f t="shared" si="3"/>
        <v>0.8653846831051949</v>
      </c>
      <c r="AI38">
        <f t="shared" ref="AI38:AI45" si="8">ABS(100*(AD38-9)/9)</f>
        <v>3.7713100698306294</v>
      </c>
      <c r="AN38">
        <f t="shared" ref="AN38:AN45" si="9">ABS(100*(AE38-18)/18)</f>
        <v>4.6999551248841893</v>
      </c>
      <c r="AS38">
        <f t="shared" ref="AS38:AS45" si="10">ABS(100*(AF38-9)/9)</f>
        <v>5.6286001799377496</v>
      </c>
      <c r="AX38">
        <f t="shared" ref="AX38:AX45" si="11">ABS(100*(AG38-0.9)/0.9)</f>
        <v>3.8461463216450138</v>
      </c>
    </row>
    <row r="39" spans="1:58" x14ac:dyDescent="0.3">
      <c r="A39">
        <v>16</v>
      </c>
      <c r="B39">
        <v>6</v>
      </c>
      <c r="C39" t="s">
        <v>69</v>
      </c>
      <c r="D39" t="s">
        <v>27</v>
      </c>
      <c r="G39">
        <v>0.33300000000000002</v>
      </c>
      <c r="H39">
        <v>0.33300000000000002</v>
      </c>
      <c r="I39">
        <v>5777</v>
      </c>
      <c r="J39">
        <v>11969</v>
      </c>
      <c r="L39">
        <v>5881</v>
      </c>
      <c r="M39">
        <v>7.2779999999999996</v>
      </c>
      <c r="N39">
        <v>15.643000000000001</v>
      </c>
      <c r="O39">
        <v>8.3650000000000002</v>
      </c>
      <c r="Q39">
        <v>0.749</v>
      </c>
      <c r="R39">
        <v>1</v>
      </c>
      <c r="S39">
        <v>0</v>
      </c>
      <c r="T39">
        <v>0</v>
      </c>
      <c r="V39">
        <v>0</v>
      </c>
      <c r="Y39" s="1">
        <v>44403</v>
      </c>
      <c r="Z39" s="2">
        <v>0.6071643518518518</v>
      </c>
      <c r="AB39">
        <v>1</v>
      </c>
      <c r="AD39" s="4">
        <f t="shared" si="1"/>
        <v>8.676936004253486</v>
      </c>
      <c r="AE39" s="4">
        <f t="shared" si="0"/>
        <v>17.330804657133314</v>
      </c>
      <c r="AF39" s="4">
        <f t="shared" si="2"/>
        <v>8.6538686528798276</v>
      </c>
      <c r="AG39" s="4">
        <f t="shared" si="3"/>
        <v>0.86230595018892919</v>
      </c>
      <c r="AI39">
        <f t="shared" si="8"/>
        <v>3.5895999527390448</v>
      </c>
      <c r="AN39">
        <f t="shared" si="9"/>
        <v>3.7177519048149241</v>
      </c>
      <c r="AS39">
        <f t="shared" si="10"/>
        <v>3.8459038568908039</v>
      </c>
      <c r="AX39">
        <f t="shared" si="11"/>
        <v>4.1882277567856478</v>
      </c>
      <c r="BC39" s="4"/>
      <c r="BD39" s="4"/>
      <c r="BE39" s="4"/>
      <c r="BF39" s="4"/>
    </row>
    <row r="40" spans="1:58" x14ac:dyDescent="0.3">
      <c r="A40">
        <v>17</v>
      </c>
      <c r="B40">
        <v>7</v>
      </c>
      <c r="C40" t="s">
        <v>69</v>
      </c>
      <c r="D40" t="s">
        <v>27</v>
      </c>
      <c r="G40">
        <v>0.46700000000000003</v>
      </c>
      <c r="H40">
        <v>0.46700000000000003</v>
      </c>
      <c r="I40">
        <v>8612</v>
      </c>
      <c r="J40">
        <v>17309</v>
      </c>
      <c r="L40">
        <v>8524</v>
      </c>
      <c r="M40">
        <v>7.5179999999999998</v>
      </c>
      <c r="N40">
        <v>15.997999999999999</v>
      </c>
      <c r="O40">
        <v>8.48</v>
      </c>
      <c r="Q40">
        <v>0.83</v>
      </c>
      <c r="R40">
        <v>1</v>
      </c>
      <c r="S40">
        <v>0</v>
      </c>
      <c r="T40">
        <v>0</v>
      </c>
      <c r="V40">
        <v>0</v>
      </c>
      <c r="Y40" s="1">
        <v>44403</v>
      </c>
      <c r="Z40" s="2">
        <v>0.61857638888888888</v>
      </c>
      <c r="AB40">
        <v>1</v>
      </c>
      <c r="AD40" s="4">
        <f t="shared" si="1"/>
        <v>9.1926430984545213</v>
      </c>
      <c r="AE40" s="4">
        <f t="shared" si="0"/>
        <v>17.967918770476938</v>
      </c>
      <c r="AF40" s="4">
        <f t="shared" si="2"/>
        <v>8.775275672022417</v>
      </c>
      <c r="AG40" s="4">
        <f t="shared" si="3"/>
        <v>0.89117536914468487</v>
      </c>
      <c r="AI40">
        <f t="shared" si="8"/>
        <v>2.1404788717169034</v>
      </c>
      <c r="AN40">
        <f t="shared" si="9"/>
        <v>0.1782290529058983</v>
      </c>
      <c r="AS40">
        <f t="shared" si="10"/>
        <v>2.4969369775287</v>
      </c>
      <c r="AX40">
        <f t="shared" si="11"/>
        <v>0.98051453947946132</v>
      </c>
      <c r="BC40" s="4"/>
      <c r="BD40" s="4"/>
      <c r="BE40" s="4"/>
      <c r="BF40" s="4"/>
    </row>
    <row r="41" spans="1:58" x14ac:dyDescent="0.3">
      <c r="A41">
        <v>18</v>
      </c>
      <c r="B41">
        <v>7</v>
      </c>
      <c r="C41" t="s">
        <v>69</v>
      </c>
      <c r="D41" t="s">
        <v>27</v>
      </c>
      <c r="G41">
        <v>0.46700000000000003</v>
      </c>
      <c r="H41">
        <v>0.46700000000000003</v>
      </c>
      <c r="I41">
        <v>8415</v>
      </c>
      <c r="J41">
        <v>17360</v>
      </c>
      <c r="L41">
        <v>8588</v>
      </c>
      <c r="M41">
        <v>7.3559999999999999</v>
      </c>
      <c r="N41">
        <v>16.045000000000002</v>
      </c>
      <c r="O41">
        <v>8.6890000000000001</v>
      </c>
      <c r="Q41">
        <v>0.83699999999999997</v>
      </c>
      <c r="R41">
        <v>1</v>
      </c>
      <c r="S41">
        <v>0</v>
      </c>
      <c r="T41">
        <v>0</v>
      </c>
      <c r="V41">
        <v>0</v>
      </c>
      <c r="Y41" s="1">
        <v>44403</v>
      </c>
      <c r="Z41" s="2">
        <v>0.62489583333333332</v>
      </c>
      <c r="AB41">
        <v>1</v>
      </c>
      <c r="AD41" s="4">
        <f t="shared" si="1"/>
        <v>8.9837988537164968</v>
      </c>
      <c r="AE41" s="4">
        <f t="shared" si="0"/>
        <v>18.021497220005106</v>
      </c>
      <c r="AF41" s="4">
        <f t="shared" si="2"/>
        <v>9.037698366288609</v>
      </c>
      <c r="AG41" s="4">
        <f t="shared" si="3"/>
        <v>0.89786589182353194</v>
      </c>
      <c r="AI41">
        <f t="shared" si="8"/>
        <v>0.18001273648336913</v>
      </c>
      <c r="AN41">
        <f t="shared" si="9"/>
        <v>0.11942900002836548</v>
      </c>
      <c r="AS41">
        <f t="shared" si="10"/>
        <v>0.4188707365401001</v>
      </c>
      <c r="AX41">
        <f t="shared" si="11"/>
        <v>0.23712313071867619</v>
      </c>
      <c r="BC41" s="4"/>
      <c r="BD41" s="4"/>
      <c r="BE41" s="4"/>
      <c r="BF41" s="4"/>
    </row>
    <row r="42" spans="1:58" x14ac:dyDescent="0.3">
      <c r="A42">
        <v>19</v>
      </c>
      <c r="B42">
        <v>7</v>
      </c>
      <c r="C42" t="s">
        <v>69</v>
      </c>
      <c r="D42" t="s">
        <v>27</v>
      </c>
      <c r="G42">
        <v>0.46700000000000003</v>
      </c>
      <c r="H42">
        <v>0.46700000000000003</v>
      </c>
      <c r="I42">
        <v>8439</v>
      </c>
      <c r="J42">
        <v>17290</v>
      </c>
      <c r="L42">
        <v>8561</v>
      </c>
      <c r="M42">
        <v>7.3760000000000003</v>
      </c>
      <c r="N42">
        <v>15.981</v>
      </c>
      <c r="O42">
        <v>8.6059999999999999</v>
      </c>
      <c r="Q42">
        <v>0.83399999999999996</v>
      </c>
      <c r="R42">
        <v>1</v>
      </c>
      <c r="S42">
        <v>0</v>
      </c>
      <c r="T42">
        <v>0</v>
      </c>
      <c r="V42">
        <v>0</v>
      </c>
      <c r="Y42" s="1">
        <v>44403</v>
      </c>
      <c r="Z42" s="2">
        <v>0.63163194444444448</v>
      </c>
      <c r="AB42">
        <v>1</v>
      </c>
      <c r="AD42" s="4">
        <f t="shared" si="1"/>
        <v>9.009241807390163</v>
      </c>
      <c r="AE42" s="4">
        <f t="shared" si="0"/>
        <v>17.947958171633111</v>
      </c>
      <c r="AF42" s="4">
        <f t="shared" si="2"/>
        <v>8.9387163642429481</v>
      </c>
      <c r="AG42" s="4">
        <f t="shared" si="3"/>
        <v>0.89504332756839333</v>
      </c>
      <c r="AI42">
        <f t="shared" si="8"/>
        <v>0.10268674877958893</v>
      </c>
      <c r="AN42">
        <f t="shared" si="9"/>
        <v>0.28912126870493815</v>
      </c>
      <c r="AS42">
        <f t="shared" si="10"/>
        <v>0.68092928618946524</v>
      </c>
      <c r="AX42">
        <f t="shared" si="11"/>
        <v>0.55074138128963224</v>
      </c>
      <c r="BC42" s="4"/>
      <c r="BD42" s="4"/>
      <c r="BE42" s="4"/>
      <c r="BF42" s="4"/>
    </row>
    <row r="43" spans="1:58" x14ac:dyDescent="0.3">
      <c r="A43">
        <v>20</v>
      </c>
      <c r="B43">
        <v>8</v>
      </c>
      <c r="C43" t="s">
        <v>69</v>
      </c>
      <c r="D43" t="s">
        <v>27</v>
      </c>
      <c r="G43">
        <v>0.6</v>
      </c>
      <c r="H43">
        <v>0.6</v>
      </c>
      <c r="I43">
        <v>11106</v>
      </c>
      <c r="J43">
        <v>22373</v>
      </c>
      <c r="L43">
        <v>10943</v>
      </c>
      <c r="M43">
        <v>7.4459999999999997</v>
      </c>
      <c r="N43">
        <v>16.027999999999999</v>
      </c>
      <c r="O43">
        <v>8.5820000000000007</v>
      </c>
      <c r="Q43">
        <v>0.85699999999999998</v>
      </c>
      <c r="R43">
        <v>1</v>
      </c>
      <c r="S43">
        <v>0</v>
      </c>
      <c r="T43">
        <v>0</v>
      </c>
      <c r="V43">
        <v>0</v>
      </c>
      <c r="Y43" s="1">
        <v>44403</v>
      </c>
      <c r="Z43" s="2">
        <v>0.64354166666666668</v>
      </c>
      <c r="AB43">
        <v>1</v>
      </c>
      <c r="AD43" s="4">
        <f t="shared" si="1"/>
        <v>9.2128125767563951</v>
      </c>
      <c r="AE43" s="4">
        <f t="shared" si="0"/>
        <v>18.12578280079147</v>
      </c>
      <c r="AF43" s="4">
        <f t="shared" si="2"/>
        <v>8.9129702240350746</v>
      </c>
      <c r="AG43" s="4">
        <f t="shared" si="3"/>
        <v>0.89045709008274487</v>
      </c>
      <c r="AI43">
        <f t="shared" si="8"/>
        <v>2.3645841861821677</v>
      </c>
      <c r="AN43">
        <f t="shared" si="9"/>
        <v>0.69879333773038688</v>
      </c>
      <c r="AS43">
        <f t="shared" si="10"/>
        <v>0.96699751072139384</v>
      </c>
      <c r="AX43">
        <f t="shared" si="11"/>
        <v>1.060323324139461</v>
      </c>
      <c r="BC43" s="4"/>
      <c r="BD43" s="4"/>
      <c r="BE43" s="4"/>
      <c r="BF43" s="4"/>
    </row>
    <row r="44" spans="1:58" x14ac:dyDescent="0.3">
      <c r="A44">
        <v>21</v>
      </c>
      <c r="B44">
        <v>8</v>
      </c>
      <c r="C44" t="s">
        <v>69</v>
      </c>
      <c r="D44" t="s">
        <v>27</v>
      </c>
      <c r="G44">
        <v>0.6</v>
      </c>
      <c r="H44">
        <v>0.6</v>
      </c>
      <c r="I44">
        <v>10943</v>
      </c>
      <c r="J44">
        <v>22433</v>
      </c>
      <c r="L44">
        <v>11133</v>
      </c>
      <c r="M44">
        <v>7.3419999999999996</v>
      </c>
      <c r="N44">
        <v>16.068999999999999</v>
      </c>
      <c r="O44">
        <v>8.7270000000000003</v>
      </c>
      <c r="Q44">
        <v>0.874</v>
      </c>
      <c r="R44">
        <v>1</v>
      </c>
      <c r="S44">
        <v>0</v>
      </c>
      <c r="T44">
        <v>0</v>
      </c>
      <c r="V44">
        <v>0</v>
      </c>
      <c r="Y44" s="1">
        <v>44403</v>
      </c>
      <c r="Z44" s="2">
        <v>0.65010416666666659</v>
      </c>
      <c r="AB44">
        <v>1</v>
      </c>
      <c r="AD44" s="4">
        <f t="shared" si="1"/>
        <v>9.0783165297707509</v>
      </c>
      <c r="AE44" s="4">
        <f t="shared" si="0"/>
        <v>18.174843851633927</v>
      </c>
      <c r="AF44" s="4">
        <f t="shared" si="2"/>
        <v>9.0965273218631761</v>
      </c>
      <c r="AG44" s="4">
        <f t="shared" si="3"/>
        <v>0.90591672751227859</v>
      </c>
      <c r="AI44">
        <f t="shared" si="8"/>
        <v>0.87018366411945414</v>
      </c>
      <c r="AN44">
        <f t="shared" si="9"/>
        <v>0.97135473129959449</v>
      </c>
      <c r="AS44">
        <f t="shared" si="10"/>
        <v>1.0725257984797349</v>
      </c>
      <c r="AX44">
        <f t="shared" si="11"/>
        <v>0.65741416803095143</v>
      </c>
      <c r="BC44" s="4"/>
      <c r="BD44" s="4"/>
      <c r="BE44" s="4"/>
      <c r="BF44" s="4"/>
    </row>
    <row r="45" spans="1:58" x14ac:dyDescent="0.3">
      <c r="A45">
        <v>22</v>
      </c>
      <c r="B45">
        <v>8</v>
      </c>
      <c r="C45" t="s">
        <v>69</v>
      </c>
      <c r="D45" t="s">
        <v>27</v>
      </c>
      <c r="G45">
        <v>0.6</v>
      </c>
      <c r="H45">
        <v>0.6</v>
      </c>
      <c r="I45">
        <v>10930</v>
      </c>
      <c r="J45">
        <v>22360</v>
      </c>
      <c r="L45">
        <v>11164</v>
      </c>
      <c r="M45">
        <v>7.3339999999999996</v>
      </c>
      <c r="N45">
        <v>16.018000000000001</v>
      </c>
      <c r="O45">
        <v>8.6850000000000005</v>
      </c>
      <c r="Q45">
        <v>0.876</v>
      </c>
      <c r="R45">
        <v>1</v>
      </c>
      <c r="S45">
        <v>0</v>
      </c>
      <c r="T45">
        <v>0</v>
      </c>
      <c r="V45">
        <v>0</v>
      </c>
      <c r="Y45" s="1">
        <v>44403</v>
      </c>
      <c r="Z45" s="2">
        <v>0.65703703703703698</v>
      </c>
      <c r="AB45">
        <v>1</v>
      </c>
      <c r="AD45" s="4">
        <f t="shared" si="1"/>
        <v>9.0675898511768054</v>
      </c>
      <c r="AE45" s="4">
        <f t="shared" si="0"/>
        <v>18.115152906442265</v>
      </c>
      <c r="AF45" s="4">
        <f t="shared" si="2"/>
        <v>9.04756305526546</v>
      </c>
      <c r="AG45" s="4">
        <f t="shared" si="3"/>
        <v>0.90843908940867601</v>
      </c>
      <c r="AI45">
        <f t="shared" si="8"/>
        <v>0.75099834640894869</v>
      </c>
      <c r="AN45">
        <f t="shared" si="9"/>
        <v>0.63973836912369664</v>
      </c>
      <c r="AS45">
        <f t="shared" si="10"/>
        <v>0.52847839183844458</v>
      </c>
      <c r="AX45">
        <f t="shared" si="11"/>
        <v>0.93767660096399919</v>
      </c>
    </row>
    <row r="46" spans="1:58" x14ac:dyDescent="0.3">
      <c r="A46">
        <v>23</v>
      </c>
      <c r="B46">
        <v>1</v>
      </c>
      <c r="C46" t="s">
        <v>30</v>
      </c>
      <c r="D46" t="s">
        <v>27</v>
      </c>
      <c r="G46">
        <v>0.5</v>
      </c>
      <c r="H46">
        <v>0.5</v>
      </c>
      <c r="I46">
        <v>10331</v>
      </c>
      <c r="J46">
        <v>11746</v>
      </c>
      <c r="L46">
        <v>13646</v>
      </c>
      <c r="M46">
        <v>8.3409999999999993</v>
      </c>
      <c r="N46">
        <v>10.228999999999999</v>
      </c>
      <c r="O46">
        <v>1.8879999999999999</v>
      </c>
      <c r="Q46">
        <v>1.3109999999999999</v>
      </c>
      <c r="R46">
        <v>1</v>
      </c>
      <c r="S46">
        <v>0</v>
      </c>
      <c r="T46">
        <v>0</v>
      </c>
      <c r="V46">
        <v>0</v>
      </c>
      <c r="Y46" s="1">
        <v>44403</v>
      </c>
      <c r="Z46" s="2">
        <v>0.66799768518518521</v>
      </c>
      <c r="AB46">
        <v>1</v>
      </c>
      <c r="AD46" s="4">
        <f t="shared" si="1"/>
        <v>10.288005008079152</v>
      </c>
      <c r="AE46" s="4">
        <f t="shared" si="0"/>
        <v>11.323503614893419</v>
      </c>
      <c r="AF46" s="4">
        <f t="shared" si="2"/>
        <v>1.0354986068142669</v>
      </c>
      <c r="AG46" s="4">
        <f t="shared" si="3"/>
        <v>1.332468928975268</v>
      </c>
      <c r="BC46" s="4"/>
      <c r="BD46" s="4"/>
      <c r="BE46" s="4"/>
      <c r="BF46" s="4"/>
    </row>
    <row r="47" spans="1:58" x14ac:dyDescent="0.3">
      <c r="A47">
        <v>24</v>
      </c>
      <c r="B47">
        <v>1</v>
      </c>
      <c r="C47" t="s">
        <v>30</v>
      </c>
      <c r="D47" t="s">
        <v>27</v>
      </c>
      <c r="G47">
        <v>0.5</v>
      </c>
      <c r="H47">
        <v>0.5</v>
      </c>
      <c r="I47">
        <v>10750</v>
      </c>
      <c r="J47">
        <v>11608</v>
      </c>
      <c r="L47">
        <v>13692</v>
      </c>
      <c r="M47">
        <v>8.6620000000000008</v>
      </c>
      <c r="N47">
        <v>10.113</v>
      </c>
      <c r="O47">
        <v>1.4510000000000001</v>
      </c>
      <c r="Q47">
        <v>1.3160000000000001</v>
      </c>
      <c r="R47">
        <v>1</v>
      </c>
      <c r="S47">
        <v>0</v>
      </c>
      <c r="T47">
        <v>0</v>
      </c>
      <c r="V47">
        <v>0</v>
      </c>
      <c r="Y47" s="1">
        <v>44403</v>
      </c>
      <c r="Z47" s="2">
        <v>0.67409722222222224</v>
      </c>
      <c r="AB47">
        <v>1</v>
      </c>
      <c r="AD47" s="4">
        <f t="shared" si="1"/>
        <v>10.702879930928122</v>
      </c>
      <c r="AE47" s="4">
        <f t="shared" si="0"/>
        <v>11.188095114568229</v>
      </c>
      <c r="AF47" s="4">
        <f t="shared" si="2"/>
        <v>0.48521518364010774</v>
      </c>
      <c r="AG47" s="4">
        <f t="shared" si="3"/>
        <v>1.3369603604811116</v>
      </c>
      <c r="AJ47">
        <f>ABS(100*(AD47-AD48)/(AVERAGE(AD47:AD48)))</f>
        <v>0.46363703791517757</v>
      </c>
      <c r="AO47">
        <f>ABS(100*(AE47-AE48)/(AVERAGE(AE47:AE48)))</f>
        <v>0.49234157586224747</v>
      </c>
      <c r="AT47">
        <f>ABS(100*(AF47-AF48)/(AVERAGE(AF47:AF48)))</f>
        <v>1.1276036157396643</v>
      </c>
      <c r="AY47">
        <f>ABS(100*(AG47-AG48)/(AVERAGE(AG47:AG48)))</f>
        <v>1.1256126768920192</v>
      </c>
      <c r="BC47" s="4">
        <f>AVERAGE(AD47:AD48)</f>
        <v>10.678126057249781</v>
      </c>
      <c r="BD47" s="4">
        <f>AVERAGE(AE47:AE48)</f>
        <v>11.160620926096453</v>
      </c>
      <c r="BE47" s="4">
        <f>AVERAGE(AF47:AF48)</f>
        <v>0.48249486884667103</v>
      </c>
      <c r="BF47" s="4">
        <f>AVERAGE(AG47:AG48)</f>
        <v>1.3445274461703043</v>
      </c>
    </row>
    <row r="48" spans="1:58" x14ac:dyDescent="0.3">
      <c r="A48">
        <v>25</v>
      </c>
      <c r="B48">
        <v>1</v>
      </c>
      <c r="C48" t="s">
        <v>30</v>
      </c>
      <c r="D48" t="s">
        <v>27</v>
      </c>
      <c r="G48">
        <v>0.5</v>
      </c>
      <c r="H48">
        <v>0.5</v>
      </c>
      <c r="I48">
        <v>10700</v>
      </c>
      <c r="J48">
        <v>11552</v>
      </c>
      <c r="L48">
        <v>13847</v>
      </c>
      <c r="M48">
        <v>8.6240000000000006</v>
      </c>
      <c r="N48">
        <v>10.066000000000001</v>
      </c>
      <c r="O48">
        <v>1.4419999999999999</v>
      </c>
      <c r="Q48">
        <v>1.3320000000000001</v>
      </c>
      <c r="R48">
        <v>1</v>
      </c>
      <c r="S48">
        <v>0</v>
      </c>
      <c r="T48">
        <v>0</v>
      </c>
      <c r="V48">
        <v>0</v>
      </c>
      <c r="Y48" s="1">
        <v>44403</v>
      </c>
      <c r="Z48" s="2">
        <v>0.68064814814814811</v>
      </c>
      <c r="AB48">
        <v>1</v>
      </c>
      <c r="AD48" s="4">
        <f t="shared" si="1"/>
        <v>10.65337218357144</v>
      </c>
      <c r="AE48" s="4">
        <f t="shared" si="0"/>
        <v>11.133146737624674</v>
      </c>
      <c r="AF48" s="4">
        <f t="shared" si="2"/>
        <v>0.47977455405323433</v>
      </c>
      <c r="AG48" s="4">
        <f t="shared" si="3"/>
        <v>1.352094531859497</v>
      </c>
    </row>
    <row r="49" spans="1:58" x14ac:dyDescent="0.3">
      <c r="A49">
        <v>26</v>
      </c>
      <c r="B49">
        <v>2</v>
      </c>
      <c r="D49" t="s">
        <v>28</v>
      </c>
      <c r="Y49" s="1">
        <v>44403</v>
      </c>
      <c r="Z49" s="2">
        <v>0.68471064814814808</v>
      </c>
      <c r="AB49">
        <v>1</v>
      </c>
      <c r="AD49" s="4" t="e">
        <f t="shared" si="1"/>
        <v>#DIV/0!</v>
      </c>
      <c r="AE49" s="4" t="e">
        <f t="shared" si="0"/>
        <v>#DIV/0!</v>
      </c>
      <c r="AF49" s="4" t="e">
        <f t="shared" si="2"/>
        <v>#DIV/0!</v>
      </c>
      <c r="AG49" s="4" t="e">
        <f t="shared" si="3"/>
        <v>#DIV/0!</v>
      </c>
      <c r="BC49" s="4"/>
      <c r="BD49" s="4"/>
      <c r="BE49" s="4"/>
      <c r="BF49" s="4"/>
    </row>
    <row r="50" spans="1:58" x14ac:dyDescent="0.3">
      <c r="A50">
        <v>27</v>
      </c>
      <c r="B50">
        <v>9</v>
      </c>
      <c r="C50" t="s">
        <v>121</v>
      </c>
      <c r="D50" t="s">
        <v>27</v>
      </c>
      <c r="G50">
        <v>0.5</v>
      </c>
      <c r="H50">
        <v>0.5</v>
      </c>
      <c r="I50">
        <v>2995</v>
      </c>
      <c r="J50">
        <v>6848</v>
      </c>
      <c r="L50">
        <v>3199</v>
      </c>
      <c r="M50">
        <v>2.7130000000000001</v>
      </c>
      <c r="N50">
        <v>6.08</v>
      </c>
      <c r="O50">
        <v>3.367</v>
      </c>
      <c r="Q50">
        <v>0.219</v>
      </c>
      <c r="R50">
        <v>1</v>
      </c>
      <c r="S50">
        <v>0</v>
      </c>
      <c r="T50">
        <v>0</v>
      </c>
      <c r="V50">
        <v>0</v>
      </c>
      <c r="Y50" s="1">
        <v>44403</v>
      </c>
      <c r="Z50" s="2">
        <v>0.69554398148148155</v>
      </c>
      <c r="AB50">
        <v>1</v>
      </c>
      <c r="AD50" s="4">
        <f t="shared" si="1"/>
        <v>3.0242283159071994</v>
      </c>
      <c r="AE50" s="4">
        <f t="shared" si="0"/>
        <v>6.5174830743660843</v>
      </c>
      <c r="AF50" s="4">
        <f t="shared" si="2"/>
        <v>3.4932547584588849</v>
      </c>
      <c r="AG50" s="4">
        <f t="shared" si="3"/>
        <v>0.31242577807208555</v>
      </c>
      <c r="BC50" s="4"/>
      <c r="BD50" s="4"/>
      <c r="BE50" s="4"/>
      <c r="BF50" s="4"/>
    </row>
    <row r="51" spans="1:58" x14ac:dyDescent="0.3">
      <c r="A51">
        <v>28</v>
      </c>
      <c r="B51">
        <v>9</v>
      </c>
      <c r="C51" t="s">
        <v>121</v>
      </c>
      <c r="D51" t="s">
        <v>27</v>
      </c>
      <c r="G51">
        <v>0.5</v>
      </c>
      <c r="H51">
        <v>0.5</v>
      </c>
      <c r="I51">
        <v>3408</v>
      </c>
      <c r="J51">
        <v>6813</v>
      </c>
      <c r="L51">
        <v>3183</v>
      </c>
      <c r="M51">
        <v>3.0289999999999999</v>
      </c>
      <c r="N51">
        <v>6.05</v>
      </c>
      <c r="O51">
        <v>3.0209999999999999</v>
      </c>
      <c r="Q51">
        <v>0.217</v>
      </c>
      <c r="R51">
        <v>1</v>
      </c>
      <c r="S51">
        <v>0</v>
      </c>
      <c r="T51">
        <v>0</v>
      </c>
      <c r="V51">
        <v>0</v>
      </c>
      <c r="Y51" s="1">
        <v>44403</v>
      </c>
      <c r="Z51" s="2">
        <v>0.70150462962962967</v>
      </c>
      <c r="AB51">
        <v>1</v>
      </c>
      <c r="AD51" s="4">
        <f t="shared" si="1"/>
        <v>3.4331623090733685</v>
      </c>
      <c r="AE51" s="4">
        <f t="shared" si="0"/>
        <v>6.4831403387763631</v>
      </c>
      <c r="AF51" s="4">
        <f t="shared" si="2"/>
        <v>3.0499780297029946</v>
      </c>
      <c r="AG51" s="4">
        <f t="shared" si="3"/>
        <v>0.31086354102657476</v>
      </c>
      <c r="AJ51">
        <f>ABS(100*(AD51-AD52)/(AVERAGE(AD51:AD52)))</f>
        <v>0.81081909706974453</v>
      </c>
      <c r="AO51">
        <f>ABS(100*(AE51-AE52)/(AVERAGE(AE51:AE52)))</f>
        <v>0.30315812742839682</v>
      </c>
      <c r="AT51">
        <f>ABS(100*(AF51-AF52)/(AVERAGE(AF51:AF52)))</f>
        <v>0.26522082353130594</v>
      </c>
      <c r="AY51">
        <f>ABS(100*(AG51-AG52)/(AVERAGE(AG51:AG52)))</f>
        <v>1.7425585441885338</v>
      </c>
      <c r="BC51" s="4">
        <f>AVERAGE(AD51:AD52)</f>
        <v>3.4193001398134983</v>
      </c>
      <c r="BD51" s="4">
        <f>AVERAGE(AE51:AE52)</f>
        <v>6.4733281286078714</v>
      </c>
      <c r="BE51" s="4">
        <f>AVERAGE(AF51:AF52)</f>
        <v>3.0540279887943731</v>
      </c>
      <c r="BF51" s="4">
        <f>AVERAGE(AG51:AG52)</f>
        <v>0.30817844610460315</v>
      </c>
    </row>
    <row r="52" spans="1:58" x14ac:dyDescent="0.3">
      <c r="A52">
        <v>29</v>
      </c>
      <c r="B52">
        <v>9</v>
      </c>
      <c r="C52" t="s">
        <v>121</v>
      </c>
      <c r="D52" t="s">
        <v>27</v>
      </c>
      <c r="G52">
        <v>0.5</v>
      </c>
      <c r="H52">
        <v>0.5</v>
      </c>
      <c r="I52">
        <v>3380</v>
      </c>
      <c r="J52">
        <v>6793</v>
      </c>
      <c r="L52">
        <v>3128</v>
      </c>
      <c r="M52">
        <v>3.008</v>
      </c>
      <c r="N52">
        <v>6.0339999999999998</v>
      </c>
      <c r="O52">
        <v>3.0259999999999998</v>
      </c>
      <c r="Q52">
        <v>0.21099999999999999</v>
      </c>
      <c r="R52">
        <v>1</v>
      </c>
      <c r="S52">
        <v>0</v>
      </c>
      <c r="T52">
        <v>0</v>
      </c>
      <c r="V52">
        <v>0</v>
      </c>
      <c r="Y52" s="1">
        <v>44403</v>
      </c>
      <c r="Z52" s="2">
        <v>0.70789351851851856</v>
      </c>
      <c r="AB52">
        <v>1</v>
      </c>
      <c r="AD52" s="4">
        <f t="shared" si="1"/>
        <v>3.4054379705536282</v>
      </c>
      <c r="AE52" s="4">
        <f t="shared" si="0"/>
        <v>6.4635159184393798</v>
      </c>
      <c r="AF52" s="4">
        <f t="shared" si="2"/>
        <v>3.0580779478857516</v>
      </c>
      <c r="AG52" s="4">
        <f t="shared" si="3"/>
        <v>0.30549335118263155</v>
      </c>
      <c r="BC52" s="4"/>
      <c r="BD52" s="4"/>
      <c r="BE52" s="4"/>
      <c r="BF52" s="4"/>
    </row>
    <row r="53" spans="1:58" x14ac:dyDescent="0.3">
      <c r="A53">
        <v>30</v>
      </c>
      <c r="B53">
        <v>10</v>
      </c>
      <c r="C53" t="s">
        <v>121</v>
      </c>
      <c r="D53" t="s">
        <v>27</v>
      </c>
      <c r="G53">
        <v>0.5</v>
      </c>
      <c r="H53">
        <v>0.5</v>
      </c>
      <c r="I53">
        <v>3335</v>
      </c>
      <c r="J53">
        <v>6850</v>
      </c>
      <c r="L53">
        <v>3451</v>
      </c>
      <c r="M53">
        <v>2.9740000000000002</v>
      </c>
      <c r="N53">
        <v>6.0819999999999999</v>
      </c>
      <c r="O53">
        <v>3.1080000000000001</v>
      </c>
      <c r="Q53">
        <v>0.245</v>
      </c>
      <c r="R53">
        <v>1</v>
      </c>
      <c r="S53">
        <v>0</v>
      </c>
      <c r="T53">
        <v>0</v>
      </c>
      <c r="V53">
        <v>0</v>
      </c>
      <c r="Y53" s="1">
        <v>44403</v>
      </c>
      <c r="Z53" s="2">
        <v>0.71863425925925928</v>
      </c>
      <c r="AB53">
        <v>1</v>
      </c>
      <c r="AD53" s="4">
        <f t="shared" si="1"/>
        <v>3.3608809979326169</v>
      </c>
      <c r="AE53" s="4">
        <f t="shared" si="0"/>
        <v>6.5194455163997835</v>
      </c>
      <c r="AF53" s="4">
        <f t="shared" si="2"/>
        <v>3.1585645184671667</v>
      </c>
      <c r="AG53" s="4">
        <f t="shared" si="3"/>
        <v>0.33703101153888004</v>
      </c>
      <c r="BC53" s="4"/>
      <c r="BD53" s="4"/>
      <c r="BE53" s="4"/>
      <c r="BF53" s="4"/>
    </row>
    <row r="54" spans="1:58" x14ac:dyDescent="0.3">
      <c r="A54">
        <v>31</v>
      </c>
      <c r="B54">
        <v>10</v>
      </c>
      <c r="C54" t="s">
        <v>121</v>
      </c>
      <c r="D54" t="s">
        <v>27</v>
      </c>
      <c r="G54">
        <v>0.5</v>
      </c>
      <c r="H54">
        <v>0.5</v>
      </c>
      <c r="I54">
        <v>3264</v>
      </c>
      <c r="J54">
        <v>6716</v>
      </c>
      <c r="L54">
        <v>3425</v>
      </c>
      <c r="M54">
        <v>2.919</v>
      </c>
      <c r="N54">
        <v>5.968</v>
      </c>
      <c r="O54">
        <v>3.0489999999999999</v>
      </c>
      <c r="Q54">
        <v>0.24199999999999999</v>
      </c>
      <c r="R54">
        <v>1</v>
      </c>
      <c r="S54">
        <v>0</v>
      </c>
      <c r="T54">
        <v>0</v>
      </c>
      <c r="V54">
        <v>0</v>
      </c>
      <c r="Y54" s="1">
        <v>44403</v>
      </c>
      <c r="Z54" s="2">
        <v>0.72464120370370377</v>
      </c>
      <c r="AB54">
        <v>1</v>
      </c>
      <c r="AD54" s="4">
        <f t="shared" si="1"/>
        <v>3.2905799966861324</v>
      </c>
      <c r="AE54" s="4">
        <f t="shared" si="0"/>
        <v>6.3879619001419918</v>
      </c>
      <c r="AF54" s="4">
        <f t="shared" si="2"/>
        <v>3.0973819034558594</v>
      </c>
      <c r="AG54" s="4">
        <f t="shared" si="3"/>
        <v>0.33449237633992501</v>
      </c>
      <c r="AJ54">
        <f>ABS(100*(AD54-AD55)/(AVERAGE(AD54:AD55)))</f>
        <v>1.4548549235270916</v>
      </c>
      <c r="AO54">
        <f>ABS(100*(AE54-AE55)/(AVERAGE(AE54:AE55)))</f>
        <v>0.8412722463643546</v>
      </c>
      <c r="AT54">
        <f>ABS(100*(AF54-AF55)/(AVERAGE(AF54:AF55)))</f>
        <v>3.2239653119785467</v>
      </c>
      <c r="AY54">
        <f>ABS(100*(AG54-AG55)/(AVERAGE(AG54:AG55)))</f>
        <v>0.34967292138698491</v>
      </c>
      <c r="BC54" s="4">
        <f>AVERAGE(AD54:AD55)</f>
        <v>3.2668162779549266</v>
      </c>
      <c r="BD54" s="4">
        <f>AVERAGE(AE54:AE55)</f>
        <v>6.414945478105345</v>
      </c>
      <c r="BE54" s="4">
        <f>AVERAGE(AF54:AF55)</f>
        <v>3.148129200150418</v>
      </c>
      <c r="BF54" s="4">
        <f>AVERAGE(AG54:AG55)</f>
        <v>0.33507821523199155</v>
      </c>
    </row>
    <row r="55" spans="1:58" x14ac:dyDescent="0.3">
      <c r="A55">
        <v>32</v>
      </c>
      <c r="B55">
        <v>10</v>
      </c>
      <c r="C55" t="s">
        <v>121</v>
      </c>
      <c r="D55" t="s">
        <v>27</v>
      </c>
      <c r="G55">
        <v>0.5</v>
      </c>
      <c r="H55">
        <v>0.5</v>
      </c>
      <c r="I55">
        <v>3216</v>
      </c>
      <c r="J55">
        <v>6771</v>
      </c>
      <c r="L55">
        <v>3437</v>
      </c>
      <c r="M55">
        <v>2.8820000000000001</v>
      </c>
      <c r="N55">
        <v>6.0149999999999997</v>
      </c>
      <c r="O55">
        <v>3.133</v>
      </c>
      <c r="Q55">
        <v>0.24299999999999999</v>
      </c>
      <c r="R55">
        <v>1</v>
      </c>
      <c r="S55">
        <v>0</v>
      </c>
      <c r="T55">
        <v>0</v>
      </c>
      <c r="V55">
        <v>0</v>
      </c>
      <c r="Y55" s="1">
        <v>44403</v>
      </c>
      <c r="Z55" s="2">
        <v>0.7310416666666667</v>
      </c>
      <c r="AB55">
        <v>1</v>
      </c>
      <c r="AD55" s="4">
        <f t="shared" si="1"/>
        <v>3.2430525592237207</v>
      </c>
      <c r="AE55" s="4">
        <f t="shared" si="0"/>
        <v>6.4419290560686973</v>
      </c>
      <c r="AF55" s="4">
        <f t="shared" si="2"/>
        <v>3.1988764968449765</v>
      </c>
      <c r="AG55" s="4">
        <f t="shared" si="3"/>
        <v>0.33566405412405809</v>
      </c>
      <c r="BC55" s="4"/>
      <c r="BD55" s="4"/>
      <c r="BE55" s="4"/>
      <c r="BF55" s="4"/>
    </row>
    <row r="56" spans="1:58" x14ac:dyDescent="0.3">
      <c r="A56">
        <v>33</v>
      </c>
      <c r="B56">
        <v>11</v>
      </c>
      <c r="C56" t="s">
        <v>121</v>
      </c>
      <c r="D56" t="s">
        <v>27</v>
      </c>
      <c r="G56">
        <v>0.5</v>
      </c>
      <c r="H56">
        <v>0.5</v>
      </c>
      <c r="I56">
        <v>3252</v>
      </c>
      <c r="J56">
        <v>6718</v>
      </c>
      <c r="L56">
        <v>3107</v>
      </c>
      <c r="M56">
        <v>2.91</v>
      </c>
      <c r="N56">
        <v>5.97</v>
      </c>
      <c r="O56">
        <v>3.0609999999999999</v>
      </c>
      <c r="Q56">
        <v>0.20899999999999999</v>
      </c>
      <c r="R56">
        <v>1</v>
      </c>
      <c r="S56">
        <v>0</v>
      </c>
      <c r="T56">
        <v>0</v>
      </c>
      <c r="V56">
        <v>0</v>
      </c>
      <c r="Y56" s="1">
        <v>44403</v>
      </c>
      <c r="Z56" s="2">
        <v>0.74200231481481482</v>
      </c>
      <c r="AB56">
        <v>1</v>
      </c>
      <c r="AD56" s="4">
        <f t="shared" si="1"/>
        <v>3.2786981373205299</v>
      </c>
      <c r="AE56" s="4">
        <f t="shared" si="0"/>
        <v>6.3899243421756902</v>
      </c>
      <c r="AF56" s="4">
        <f t="shared" si="2"/>
        <v>3.1112262048551602</v>
      </c>
      <c r="AG56" s="4">
        <f t="shared" si="3"/>
        <v>0.30344291506039867</v>
      </c>
      <c r="BC56" s="4"/>
      <c r="BD56" s="4"/>
      <c r="BE56" s="4"/>
      <c r="BF56" s="4"/>
    </row>
    <row r="57" spans="1:58" x14ac:dyDescent="0.3">
      <c r="A57">
        <v>34</v>
      </c>
      <c r="B57">
        <v>11</v>
      </c>
      <c r="C57" t="s">
        <v>121</v>
      </c>
      <c r="D57" t="s">
        <v>27</v>
      </c>
      <c r="G57">
        <v>0.5</v>
      </c>
      <c r="H57">
        <v>0.5</v>
      </c>
      <c r="I57">
        <v>3225</v>
      </c>
      <c r="J57">
        <v>6609</v>
      </c>
      <c r="L57">
        <v>3103</v>
      </c>
      <c r="M57">
        <v>2.8889999999999998</v>
      </c>
      <c r="N57">
        <v>5.8769999999999998</v>
      </c>
      <c r="O57">
        <v>2.988</v>
      </c>
      <c r="Q57">
        <v>0.20899999999999999</v>
      </c>
      <c r="R57">
        <v>1</v>
      </c>
      <c r="S57">
        <v>0</v>
      </c>
      <c r="T57">
        <v>0</v>
      </c>
      <c r="V57">
        <v>0</v>
      </c>
      <c r="Y57" s="1">
        <v>44403</v>
      </c>
      <c r="Z57" s="2">
        <v>0.74790509259259252</v>
      </c>
      <c r="AB57">
        <v>1</v>
      </c>
      <c r="AD57" s="4">
        <f t="shared" si="1"/>
        <v>3.2519639537479232</v>
      </c>
      <c r="AE57" s="4">
        <f t="shared" si="0"/>
        <v>6.282971251339128</v>
      </c>
      <c r="AF57" s="4">
        <f t="shared" si="2"/>
        <v>3.0310072975912048</v>
      </c>
      <c r="AG57" s="4">
        <f t="shared" si="3"/>
        <v>0.30305235579902101</v>
      </c>
      <c r="AJ57">
        <f>ABS(100*(AD57-AD58)/(AVERAGE(AD57:AD58)))</f>
        <v>1.5031606061092699</v>
      </c>
      <c r="AO57">
        <f>ABS(100*(AE57-AE58)/(AVERAGE(AE57:AE58)))</f>
        <v>0.3274232318191716</v>
      </c>
      <c r="AT57">
        <f>ABS(100*(AF57-AF58)/(AVERAGE(AF57:AF58)))</f>
        <v>2.2548256356932694</v>
      </c>
      <c r="AY57">
        <f>ABS(100*(AG57-AG58)/(AVERAGE(AG57:AG58)))</f>
        <v>0.74378812549734719</v>
      </c>
      <c r="BC57" s="4">
        <f>AVERAGE(AD57:AD58)</f>
        <v>3.2277051575431503</v>
      </c>
      <c r="BD57" s="4">
        <f>AVERAGE(AE57:AE58)</f>
        <v>6.2932740720160449</v>
      </c>
      <c r="BE57" s="4">
        <f>AVERAGE(AF57:AF58)</f>
        <v>3.0655689144728941</v>
      </c>
      <c r="BF57" s="4">
        <f>AVERAGE(AG57:AG58)</f>
        <v>0.30192949792256013</v>
      </c>
    </row>
    <row r="58" spans="1:58" x14ac:dyDescent="0.3">
      <c r="A58">
        <v>35</v>
      </c>
      <c r="B58">
        <v>11</v>
      </c>
      <c r="C58" t="s">
        <v>121</v>
      </c>
      <c r="D58" t="s">
        <v>27</v>
      </c>
      <c r="G58">
        <v>0.5</v>
      </c>
      <c r="H58">
        <v>0.5</v>
      </c>
      <c r="I58">
        <v>3176</v>
      </c>
      <c r="J58">
        <v>6630</v>
      </c>
      <c r="L58">
        <v>3080</v>
      </c>
      <c r="M58">
        <v>2.851</v>
      </c>
      <c r="N58">
        <v>5.8949999999999996</v>
      </c>
      <c r="O58">
        <v>3.044</v>
      </c>
      <c r="Q58">
        <v>0.20599999999999999</v>
      </c>
      <c r="R58">
        <v>1</v>
      </c>
      <c r="S58">
        <v>0</v>
      </c>
      <c r="T58">
        <v>0</v>
      </c>
      <c r="V58">
        <v>0</v>
      </c>
      <c r="Y58" s="1">
        <v>44403</v>
      </c>
      <c r="Z58" s="2">
        <v>0.75429398148148152</v>
      </c>
      <c r="AB58">
        <v>1</v>
      </c>
      <c r="AD58" s="4">
        <f t="shared" si="1"/>
        <v>3.2034463613383775</v>
      </c>
      <c r="AE58" s="4">
        <f t="shared" si="0"/>
        <v>6.303576892692961</v>
      </c>
      <c r="AF58" s="4">
        <f t="shared" si="2"/>
        <v>3.1001305313545835</v>
      </c>
      <c r="AG58" s="4">
        <f t="shared" si="3"/>
        <v>0.30080664004609925</v>
      </c>
      <c r="BC58" s="4"/>
      <c r="BD58" s="4"/>
      <c r="BE58" s="4"/>
      <c r="BF58" s="4"/>
    </row>
    <row r="59" spans="1:58" x14ac:dyDescent="0.3">
      <c r="A59">
        <v>36</v>
      </c>
      <c r="B59">
        <v>2</v>
      </c>
      <c r="D59" t="s">
        <v>28</v>
      </c>
      <c r="Y59" s="1">
        <v>44403</v>
      </c>
      <c r="Z59" s="2">
        <v>0.75832175925925915</v>
      </c>
      <c r="AB59">
        <v>1</v>
      </c>
      <c r="AD59" s="4" t="e">
        <f t="shared" si="1"/>
        <v>#DIV/0!</v>
      </c>
      <c r="AE59" s="4" t="e">
        <f t="shared" si="0"/>
        <v>#DIV/0!</v>
      </c>
      <c r="AF59" s="4" t="e">
        <f t="shared" si="2"/>
        <v>#DIV/0!</v>
      </c>
      <c r="AG59" s="4" t="e">
        <f t="shared" si="3"/>
        <v>#DIV/0!</v>
      </c>
      <c r="BC59" s="4"/>
      <c r="BD59" s="4"/>
      <c r="BE59" s="4"/>
      <c r="BF59" s="4"/>
    </row>
    <row r="60" spans="1:58" x14ac:dyDescent="0.3">
      <c r="A60">
        <v>37</v>
      </c>
      <c r="B60">
        <v>3</v>
      </c>
      <c r="C60" t="s">
        <v>29</v>
      </c>
      <c r="D60" t="s">
        <v>27</v>
      </c>
      <c r="G60">
        <v>0.5</v>
      </c>
      <c r="H60">
        <v>0.5</v>
      </c>
      <c r="I60">
        <v>185</v>
      </c>
      <c r="J60">
        <v>291</v>
      </c>
      <c r="L60">
        <v>134</v>
      </c>
      <c r="M60">
        <v>0.55700000000000005</v>
      </c>
      <c r="N60">
        <v>0.52500000000000002</v>
      </c>
      <c r="O60">
        <v>0</v>
      </c>
      <c r="Q60">
        <v>0</v>
      </c>
      <c r="R60">
        <v>1</v>
      </c>
      <c r="S60">
        <v>0</v>
      </c>
      <c r="T60">
        <v>0</v>
      </c>
      <c r="V60">
        <v>0</v>
      </c>
      <c r="Y60" s="1">
        <v>44403</v>
      </c>
      <c r="Z60" s="2">
        <v>0.76796296296296296</v>
      </c>
      <c r="AB60">
        <v>1</v>
      </c>
      <c r="AD60" s="4">
        <f t="shared" si="1"/>
        <v>0.24189291446183647</v>
      </c>
      <c r="AE60" s="4">
        <f t="shared" si="0"/>
        <v>8.3616866885946495E-2</v>
      </c>
      <c r="AF60" s="4">
        <f t="shared" si="2"/>
        <v>-0.15827604757588998</v>
      </c>
      <c r="AG60" s="4">
        <f t="shared" si="3"/>
        <v>1.3159744041430364E-2</v>
      </c>
    </row>
    <row r="61" spans="1:58" x14ac:dyDescent="0.3">
      <c r="A61">
        <v>38</v>
      </c>
      <c r="B61">
        <v>3</v>
      </c>
      <c r="C61" t="s">
        <v>29</v>
      </c>
      <c r="D61" t="s">
        <v>27</v>
      </c>
      <c r="G61">
        <v>0.5</v>
      </c>
      <c r="H61">
        <v>0.5</v>
      </c>
      <c r="I61">
        <v>57</v>
      </c>
      <c r="J61">
        <v>223</v>
      </c>
      <c r="L61">
        <v>62</v>
      </c>
      <c r="M61">
        <v>0.45900000000000002</v>
      </c>
      <c r="N61">
        <v>0.46800000000000003</v>
      </c>
      <c r="O61">
        <v>8.9999999999999993E-3</v>
      </c>
      <c r="Q61">
        <v>0</v>
      </c>
      <c r="R61">
        <v>1</v>
      </c>
      <c r="S61">
        <v>0</v>
      </c>
      <c r="T61">
        <v>0</v>
      </c>
      <c r="V61">
        <v>0</v>
      </c>
      <c r="Y61" s="1">
        <v>44403</v>
      </c>
      <c r="Z61" s="2">
        <v>0.77290509259259255</v>
      </c>
      <c r="AB61">
        <v>1</v>
      </c>
      <c r="AD61" s="4">
        <f t="shared" si="1"/>
        <v>0.11515308122873809</v>
      </c>
      <c r="AE61" s="4">
        <f t="shared" si="0"/>
        <v>1.6893837740201565E-2</v>
      </c>
      <c r="AF61" s="4">
        <f t="shared" si="2"/>
        <v>-9.8259243488536527E-2</v>
      </c>
      <c r="AG61" s="4">
        <f t="shared" si="3"/>
        <v>6.1296773366319394E-3</v>
      </c>
      <c r="AJ61">
        <f>ABS(100*(AD61-AD62)/(AVERAGE(AD61:AD62)))</f>
        <v>4.393748723486846</v>
      </c>
      <c r="AO61">
        <f>ABS(100*(AE61-AE62)/(AVERAGE(AE61:AE62)))</f>
        <v>75.765342336555022</v>
      </c>
      <c r="AT61">
        <f>ABS(100*(AF61-AF62)/(AVERAGE(AF61:AF62)))</f>
        <v>29.897176557140888</v>
      </c>
      <c r="AY61">
        <f>ABS(100*(AG61-AG62)/(AVERAGE(AG61:AG62)))</f>
        <v>14.753949642727914</v>
      </c>
      <c r="BC61" s="4">
        <f>AVERAGE(AD61:AD62)</f>
        <v>0.11267769386090415</v>
      </c>
      <c r="BD61" s="4">
        <f>AVERAGE(AE61:AE62)</f>
        <v>2.7196658417118068E-2</v>
      </c>
      <c r="BE61" s="4">
        <f>AVERAGE(AF61:AF62)</f>
        <v>-8.5481035443786074E-2</v>
      </c>
      <c r="BF61" s="4">
        <f>AVERAGE(AG61:AG62)</f>
        <v>6.6178764133540523E-3</v>
      </c>
    </row>
    <row r="62" spans="1:58" x14ac:dyDescent="0.3">
      <c r="A62">
        <v>39</v>
      </c>
      <c r="B62">
        <v>3</v>
      </c>
      <c r="C62" t="s">
        <v>29</v>
      </c>
      <c r="D62" t="s">
        <v>27</v>
      </c>
      <c r="G62">
        <v>0.5</v>
      </c>
      <c r="H62">
        <v>0.5</v>
      </c>
      <c r="I62">
        <v>52</v>
      </c>
      <c r="J62">
        <v>244</v>
      </c>
      <c r="L62">
        <v>72</v>
      </c>
      <c r="M62">
        <v>0.45500000000000002</v>
      </c>
      <c r="N62">
        <v>0.48499999999999999</v>
      </c>
      <c r="O62">
        <v>3.1E-2</v>
      </c>
      <c r="Q62">
        <v>0</v>
      </c>
      <c r="R62">
        <v>1</v>
      </c>
      <c r="S62">
        <v>0</v>
      </c>
      <c r="T62">
        <v>0</v>
      </c>
      <c r="V62">
        <v>0</v>
      </c>
      <c r="Y62" s="1">
        <v>44403</v>
      </c>
      <c r="Z62" s="2">
        <v>0.77831018518518524</v>
      </c>
      <c r="AB62">
        <v>1</v>
      </c>
      <c r="AD62" s="4">
        <f t="shared" si="1"/>
        <v>0.1102023064930702</v>
      </c>
      <c r="AE62" s="4">
        <f t="shared" si="0"/>
        <v>3.7499479094034574E-2</v>
      </c>
      <c r="AF62" s="4">
        <f t="shared" si="2"/>
        <v>-7.2702827399035622E-2</v>
      </c>
      <c r="AG62" s="4">
        <f t="shared" si="3"/>
        <v>7.1060754900761644E-3</v>
      </c>
      <c r="BC62" s="4"/>
      <c r="BD62" s="4"/>
      <c r="BE62" s="4"/>
      <c r="BF62" s="4"/>
    </row>
    <row r="63" spans="1:58" x14ac:dyDescent="0.3">
      <c r="A63">
        <v>40</v>
      </c>
      <c r="B63">
        <v>1</v>
      </c>
      <c r="C63" t="s">
        <v>30</v>
      </c>
      <c r="D63" t="s">
        <v>27</v>
      </c>
      <c r="G63">
        <v>0.5</v>
      </c>
      <c r="H63">
        <v>0.5</v>
      </c>
      <c r="I63">
        <v>7607</v>
      </c>
      <c r="J63">
        <v>11060</v>
      </c>
      <c r="L63">
        <v>13435</v>
      </c>
      <c r="M63">
        <v>6.25</v>
      </c>
      <c r="N63">
        <v>9.6489999999999991</v>
      </c>
      <c r="O63">
        <v>3.3980000000000001</v>
      </c>
      <c r="Q63">
        <v>1.2889999999999999</v>
      </c>
      <c r="R63">
        <v>1</v>
      </c>
      <c r="S63">
        <v>0</v>
      </c>
      <c r="T63">
        <v>0</v>
      </c>
      <c r="V63">
        <v>0</v>
      </c>
      <c r="Y63" s="1">
        <v>44403</v>
      </c>
      <c r="Z63" s="2">
        <v>0.78920138888888891</v>
      </c>
      <c r="AB63">
        <v>1</v>
      </c>
      <c r="AD63" s="4">
        <f t="shared" si="1"/>
        <v>7.590822932087276</v>
      </c>
      <c r="AE63" s="4">
        <f t="shared" si="0"/>
        <v>10.650385997334872</v>
      </c>
      <c r="AF63" s="4">
        <f t="shared" si="2"/>
        <v>3.0595630652475965</v>
      </c>
      <c r="AG63" s="4">
        <f t="shared" si="3"/>
        <v>1.311866927937595</v>
      </c>
    </row>
    <row r="64" spans="1:58" x14ac:dyDescent="0.3">
      <c r="A64">
        <v>41</v>
      </c>
      <c r="B64">
        <v>1</v>
      </c>
      <c r="C64" t="s">
        <v>30</v>
      </c>
      <c r="D64" t="s">
        <v>27</v>
      </c>
      <c r="G64">
        <v>0.5</v>
      </c>
      <c r="H64">
        <v>0.5</v>
      </c>
      <c r="I64">
        <v>10324</v>
      </c>
      <c r="J64">
        <v>10930</v>
      </c>
      <c r="L64">
        <v>13456</v>
      </c>
      <c r="M64">
        <v>8.3360000000000003</v>
      </c>
      <c r="N64">
        <v>9.5380000000000003</v>
      </c>
      <c r="O64">
        <v>1.2030000000000001</v>
      </c>
      <c r="Q64">
        <v>1.2909999999999999</v>
      </c>
      <c r="R64">
        <v>1</v>
      </c>
      <c r="S64">
        <v>0</v>
      </c>
      <c r="T64">
        <v>0</v>
      </c>
      <c r="V64">
        <v>0</v>
      </c>
      <c r="Y64" s="1">
        <v>44403</v>
      </c>
      <c r="Z64" s="2">
        <v>0.79535879629629624</v>
      </c>
      <c r="AB64">
        <v>1</v>
      </c>
      <c r="AD64" s="4">
        <f t="shared" si="1"/>
        <v>10.281073923449215</v>
      </c>
      <c r="AE64" s="4">
        <f t="shared" si="0"/>
        <v>10.522827265144478</v>
      </c>
      <c r="AF64" s="4">
        <f t="shared" si="2"/>
        <v>0.2417533416952633</v>
      </c>
      <c r="AG64" s="4">
        <f t="shared" si="3"/>
        <v>1.3139173640598278</v>
      </c>
      <c r="AJ64">
        <f>ABS(100*(AD64-AD65)/(AVERAGE(AD64:AD65)))</f>
        <v>0.69583382744517475</v>
      </c>
      <c r="AO64">
        <f>ABS(100*(AE64-AE65)/(AVERAGE(AE64:AE65)))</f>
        <v>0.22354242323673193</v>
      </c>
      <c r="AT64">
        <f>ABS(100*(AF64-AF65)/(AVERAGE(AF64:AF65)))</f>
        <v>32.797070611929975</v>
      </c>
      <c r="AY64">
        <f>ABS(100*(AG64-AG65)/(AVERAGE(AG64:AG65)))</f>
        <v>0.76249538605240985</v>
      </c>
      <c r="BC64" s="4">
        <f>AVERAGE(AD64:AD65)</f>
        <v>10.245428345352405</v>
      </c>
      <c r="BD64" s="4">
        <f>AVERAGE(AE64:AE65)</f>
        <v>10.534601917346668</v>
      </c>
      <c r="BE64" s="4">
        <f>AVERAGE(AF64:AF65)</f>
        <v>0.28917357199426252</v>
      </c>
      <c r="BF64" s="4">
        <f>AVERAGE(AG64:AG65)</f>
        <v>1.3189458145500657</v>
      </c>
    </row>
    <row r="65" spans="1:58" x14ac:dyDescent="0.3">
      <c r="A65">
        <v>42</v>
      </c>
      <c r="B65">
        <v>1</v>
      </c>
      <c r="C65" t="s">
        <v>30</v>
      </c>
      <c r="D65" t="s">
        <v>27</v>
      </c>
      <c r="G65">
        <v>0.5</v>
      </c>
      <c r="H65">
        <v>0.5</v>
      </c>
      <c r="I65">
        <v>10252</v>
      </c>
      <c r="J65">
        <v>10954</v>
      </c>
      <c r="L65">
        <v>13559</v>
      </c>
      <c r="M65">
        <v>8.2799999999999994</v>
      </c>
      <c r="N65">
        <v>9.5589999999999993</v>
      </c>
      <c r="O65">
        <v>1.2789999999999999</v>
      </c>
      <c r="Q65">
        <v>1.302</v>
      </c>
      <c r="R65">
        <v>1</v>
      </c>
      <c r="S65">
        <v>0</v>
      </c>
      <c r="T65">
        <v>0</v>
      </c>
      <c r="V65">
        <v>0</v>
      </c>
      <c r="Y65" s="1">
        <v>44403</v>
      </c>
      <c r="Z65" s="2">
        <v>0.80199074074074073</v>
      </c>
      <c r="AB65">
        <v>1</v>
      </c>
      <c r="AD65" s="4">
        <f t="shared" si="1"/>
        <v>10.209782767255597</v>
      </c>
      <c r="AE65" s="4">
        <f t="shared" si="0"/>
        <v>10.546376569548858</v>
      </c>
      <c r="AF65" s="4">
        <f t="shared" si="2"/>
        <v>0.33659380229326175</v>
      </c>
      <c r="AG65" s="4">
        <f t="shared" si="3"/>
        <v>1.3239742650403035</v>
      </c>
      <c r="BC65" s="4"/>
      <c r="BD65" s="4"/>
      <c r="BE65" s="4"/>
      <c r="BF65" s="4"/>
    </row>
    <row r="66" spans="1:58" x14ac:dyDescent="0.3">
      <c r="A66">
        <v>43</v>
      </c>
      <c r="B66">
        <v>4</v>
      </c>
      <c r="C66" t="s">
        <v>65</v>
      </c>
      <c r="D66" t="s">
        <v>27</v>
      </c>
      <c r="G66">
        <v>0.6</v>
      </c>
      <c r="H66">
        <v>0.6</v>
      </c>
      <c r="I66">
        <v>5829</v>
      </c>
      <c r="J66">
        <v>7862</v>
      </c>
      <c r="L66">
        <v>3902</v>
      </c>
      <c r="M66">
        <v>4.0730000000000004</v>
      </c>
      <c r="N66">
        <v>5.782</v>
      </c>
      <c r="O66">
        <v>1.71</v>
      </c>
      <c r="Q66">
        <v>0.24299999999999999</v>
      </c>
      <c r="R66">
        <v>1</v>
      </c>
      <c r="S66">
        <v>0</v>
      </c>
      <c r="T66">
        <v>0</v>
      </c>
      <c r="V66">
        <v>0</v>
      </c>
      <c r="Y66" s="1">
        <v>44403</v>
      </c>
      <c r="Z66" s="2">
        <v>0.81335648148148154</v>
      </c>
      <c r="AB66">
        <v>1</v>
      </c>
      <c r="AD66" s="4">
        <f t="shared" si="1"/>
        <v>4.8586061967364742</v>
      </c>
      <c r="AE66" s="4">
        <f t="shared" si="0"/>
        <v>6.2603676545426366</v>
      </c>
      <c r="AF66" s="4">
        <f t="shared" si="2"/>
        <v>1.4017614578061623</v>
      </c>
      <c r="AG66" s="4">
        <f t="shared" si="3"/>
        <v>0.31755547354934555</v>
      </c>
    </row>
    <row r="67" spans="1:58" x14ac:dyDescent="0.3">
      <c r="A67">
        <v>44</v>
      </c>
      <c r="B67">
        <v>4</v>
      </c>
      <c r="C67" t="s">
        <v>65</v>
      </c>
      <c r="D67" t="s">
        <v>27</v>
      </c>
      <c r="G67">
        <v>0.6</v>
      </c>
      <c r="H67">
        <v>0.6</v>
      </c>
      <c r="I67">
        <v>3765</v>
      </c>
      <c r="J67">
        <v>7852</v>
      </c>
      <c r="L67">
        <v>3906</v>
      </c>
      <c r="M67">
        <v>2.7530000000000001</v>
      </c>
      <c r="N67">
        <v>5.7750000000000004</v>
      </c>
      <c r="O67">
        <v>3.0230000000000001</v>
      </c>
      <c r="Q67">
        <v>0.24399999999999999</v>
      </c>
      <c r="R67">
        <v>1</v>
      </c>
      <c r="S67">
        <v>0</v>
      </c>
      <c r="T67">
        <v>0</v>
      </c>
      <c r="V67">
        <v>0</v>
      </c>
      <c r="Y67" s="1">
        <v>44403</v>
      </c>
      <c r="Z67" s="2">
        <v>0.81939814814814815</v>
      </c>
      <c r="AB67">
        <v>1</v>
      </c>
      <c r="AD67" s="4">
        <f t="shared" si="1"/>
        <v>3.1555396876667143</v>
      </c>
      <c r="AE67" s="4">
        <f t="shared" si="0"/>
        <v>6.2521908127355594</v>
      </c>
      <c r="AF67" s="4">
        <f t="shared" si="2"/>
        <v>3.0966511250688451</v>
      </c>
      <c r="AG67" s="4">
        <f t="shared" si="3"/>
        <v>0.31788093960049357</v>
      </c>
      <c r="AI67">
        <f>ABS(100*(AD67-3)/3)</f>
        <v>5.1846562555571447</v>
      </c>
      <c r="AJ67">
        <f>ABS(100*(AD67-AD68)/(AVERAGE(AD67:AD68)))</f>
        <v>0.15676855930187314</v>
      </c>
      <c r="AN67">
        <f t="shared" ref="AN67" si="12">ABS(100*(AE67-6)/6)</f>
        <v>4.2031802122593236</v>
      </c>
      <c r="AO67">
        <f>ABS(100*(AE67-AE68)/(AVERAGE(AE67:AE68)))</f>
        <v>0.31338886719162296</v>
      </c>
      <c r="AS67">
        <f>ABS(100*(AF67-3)/3)</f>
        <v>3.2217041689615034</v>
      </c>
      <c r="AT67">
        <f>ABS(100*(AF67-AF68)/(AVERAGE(AF67:AF68)))</f>
        <v>0.47273526340165639</v>
      </c>
      <c r="AX67">
        <f t="shared" ref="AX67" si="13">ABS(100*(AG67-0.3)/0.3)</f>
        <v>5.9603132001645278</v>
      </c>
      <c r="AY67">
        <f>ABS(100*(AG67-AG68)/(AVERAGE(AG67:AG68)))</f>
        <v>0.82245751900324648</v>
      </c>
      <c r="BC67" s="4">
        <f>AVERAGE(AD67:AD68)</f>
        <v>3.1580150750345481</v>
      </c>
      <c r="BD67" s="4">
        <f>AVERAGE(AE67:AE68)</f>
        <v>6.262003022904052</v>
      </c>
      <c r="BE67" s="4">
        <f>AVERAGE(AF67:AF68)</f>
        <v>3.1039879478695034</v>
      </c>
      <c r="BF67" s="4">
        <f>AVERAGE(AG67:AG68)</f>
        <v>0.3165790753959013</v>
      </c>
    </row>
    <row r="68" spans="1:58" x14ac:dyDescent="0.3">
      <c r="A68">
        <v>45</v>
      </c>
      <c r="B68">
        <v>4</v>
      </c>
      <c r="C68" t="s">
        <v>65</v>
      </c>
      <c r="D68" t="s">
        <v>27</v>
      </c>
      <c r="G68">
        <v>0.6</v>
      </c>
      <c r="H68">
        <v>0.6</v>
      </c>
      <c r="I68">
        <v>3771</v>
      </c>
      <c r="J68">
        <v>7876</v>
      </c>
      <c r="L68">
        <v>3874</v>
      </c>
      <c r="M68">
        <v>2.7570000000000001</v>
      </c>
      <c r="N68">
        <v>5.7930000000000001</v>
      </c>
      <c r="O68">
        <v>3.036</v>
      </c>
      <c r="Q68">
        <v>0.24099999999999999</v>
      </c>
      <c r="R68">
        <v>1</v>
      </c>
      <c r="S68">
        <v>0</v>
      </c>
      <c r="T68">
        <v>0</v>
      </c>
      <c r="V68">
        <v>0</v>
      </c>
      <c r="Y68" s="1">
        <v>44403</v>
      </c>
      <c r="Z68" s="2">
        <v>0.82600694444444445</v>
      </c>
      <c r="AB68">
        <v>1</v>
      </c>
      <c r="AD68" s="4">
        <f t="shared" si="1"/>
        <v>3.160490462402382</v>
      </c>
      <c r="AE68" s="4">
        <f t="shared" si="0"/>
        <v>6.2718152330725436</v>
      </c>
      <c r="AF68" s="4">
        <f t="shared" si="2"/>
        <v>3.1113247706701617</v>
      </c>
      <c r="AG68" s="4">
        <f t="shared" si="3"/>
        <v>0.31527721119130903</v>
      </c>
    </row>
    <row r="69" spans="1:58" x14ac:dyDescent="0.3">
      <c r="A69">
        <v>46</v>
      </c>
      <c r="B69">
        <v>2</v>
      </c>
      <c r="D69" t="s">
        <v>28</v>
      </c>
      <c r="Y69" s="1">
        <v>44403</v>
      </c>
      <c r="Z69" s="2">
        <v>0.8299537037037038</v>
      </c>
      <c r="AB69">
        <v>1</v>
      </c>
      <c r="AD69" s="4" t="e">
        <f t="shared" si="1"/>
        <v>#DIV/0!</v>
      </c>
      <c r="AE69" s="4" t="e">
        <f t="shared" si="0"/>
        <v>#DIV/0!</v>
      </c>
      <c r="AF69" s="4" t="e">
        <f t="shared" si="2"/>
        <v>#DIV/0!</v>
      </c>
      <c r="AG69" s="4" t="e">
        <f t="shared" si="3"/>
        <v>#DIV/0!</v>
      </c>
    </row>
  </sheetData>
  <conditionalFormatting sqref="AR36:AR37 AW32:AW37 AJ36:AK37 AT36:AU37 AY32:AZ37 AO36:AP37 AR43 AW43 AW48 AR48 AR39 AW39 AJ39:AK39 AT39:AU39 AO39:AP39">
    <cfRule type="cellIs" dxfId="900" priority="154" operator="greaterThan">
      <formula>20</formula>
    </cfRule>
  </conditionalFormatting>
  <conditionalFormatting sqref="AL36:AM37 BA32:BA37 AV36:AV37 AQ36:AQ37 AL43:AM43 BA43 AV43 AQ43 AQ48 AV48 BA48 AL48:AM48 AL39:AM39 AV39 AQ39">
    <cfRule type="cellIs" dxfId="899" priority="153" operator="between">
      <formula>80</formula>
      <formula>120</formula>
    </cfRule>
  </conditionalFormatting>
  <conditionalFormatting sqref="AY39">
    <cfRule type="cellIs" dxfId="898" priority="152" operator="greaterThan">
      <formula>20</formula>
    </cfRule>
  </conditionalFormatting>
  <conditionalFormatting sqref="AJ43:AK43 AT43:AU43 AY43:AZ43 AY48:AZ48 AT48:AU48 AJ48:AK48">
    <cfRule type="cellIs" dxfId="897" priority="151" operator="greaterThan">
      <formula>20</formula>
    </cfRule>
  </conditionalFormatting>
  <conditionalFormatting sqref="AJ48">
    <cfRule type="cellIs" dxfId="896" priority="148" operator="greaterThan">
      <formula>20</formula>
    </cfRule>
  </conditionalFormatting>
  <conditionalFormatting sqref="AY48">
    <cfRule type="cellIs" dxfId="895" priority="145" operator="greaterThan">
      <formula>20</formula>
    </cfRule>
  </conditionalFormatting>
  <conditionalFormatting sqref="AL31:AM35 AV31:AV35">
    <cfRule type="cellIs" dxfId="894" priority="143" operator="between">
      <formula>80</formula>
      <formula>120</formula>
    </cfRule>
  </conditionalFormatting>
  <conditionalFormatting sqref="AO43:AP43 AO48:AP48">
    <cfRule type="cellIs" dxfId="893" priority="150" operator="greaterThan">
      <formula>20</formula>
    </cfRule>
  </conditionalFormatting>
  <conditionalFormatting sqref="AO31:AP35">
    <cfRule type="cellIs" dxfId="892" priority="142" operator="greaterThan">
      <formula>20</formula>
    </cfRule>
  </conditionalFormatting>
  <conditionalFormatting sqref="AQ31:AQ35">
    <cfRule type="cellIs" dxfId="891" priority="141" operator="between">
      <formula>80</formula>
      <formula>120</formula>
    </cfRule>
  </conditionalFormatting>
  <conditionalFormatting sqref="AI31:AI45 AN31:AN45 AS31:AS45 AX31:AX45">
    <cfRule type="cellIs" dxfId="890" priority="149" operator="lessThan">
      <formula>20</formula>
    </cfRule>
  </conditionalFormatting>
  <conditionalFormatting sqref="AO48">
    <cfRule type="cellIs" dxfId="889" priority="147" operator="greaterThan">
      <formula>20</formula>
    </cfRule>
  </conditionalFormatting>
  <conditionalFormatting sqref="AT48">
    <cfRule type="cellIs" dxfId="888" priority="146" operator="greaterThan">
      <formula>20</formula>
    </cfRule>
  </conditionalFormatting>
  <conditionalFormatting sqref="AR31:AR35 AJ31:AK35 AT31:AU35">
    <cfRule type="cellIs" dxfId="887" priority="144" operator="greaterThan">
      <formula>20</formula>
    </cfRule>
  </conditionalFormatting>
  <conditionalFormatting sqref="AO43">
    <cfRule type="cellIs" dxfId="886" priority="139" operator="greaterThan">
      <formula>20</formula>
    </cfRule>
  </conditionalFormatting>
  <conditionalFormatting sqref="AY43 AY45 AY48">
    <cfRule type="cellIs" dxfId="885" priority="137" operator="greaterThan">
      <formula>20</formula>
    </cfRule>
  </conditionalFormatting>
  <conditionalFormatting sqref="AJ43">
    <cfRule type="cellIs" dxfId="884" priority="140" operator="greaterThan">
      <formula>20</formula>
    </cfRule>
  </conditionalFormatting>
  <conditionalFormatting sqref="AT43 AT45 AT48">
    <cfRule type="cellIs" dxfId="883" priority="138" operator="greaterThan">
      <formula>20</formula>
    </cfRule>
  </conditionalFormatting>
  <conditionalFormatting sqref="AR45 AW45 AJ45:AK45 AT45:AU45 AY45:AZ45">
    <cfRule type="cellIs" dxfId="882" priority="136" operator="greaterThan">
      <formula>20</formula>
    </cfRule>
  </conditionalFormatting>
  <conditionalFormatting sqref="AL45:AM45 BA45 AV45">
    <cfRule type="cellIs" dxfId="881" priority="135" operator="between">
      <formula>80</formula>
      <formula>120</formula>
    </cfRule>
  </conditionalFormatting>
  <conditionalFormatting sqref="AO45:AP45">
    <cfRule type="cellIs" dxfId="880" priority="134" operator="greaterThan">
      <formula>20</formula>
    </cfRule>
  </conditionalFormatting>
  <conditionalFormatting sqref="AQ45">
    <cfRule type="cellIs" dxfId="879" priority="133" operator="between">
      <formula>80</formula>
      <formula>120</formula>
    </cfRule>
  </conditionalFormatting>
  <conditionalFormatting sqref="AJ44">
    <cfRule type="cellIs" dxfId="878" priority="132" operator="greaterThan">
      <formula>20</formula>
    </cfRule>
  </conditionalFormatting>
  <conditionalFormatting sqref="AO44">
    <cfRule type="cellIs" dxfId="877" priority="131" operator="greaterThan">
      <formula>20</formula>
    </cfRule>
  </conditionalFormatting>
  <conditionalFormatting sqref="AT44">
    <cfRule type="cellIs" dxfId="876" priority="130" operator="greaterThan">
      <formula>20</formula>
    </cfRule>
  </conditionalFormatting>
  <conditionalFormatting sqref="AY44">
    <cfRule type="cellIs" dxfId="875" priority="129" operator="greaterThan">
      <formula>20</formula>
    </cfRule>
  </conditionalFormatting>
  <conditionalFormatting sqref="AJ41">
    <cfRule type="cellIs" dxfId="874" priority="128" operator="greaterThan">
      <formula>20</formula>
    </cfRule>
  </conditionalFormatting>
  <conditionalFormatting sqref="AO41">
    <cfRule type="cellIs" dxfId="873" priority="127" operator="greaterThan">
      <formula>20</formula>
    </cfRule>
  </conditionalFormatting>
  <conditionalFormatting sqref="AT41">
    <cfRule type="cellIs" dxfId="872" priority="126" operator="greaterThan">
      <formula>20</formula>
    </cfRule>
  </conditionalFormatting>
  <conditionalFormatting sqref="AY41">
    <cfRule type="cellIs" dxfId="871" priority="125" operator="greaterThan">
      <formula>20</formula>
    </cfRule>
  </conditionalFormatting>
  <conditionalFormatting sqref="AJ42">
    <cfRule type="cellIs" dxfId="870" priority="124" operator="greaterThan">
      <formula>20</formula>
    </cfRule>
  </conditionalFormatting>
  <conditionalFormatting sqref="AO42">
    <cfRule type="cellIs" dxfId="869" priority="123" operator="greaterThan">
      <formula>20</formula>
    </cfRule>
  </conditionalFormatting>
  <conditionalFormatting sqref="AT42">
    <cfRule type="cellIs" dxfId="868" priority="122" operator="greaterThan">
      <formula>20</formula>
    </cfRule>
  </conditionalFormatting>
  <conditionalFormatting sqref="AY42">
    <cfRule type="cellIs" dxfId="867" priority="121" operator="greaterThan">
      <formula>20</formula>
    </cfRule>
  </conditionalFormatting>
  <conditionalFormatting sqref="AJ46">
    <cfRule type="cellIs" dxfId="866" priority="120" operator="greaterThan">
      <formula>20</formula>
    </cfRule>
  </conditionalFormatting>
  <conditionalFormatting sqref="AO46">
    <cfRule type="cellIs" dxfId="865" priority="119" operator="greaterThan">
      <formula>20</formula>
    </cfRule>
  </conditionalFormatting>
  <conditionalFormatting sqref="AT46">
    <cfRule type="cellIs" dxfId="864" priority="118" operator="greaterThan">
      <formula>20</formula>
    </cfRule>
  </conditionalFormatting>
  <conditionalFormatting sqref="AY46">
    <cfRule type="cellIs" dxfId="863" priority="117" operator="greaterThan">
      <formula>20</formula>
    </cfRule>
  </conditionalFormatting>
  <conditionalFormatting sqref="AJ47">
    <cfRule type="cellIs" dxfId="862" priority="116" operator="greaterThan">
      <formula>20</formula>
    </cfRule>
  </conditionalFormatting>
  <conditionalFormatting sqref="AO47">
    <cfRule type="cellIs" dxfId="861" priority="115" operator="greaterThan">
      <formula>20</formula>
    </cfRule>
  </conditionalFormatting>
  <conditionalFormatting sqref="AT47">
    <cfRule type="cellIs" dxfId="860" priority="114" operator="greaterThan">
      <formula>20</formula>
    </cfRule>
  </conditionalFormatting>
  <conditionalFormatting sqref="AY47">
    <cfRule type="cellIs" dxfId="859" priority="113" operator="greaterThan">
      <formula>20</formula>
    </cfRule>
  </conditionalFormatting>
  <conditionalFormatting sqref="AJ57 AJ54 AJ51">
    <cfRule type="cellIs" dxfId="858" priority="12" operator="greaterThan">
      <formula>20</formula>
    </cfRule>
  </conditionalFormatting>
  <conditionalFormatting sqref="AO57 AO54 AO51">
    <cfRule type="cellIs" dxfId="857" priority="11" operator="greaterThan">
      <formula>20</formula>
    </cfRule>
  </conditionalFormatting>
  <conditionalFormatting sqref="AT57 AT54 AT51">
    <cfRule type="cellIs" dxfId="856" priority="10" operator="greaterThan">
      <formula>20</formula>
    </cfRule>
  </conditionalFormatting>
  <conditionalFormatting sqref="AY57 AY54 AY51">
    <cfRule type="cellIs" dxfId="855" priority="9" operator="greaterThan">
      <formula>20</formula>
    </cfRule>
  </conditionalFormatting>
  <conditionalFormatting sqref="AJ67 AJ64 AJ61">
    <cfRule type="cellIs" dxfId="854" priority="8" operator="greaterThan">
      <formula>20</formula>
    </cfRule>
  </conditionalFormatting>
  <conditionalFormatting sqref="AO67 AO64 AO61">
    <cfRule type="cellIs" dxfId="853" priority="7" operator="greaterThan">
      <formula>20</formula>
    </cfRule>
  </conditionalFormatting>
  <conditionalFormatting sqref="AT67 AT64 AT61">
    <cfRule type="cellIs" dxfId="852" priority="6" operator="greaterThan">
      <formula>20</formula>
    </cfRule>
  </conditionalFormatting>
  <conditionalFormatting sqref="AY67 AY64 AY61">
    <cfRule type="cellIs" dxfId="851" priority="5" operator="greaterThan">
      <formula>20</formula>
    </cfRule>
  </conditionalFormatting>
  <conditionalFormatting sqref="AI67">
    <cfRule type="cellIs" dxfId="850" priority="4" operator="lessThan">
      <formula>20</formula>
    </cfRule>
  </conditionalFormatting>
  <conditionalFormatting sqref="AN67">
    <cfRule type="cellIs" dxfId="849" priority="3" operator="lessThan">
      <formula>20</formula>
    </cfRule>
  </conditionalFormatting>
  <conditionalFormatting sqref="AS67">
    <cfRule type="cellIs" dxfId="848" priority="2" operator="lessThan">
      <formula>20</formula>
    </cfRule>
  </conditionalFormatting>
  <conditionalFormatting sqref="AX67">
    <cfRule type="cellIs" dxfId="847" priority="1" operator="lessThan">
      <formula>20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F137"/>
  <sheetViews>
    <sheetView topLeftCell="A77" zoomScale="85" zoomScaleNormal="85" workbookViewId="0">
      <selection activeCell="Y112" sqref="A112:XFD112"/>
    </sheetView>
  </sheetViews>
  <sheetFormatPr defaultRowHeight="14.4" x14ac:dyDescent="0.3"/>
  <cols>
    <col min="3" max="3" width="26.44140625" customWidth="1"/>
    <col min="5" max="5" width="11.77734375" bestFit="1" customWidth="1"/>
    <col min="7" max="7" width="12" customWidth="1"/>
    <col min="9" max="9" width="11.5546875" customWidth="1"/>
    <col min="25" max="25" width="10.5546875" customWidth="1"/>
    <col min="26" max="26" width="12.44140625" customWidth="1"/>
  </cols>
  <sheetData>
    <row r="1" spans="1:9" x14ac:dyDescent="0.3">
      <c r="A1" t="s">
        <v>70</v>
      </c>
    </row>
    <row r="12" spans="1:9" x14ac:dyDescent="0.3">
      <c r="A12" t="s">
        <v>31</v>
      </c>
      <c r="C12" t="s">
        <v>68</v>
      </c>
      <c r="D12" t="s">
        <v>32</v>
      </c>
      <c r="E12" s="3" t="s">
        <v>8</v>
      </c>
      <c r="F12" t="s">
        <v>33</v>
      </c>
      <c r="G12" s="3" t="s">
        <v>9</v>
      </c>
      <c r="H12" t="s">
        <v>34</v>
      </c>
      <c r="I12" s="3" t="s">
        <v>11</v>
      </c>
    </row>
    <row r="13" spans="1:9" x14ac:dyDescent="0.3">
      <c r="G13" s="3"/>
      <c r="I13" s="3"/>
    </row>
    <row r="14" spans="1:9" x14ac:dyDescent="0.3">
      <c r="D14">
        <v>0</v>
      </c>
      <c r="E14" s="3">
        <f>AVERAGE(I28:I29)</f>
        <v>467</v>
      </c>
      <c r="F14">
        <v>0</v>
      </c>
      <c r="G14" s="3">
        <f>AVERAGE(J28:J29)</f>
        <v>459</v>
      </c>
      <c r="H14">
        <v>0</v>
      </c>
      <c r="I14" s="3">
        <f>AVERAGE(L28:L29)</f>
        <v>194</v>
      </c>
    </row>
    <row r="15" spans="1:9" x14ac:dyDescent="0.3">
      <c r="D15">
        <f>3*G31/1000</f>
        <v>6.0000000000000006E-4</v>
      </c>
      <c r="E15" s="3">
        <f>AVERAGE(I31:I32)</f>
        <v>1218</v>
      </c>
      <c r="F15">
        <f>6*H31/1000</f>
        <v>1.2000000000000001E-3</v>
      </c>
      <c r="G15" s="3">
        <f>AVERAGE(J31:J32)</f>
        <v>2531.5</v>
      </c>
      <c r="H15">
        <f>0.3*H31/1000</f>
        <v>5.9999999999999995E-5</v>
      </c>
      <c r="I15" s="3">
        <f>AVERAGE(L31:L32)</f>
        <v>1263.5</v>
      </c>
    </row>
    <row r="16" spans="1:9" x14ac:dyDescent="0.3">
      <c r="D16">
        <f>3*G34/1000</f>
        <v>1.7999999999999997E-3</v>
      </c>
      <c r="E16" s="3">
        <f>AVERAGE(I34:I35)</f>
        <v>3912</v>
      </c>
      <c r="F16">
        <f>6*H34/1000</f>
        <v>3.5999999999999995E-3</v>
      </c>
      <c r="G16" s="3">
        <f>AVERAGE(J34:J35)</f>
        <v>8432.5</v>
      </c>
      <c r="H16">
        <f>0.3*H34/1000</f>
        <v>1.7999999999999998E-4</v>
      </c>
      <c r="I16" s="3">
        <f>AVERAGE(L34:L35)</f>
        <v>4299</v>
      </c>
    </row>
    <row r="17" spans="1:58" x14ac:dyDescent="0.3">
      <c r="D17">
        <f>9*G37/1000</f>
        <v>2.9970000000000005E-3</v>
      </c>
      <c r="E17" s="3">
        <f>AVERAGE(I37:I38)</f>
        <v>6183.5</v>
      </c>
      <c r="F17">
        <f>18*H37/1000</f>
        <v>5.9940000000000011E-3</v>
      </c>
      <c r="G17" s="3">
        <f>AVERAGE(J37:J38)</f>
        <v>12248.5</v>
      </c>
      <c r="H17">
        <f>0.9*H37/1000</f>
        <v>2.9970000000000002E-4</v>
      </c>
      <c r="I17" s="3">
        <f>AVERAGE(L37:L38)</f>
        <v>5988.5</v>
      </c>
    </row>
    <row r="18" spans="1:58" x14ac:dyDescent="0.3">
      <c r="D18">
        <f>9*G40/1000</f>
        <v>4.2030000000000001E-3</v>
      </c>
      <c r="E18" s="3">
        <f>AVERAGE(I40:I41)</f>
        <v>8910</v>
      </c>
      <c r="F18">
        <f>18*H40/1000</f>
        <v>8.4060000000000003E-3</v>
      </c>
      <c r="G18" s="3">
        <f>AVERAGE(J40:J41)</f>
        <v>17531.5</v>
      </c>
      <c r="H18">
        <f>0.9*H40/1000</f>
        <v>4.2030000000000002E-4</v>
      </c>
      <c r="I18" s="3">
        <f>AVERAGE(L40:L41)</f>
        <v>8615.5</v>
      </c>
    </row>
    <row r="19" spans="1:58" x14ac:dyDescent="0.3">
      <c r="D19">
        <f>9*G43/1000</f>
        <v>5.3999999999999994E-3</v>
      </c>
      <c r="E19" s="3">
        <f>AVERAGE(I43:I44)</f>
        <v>11363</v>
      </c>
      <c r="F19">
        <f>18*H43/1000</f>
        <v>1.0799999999999999E-2</v>
      </c>
      <c r="G19" s="3">
        <f>AVERAGE(J43:J44)</f>
        <v>22585</v>
      </c>
      <c r="H19">
        <f>0.9*H43/1000</f>
        <v>5.4000000000000001E-4</v>
      </c>
      <c r="I19" s="3">
        <f>AVERAGE(L43:L44)</f>
        <v>11203.5</v>
      </c>
    </row>
    <row r="20" spans="1:58" x14ac:dyDescent="0.3">
      <c r="C20" t="s">
        <v>35</v>
      </c>
      <c r="E20" s="5">
        <f>SLOPE(D13:D19,E13:E19)</f>
        <v>4.8621741423693614E-7</v>
      </c>
      <c r="F20" s="5"/>
      <c r="G20" s="5">
        <f>SLOPE(F13:F19,G13:G19)</f>
        <v>4.8812649524019484E-7</v>
      </c>
      <c r="H20" s="5"/>
      <c r="I20" s="5">
        <f>SLOPE(H13:H19,I13:I19)</f>
        <v>4.9337715604178721E-8</v>
      </c>
    </row>
    <row r="21" spans="1:58" x14ac:dyDescent="0.3">
      <c r="C21" t="s">
        <v>36</v>
      </c>
      <c r="E21" s="5">
        <f>INTERCEPT(D13:D19,E13:E19)</f>
        <v>-9.749498120727217E-5</v>
      </c>
      <c r="F21" s="5"/>
      <c r="G21" s="5">
        <f>INTERCEPT(F13:F19,G13:G19)</f>
        <v>-1.8943547973025807E-4</v>
      </c>
      <c r="H21" s="5"/>
      <c r="I21" s="5">
        <f>INTERCEPT(H13:H19,I13:I19)</f>
        <v>-9.549275888382858E-6</v>
      </c>
    </row>
    <row r="22" spans="1:58" x14ac:dyDescent="0.3">
      <c r="C22" t="s">
        <v>37</v>
      </c>
      <c r="E22" s="6">
        <f>RSQ(D13:D19,E13:E19)</f>
        <v>0.99829337194179568</v>
      </c>
      <c r="F22" s="6"/>
      <c r="G22" s="6">
        <f>RSQ(F13:F19,G13:G19)</f>
        <v>0.99799060204301004</v>
      </c>
      <c r="H22" s="6"/>
      <c r="I22" s="6">
        <f>RSQ(H13:H19,I13:I19)</f>
        <v>0.99642143080878898</v>
      </c>
    </row>
    <row r="23" spans="1:58" s="3" customFormat="1" ht="172.8" x14ac:dyDescent="0.3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8</v>
      </c>
      <c r="J23" t="s">
        <v>9</v>
      </c>
      <c r="K23" t="s">
        <v>10</v>
      </c>
      <c r="L23" t="s">
        <v>11</v>
      </c>
      <c r="M23" t="s">
        <v>12</v>
      </c>
      <c r="N23" t="s">
        <v>13</v>
      </c>
      <c r="O23" t="s">
        <v>14</v>
      </c>
      <c r="P23" t="s">
        <v>15</v>
      </c>
      <c r="Q23" t="s">
        <v>16</v>
      </c>
      <c r="R23" t="s">
        <v>17</v>
      </c>
      <c r="S23" t="s">
        <v>18</v>
      </c>
      <c r="T23" t="s">
        <v>19</v>
      </c>
      <c r="U23" t="s">
        <v>20</v>
      </c>
      <c r="V23" t="s">
        <v>21</v>
      </c>
      <c r="W23" t="s">
        <v>22</v>
      </c>
      <c r="X23" t="s">
        <v>23</v>
      </c>
      <c r="Y23" t="s">
        <v>24</v>
      </c>
      <c r="Z23" t="s">
        <v>25</v>
      </c>
      <c r="AA23" s="3" t="s">
        <v>38</v>
      </c>
      <c r="AB23" s="3" t="s">
        <v>39</v>
      </c>
      <c r="AC23" s="3" t="s">
        <v>40</v>
      </c>
      <c r="AD23" s="3" t="s">
        <v>41</v>
      </c>
      <c r="AE23" s="3" t="s">
        <v>42</v>
      </c>
      <c r="AF23" s="3" t="s">
        <v>43</v>
      </c>
      <c r="AG23" s="3" t="s">
        <v>44</v>
      </c>
      <c r="AI23" s="3" t="s">
        <v>45</v>
      </c>
      <c r="AJ23" s="3" t="s">
        <v>46</v>
      </c>
      <c r="AK23" s="3" t="s">
        <v>47</v>
      </c>
      <c r="AL23" s="3" t="s">
        <v>48</v>
      </c>
      <c r="AN23" s="3" t="s">
        <v>49</v>
      </c>
      <c r="AO23" s="3" t="s">
        <v>50</v>
      </c>
      <c r="AP23" s="3" t="s">
        <v>51</v>
      </c>
      <c r="AQ23" s="3" t="s">
        <v>52</v>
      </c>
      <c r="AS23" s="3" t="s">
        <v>53</v>
      </c>
      <c r="AT23" s="3" t="s">
        <v>54</v>
      </c>
      <c r="AU23" s="3" t="s">
        <v>55</v>
      </c>
      <c r="AV23" s="3" t="s">
        <v>56</v>
      </c>
      <c r="AX23" s="3" t="s">
        <v>57</v>
      </c>
      <c r="AY23" s="3" t="s">
        <v>58</v>
      </c>
      <c r="AZ23" s="3" t="s">
        <v>59</v>
      </c>
      <c r="BA23" s="3" t="s">
        <v>60</v>
      </c>
      <c r="BC23" s="3" t="s">
        <v>61</v>
      </c>
      <c r="BD23" s="3" t="s">
        <v>62</v>
      </c>
      <c r="BE23" s="3" t="s">
        <v>63</v>
      </c>
      <c r="BF23" s="3" t="s">
        <v>64</v>
      </c>
    </row>
    <row r="24" spans="1:58" x14ac:dyDescent="0.3">
      <c r="A24">
        <v>1</v>
      </c>
      <c r="B24">
        <v>1</v>
      </c>
      <c r="C24" t="s">
        <v>26</v>
      </c>
      <c r="D24" t="s">
        <v>27</v>
      </c>
      <c r="G24">
        <v>0.5</v>
      </c>
      <c r="H24">
        <v>0.5</v>
      </c>
      <c r="I24">
        <v>6493</v>
      </c>
      <c r="J24">
        <v>10115</v>
      </c>
      <c r="L24">
        <v>14350</v>
      </c>
      <c r="M24">
        <v>5.3959999999999999</v>
      </c>
      <c r="N24">
        <v>8.8480000000000008</v>
      </c>
      <c r="O24">
        <v>3.4510000000000001</v>
      </c>
      <c r="Q24">
        <v>1.385</v>
      </c>
      <c r="R24">
        <v>1</v>
      </c>
      <c r="S24">
        <v>0</v>
      </c>
      <c r="T24">
        <v>0</v>
      </c>
      <c r="V24">
        <v>0</v>
      </c>
      <c r="Y24" s="1">
        <v>44410</v>
      </c>
      <c r="Z24" s="2">
        <v>0.48652777777777773</v>
      </c>
      <c r="AB24">
        <v>1</v>
      </c>
      <c r="AD24" s="4">
        <f>((I24*$E$20)+$E$21)*1000/G24</f>
        <v>6.1190293788663084</v>
      </c>
      <c r="AE24" s="4">
        <f t="shared" ref="AE24:AE88" si="0">((J24*$G$20)+$G$21)*1000/H24</f>
        <v>9.4959280392486267</v>
      </c>
      <c r="AF24" s="4">
        <f>AE24-AD24</f>
        <v>3.3768986603823183</v>
      </c>
      <c r="AG24" s="4">
        <f>((L24*$I$20)+$I$21)*1000/H24</f>
        <v>1.3968938860631637</v>
      </c>
    </row>
    <row r="25" spans="1:58" x14ac:dyDescent="0.3">
      <c r="A25">
        <v>2</v>
      </c>
      <c r="B25">
        <v>1</v>
      </c>
      <c r="C25" t="s">
        <v>26</v>
      </c>
      <c r="D25" t="s">
        <v>27</v>
      </c>
      <c r="G25">
        <v>0.5</v>
      </c>
      <c r="H25">
        <v>0.5</v>
      </c>
      <c r="I25">
        <v>9316</v>
      </c>
      <c r="J25">
        <v>10243</v>
      </c>
      <c r="L25">
        <v>14453</v>
      </c>
      <c r="M25">
        <v>7.5620000000000003</v>
      </c>
      <c r="N25">
        <v>8.9570000000000007</v>
      </c>
      <c r="O25">
        <v>1.3939999999999999</v>
      </c>
      <c r="Q25">
        <v>1.3959999999999999</v>
      </c>
      <c r="R25">
        <v>1</v>
      </c>
      <c r="S25">
        <v>0</v>
      </c>
      <c r="T25">
        <v>0</v>
      </c>
      <c r="V25">
        <v>0</v>
      </c>
      <c r="Y25" s="1">
        <v>44410</v>
      </c>
      <c r="Z25" s="2">
        <v>0.49186342592592597</v>
      </c>
      <c r="AB25">
        <v>1</v>
      </c>
      <c r="AD25" s="4">
        <f t="shared" ref="AD25:AD88" si="1">((I25*$E$20)+$E$21)*1000/G25</f>
        <v>8.8642128996480505</v>
      </c>
      <c r="AE25" s="4">
        <f t="shared" si="0"/>
        <v>9.6208884220301147</v>
      </c>
      <c r="AF25" s="4">
        <f t="shared" ref="AF25:AF88" si="2">AE25-AD25</f>
        <v>0.75667552238206426</v>
      </c>
      <c r="AG25" s="4">
        <f t="shared" ref="AG25:AG88" si="3">((L25*$I$20)+$I$21)*1000/H25</f>
        <v>1.4070574554776243</v>
      </c>
    </row>
    <row r="26" spans="1:58" x14ac:dyDescent="0.3">
      <c r="A26">
        <v>3</v>
      </c>
      <c r="B26">
        <v>1</v>
      </c>
      <c r="C26" t="s">
        <v>26</v>
      </c>
      <c r="D26" t="s">
        <v>27</v>
      </c>
      <c r="G26">
        <v>0.5</v>
      </c>
      <c r="H26">
        <v>0.5</v>
      </c>
      <c r="I26">
        <v>9627</v>
      </c>
      <c r="J26">
        <v>10222</v>
      </c>
      <c r="L26">
        <v>14609</v>
      </c>
      <c r="M26">
        <v>7.8</v>
      </c>
      <c r="N26">
        <v>8.9390000000000001</v>
      </c>
      <c r="O26">
        <v>1.1379999999999999</v>
      </c>
      <c r="Q26">
        <v>1.4119999999999999</v>
      </c>
      <c r="R26">
        <v>1</v>
      </c>
      <c r="S26">
        <v>0</v>
      </c>
      <c r="T26">
        <v>0</v>
      </c>
      <c r="V26">
        <v>0</v>
      </c>
      <c r="Y26" s="1">
        <v>44410</v>
      </c>
      <c r="Z26" s="2">
        <v>0.49761574074074072</v>
      </c>
      <c r="AB26">
        <v>1</v>
      </c>
      <c r="AD26" s="4">
        <f t="shared" si="1"/>
        <v>9.1666401313034225</v>
      </c>
      <c r="AE26" s="4">
        <f t="shared" si="0"/>
        <v>9.6003871092300255</v>
      </c>
      <c r="AF26" s="4">
        <f t="shared" si="2"/>
        <v>0.43374697792660299</v>
      </c>
      <c r="AG26" s="4">
        <f t="shared" si="3"/>
        <v>1.4224508227461281</v>
      </c>
    </row>
    <row r="27" spans="1:58" x14ac:dyDescent="0.3">
      <c r="A27">
        <v>4</v>
      </c>
      <c r="B27">
        <v>3</v>
      </c>
      <c r="C27" t="s">
        <v>29</v>
      </c>
      <c r="D27" t="s">
        <v>27</v>
      </c>
      <c r="G27">
        <v>0.5</v>
      </c>
      <c r="H27">
        <v>0.5</v>
      </c>
      <c r="I27">
        <v>3621</v>
      </c>
      <c r="J27">
        <v>587</v>
      </c>
      <c r="L27">
        <v>336</v>
      </c>
      <c r="M27">
        <v>3.1930000000000001</v>
      </c>
      <c r="N27">
        <v>0.77600000000000002</v>
      </c>
      <c r="O27">
        <v>0</v>
      </c>
      <c r="Q27">
        <v>0</v>
      </c>
      <c r="R27">
        <v>1</v>
      </c>
      <c r="S27">
        <v>0</v>
      </c>
      <c r="T27">
        <v>0</v>
      </c>
      <c r="V27">
        <v>0</v>
      </c>
      <c r="Y27" s="1">
        <v>44410</v>
      </c>
      <c r="Z27" s="2">
        <v>0.50787037037037031</v>
      </c>
      <c r="AB27">
        <v>1</v>
      </c>
      <c r="AD27" s="4">
        <f t="shared" si="1"/>
        <v>3.3261965514893475</v>
      </c>
      <c r="AE27" s="4">
        <f t="shared" si="0"/>
        <v>0.19418954595147261</v>
      </c>
      <c r="AF27" s="4">
        <f t="shared" si="2"/>
        <v>-3.1320070055378748</v>
      </c>
      <c r="AG27" s="4">
        <f t="shared" si="3"/>
        <v>1.4056393109242385E-2</v>
      </c>
    </row>
    <row r="28" spans="1:58" x14ac:dyDescent="0.3">
      <c r="A28">
        <v>5</v>
      </c>
      <c r="B28">
        <v>3</v>
      </c>
      <c r="C28" t="s">
        <v>29</v>
      </c>
      <c r="D28" t="s">
        <v>27</v>
      </c>
      <c r="G28">
        <v>0.5</v>
      </c>
      <c r="H28">
        <v>0.5</v>
      </c>
      <c r="I28">
        <v>576</v>
      </c>
      <c r="J28">
        <v>459</v>
      </c>
      <c r="L28">
        <v>178</v>
      </c>
      <c r="M28">
        <v>0.85599999999999998</v>
      </c>
      <c r="N28">
        <v>0.66700000000000004</v>
      </c>
      <c r="O28">
        <v>0</v>
      </c>
      <c r="Q28">
        <v>0</v>
      </c>
      <c r="R28">
        <v>1</v>
      </c>
      <c r="S28">
        <v>0</v>
      </c>
      <c r="T28">
        <v>0</v>
      </c>
      <c r="V28">
        <v>0</v>
      </c>
      <c r="Y28" s="1">
        <v>44410</v>
      </c>
      <c r="Z28" s="2">
        <v>0.51306712962962964</v>
      </c>
      <c r="AB28">
        <v>1</v>
      </c>
      <c r="AD28" s="4">
        <f t="shared" si="1"/>
        <v>0.36513249878640608</v>
      </c>
      <c r="AE28" s="4">
        <f t="shared" si="0"/>
        <v>6.9229163169982705E-2</v>
      </c>
      <c r="AF28" s="4">
        <f t="shared" si="2"/>
        <v>-0.29590333561642335</v>
      </c>
      <c r="AG28" s="4">
        <f t="shared" si="3"/>
        <v>-1.5343250216780921E-3</v>
      </c>
    </row>
    <row r="29" spans="1:58" x14ac:dyDescent="0.3">
      <c r="A29">
        <v>6</v>
      </c>
      <c r="B29">
        <v>3</v>
      </c>
      <c r="C29" t="s">
        <v>29</v>
      </c>
      <c r="D29" t="s">
        <v>27</v>
      </c>
      <c r="G29">
        <v>0.5</v>
      </c>
      <c r="H29">
        <v>0.5</v>
      </c>
      <c r="I29">
        <v>358</v>
      </c>
      <c r="J29">
        <v>459</v>
      </c>
      <c r="L29">
        <v>210</v>
      </c>
      <c r="M29">
        <v>0.69</v>
      </c>
      <c r="N29">
        <v>0.66800000000000004</v>
      </c>
      <c r="O29">
        <v>0</v>
      </c>
      <c r="Q29">
        <v>0</v>
      </c>
      <c r="R29">
        <v>1</v>
      </c>
      <c r="S29">
        <v>0</v>
      </c>
      <c r="T29">
        <v>0</v>
      </c>
      <c r="V29">
        <v>0</v>
      </c>
      <c r="Y29" s="1">
        <v>44410</v>
      </c>
      <c r="Z29" s="2">
        <v>0.5186574074074074</v>
      </c>
      <c r="AB29">
        <v>1</v>
      </c>
      <c r="AD29" s="4">
        <f t="shared" si="1"/>
        <v>0.15314170617910194</v>
      </c>
      <c r="AE29" s="4">
        <f t="shared" si="0"/>
        <v>6.9229163169982705E-2</v>
      </c>
      <c r="AF29" s="4">
        <f t="shared" si="2"/>
        <v>-8.3912543009119239E-2</v>
      </c>
      <c r="AG29" s="4">
        <f t="shared" si="3"/>
        <v>1.6232887769893456E-3</v>
      </c>
    </row>
    <row r="30" spans="1:58" x14ac:dyDescent="0.3">
      <c r="A30">
        <v>7</v>
      </c>
      <c r="B30">
        <v>4</v>
      </c>
      <c r="C30" t="s">
        <v>65</v>
      </c>
      <c r="D30" t="s">
        <v>27</v>
      </c>
      <c r="G30">
        <v>0.2</v>
      </c>
      <c r="H30">
        <v>0.2</v>
      </c>
      <c r="I30">
        <v>493</v>
      </c>
      <c r="J30">
        <v>2591</v>
      </c>
      <c r="L30">
        <v>1387</v>
      </c>
      <c r="M30">
        <v>1.9830000000000001</v>
      </c>
      <c r="N30">
        <v>6.1840000000000002</v>
      </c>
      <c r="O30">
        <v>4.202</v>
      </c>
      <c r="Q30">
        <v>7.2999999999999995E-2</v>
      </c>
      <c r="R30">
        <v>1</v>
      </c>
      <c r="S30">
        <v>0</v>
      </c>
      <c r="T30">
        <v>0</v>
      </c>
      <c r="V30">
        <v>0</v>
      </c>
      <c r="Y30" s="1">
        <v>44410</v>
      </c>
      <c r="Z30" s="2">
        <v>0.52856481481481488</v>
      </c>
      <c r="AB30">
        <v>1</v>
      </c>
      <c r="AD30" s="4">
        <f t="shared" ref="AD30:AD44" si="4">((I30*$E$20)+$E$21)*1000/G30</f>
        <v>0.71105102005768672</v>
      </c>
      <c r="AE30" s="4">
        <f t="shared" ref="AE30:AE44" si="5">((J30*$G$20)+$G$21)*1000/H30</f>
        <v>5.3765013471854335</v>
      </c>
      <c r="AF30" s="4">
        <f t="shared" ref="AF30:AF44" si="6">AE30-AD30</f>
        <v>4.665450327127747</v>
      </c>
      <c r="AG30" s="4">
        <f t="shared" ref="AG30:AG44" si="7">((L30*$I$20)+$I$21)*1000/H30</f>
        <v>0.29441067827306511</v>
      </c>
      <c r="AI30">
        <f>ABS(100*(AD30-3)/3)</f>
        <v>76.298299331410448</v>
      </c>
      <c r="AN30">
        <f t="shared" ref="AN30:AN35" si="8">ABS(100*(AE30-6)/6)</f>
        <v>10.391644213576109</v>
      </c>
      <c r="AS30">
        <f t="shared" ref="AS30:AS35" si="9">ABS(100*(AF30-3)/3)</f>
        <v>55.515010904258226</v>
      </c>
      <c r="AX30">
        <f t="shared" ref="AX30:AX35" si="10">ABS(100*(AG30-0.3)/0.3)</f>
        <v>1.8631072423116273</v>
      </c>
    </row>
    <row r="31" spans="1:58" x14ac:dyDescent="0.3">
      <c r="A31">
        <v>8</v>
      </c>
      <c r="B31">
        <v>4</v>
      </c>
      <c r="C31" t="s">
        <v>65</v>
      </c>
      <c r="D31" t="s">
        <v>27</v>
      </c>
      <c r="G31">
        <v>0.2</v>
      </c>
      <c r="H31">
        <v>0.2</v>
      </c>
      <c r="I31">
        <v>1189</v>
      </c>
      <c r="J31">
        <v>2635</v>
      </c>
      <c r="L31">
        <v>1299</v>
      </c>
      <c r="M31">
        <v>3.3180000000000001</v>
      </c>
      <c r="N31">
        <v>6.2759999999999998</v>
      </c>
      <c r="O31">
        <v>2.9580000000000002</v>
      </c>
      <c r="Q31">
        <v>0.05</v>
      </c>
      <c r="R31">
        <v>1</v>
      </c>
      <c r="S31">
        <v>0</v>
      </c>
      <c r="T31">
        <v>0</v>
      </c>
      <c r="V31">
        <v>0</v>
      </c>
      <c r="Y31" s="1">
        <v>44410</v>
      </c>
      <c r="Z31" s="2">
        <v>0.53396990740740746</v>
      </c>
      <c r="AB31">
        <v>1</v>
      </c>
      <c r="AD31" s="4">
        <f t="shared" si="4"/>
        <v>2.4030876216022246</v>
      </c>
      <c r="AE31" s="4">
        <f t="shared" si="5"/>
        <v>5.4838891761382751</v>
      </c>
      <c r="AF31" s="4">
        <f t="shared" si="6"/>
        <v>3.0808015545360505</v>
      </c>
      <c r="AG31" s="4">
        <f t="shared" si="7"/>
        <v>0.27270208340722651</v>
      </c>
      <c r="AI31">
        <f t="shared" ref="AI31:AI35" si="11">ABS(100*(AD31-3)/3)</f>
        <v>19.897079279925848</v>
      </c>
      <c r="AN31">
        <f t="shared" si="8"/>
        <v>8.6018470643620812</v>
      </c>
      <c r="AS31">
        <f t="shared" si="9"/>
        <v>2.6933851512016846</v>
      </c>
      <c r="AX31">
        <f t="shared" si="10"/>
        <v>9.0993055309244912</v>
      </c>
    </row>
    <row r="32" spans="1:58" x14ac:dyDescent="0.3">
      <c r="A32">
        <v>9</v>
      </c>
      <c r="B32">
        <v>4</v>
      </c>
      <c r="C32" t="s">
        <v>65</v>
      </c>
      <c r="D32" t="s">
        <v>27</v>
      </c>
      <c r="G32">
        <v>0.2</v>
      </c>
      <c r="H32">
        <v>0.2</v>
      </c>
      <c r="I32">
        <v>1247</v>
      </c>
      <c r="J32">
        <v>2428</v>
      </c>
      <c r="L32">
        <v>1228</v>
      </c>
      <c r="M32">
        <v>3.4289999999999998</v>
      </c>
      <c r="N32">
        <v>5.8380000000000001</v>
      </c>
      <c r="O32">
        <v>2.4089999999999998</v>
      </c>
      <c r="Q32">
        <v>3.1E-2</v>
      </c>
      <c r="R32">
        <v>1</v>
      </c>
      <c r="S32">
        <v>0</v>
      </c>
      <c r="T32">
        <v>0</v>
      </c>
      <c r="V32">
        <v>0</v>
      </c>
      <c r="Y32" s="1">
        <v>44410</v>
      </c>
      <c r="Z32" s="2">
        <v>0.53980324074074071</v>
      </c>
      <c r="AB32">
        <v>1</v>
      </c>
      <c r="AD32" s="4">
        <f t="shared" si="4"/>
        <v>2.5440906717309364</v>
      </c>
      <c r="AE32" s="4">
        <f t="shared" si="5"/>
        <v>4.9786782535646745</v>
      </c>
      <c r="AF32" s="4">
        <f t="shared" si="6"/>
        <v>2.4345875818337381</v>
      </c>
      <c r="AG32" s="4">
        <f t="shared" si="7"/>
        <v>0.25518719436774306</v>
      </c>
      <c r="AI32">
        <f t="shared" si="11"/>
        <v>15.196977608968787</v>
      </c>
      <c r="AN32">
        <f t="shared" si="8"/>
        <v>17.022029107255424</v>
      </c>
      <c r="AS32">
        <f t="shared" si="9"/>
        <v>18.847080605542061</v>
      </c>
      <c r="AX32">
        <f t="shared" si="10"/>
        <v>14.937601877418976</v>
      </c>
    </row>
    <row r="33" spans="1:58" x14ac:dyDescent="0.3">
      <c r="A33">
        <v>10</v>
      </c>
      <c r="B33">
        <v>5</v>
      </c>
      <c r="C33" t="s">
        <v>65</v>
      </c>
      <c r="D33" t="s">
        <v>27</v>
      </c>
      <c r="G33">
        <v>0.6</v>
      </c>
      <c r="H33">
        <v>0.6</v>
      </c>
      <c r="I33">
        <v>3870</v>
      </c>
      <c r="J33">
        <v>7615</v>
      </c>
      <c r="L33">
        <v>3647</v>
      </c>
      <c r="M33">
        <v>2.82</v>
      </c>
      <c r="N33">
        <v>5.6079999999999997</v>
      </c>
      <c r="O33">
        <v>2.7890000000000001</v>
      </c>
      <c r="Q33">
        <v>0.221</v>
      </c>
      <c r="R33">
        <v>1</v>
      </c>
      <c r="S33">
        <v>0</v>
      </c>
      <c r="T33">
        <v>0</v>
      </c>
      <c r="V33">
        <v>0</v>
      </c>
      <c r="Y33" s="1">
        <v>44410</v>
      </c>
      <c r="Z33" s="2">
        <v>0.55101851851851846</v>
      </c>
      <c r="AB33">
        <v>1</v>
      </c>
      <c r="AD33" s="4">
        <f t="shared" si="4"/>
        <v>2.9736106864827847</v>
      </c>
      <c r="AE33" s="4">
        <f t="shared" si="5"/>
        <v>5.8794129692063759</v>
      </c>
      <c r="AF33" s="4">
        <f t="shared" si="6"/>
        <v>2.9058022827235912</v>
      </c>
      <c r="AG33" s="4">
        <f t="shared" si="7"/>
        <v>0.28397562153342826</v>
      </c>
      <c r="AI33">
        <f t="shared" si="11"/>
        <v>0.87964378390717657</v>
      </c>
      <c r="AN33">
        <f t="shared" si="8"/>
        <v>2.0097838465604014</v>
      </c>
      <c r="AS33">
        <f t="shared" si="9"/>
        <v>3.1399239092136266</v>
      </c>
      <c r="AX33">
        <f t="shared" si="10"/>
        <v>5.341459488857244</v>
      </c>
    </row>
    <row r="34" spans="1:58" x14ac:dyDescent="0.3">
      <c r="A34">
        <v>11</v>
      </c>
      <c r="B34">
        <v>5</v>
      </c>
      <c r="C34" t="s">
        <v>65</v>
      </c>
      <c r="D34" t="s">
        <v>27</v>
      </c>
      <c r="G34">
        <v>0.6</v>
      </c>
      <c r="H34">
        <v>0.6</v>
      </c>
      <c r="I34">
        <v>3897</v>
      </c>
      <c r="J34">
        <v>8420</v>
      </c>
      <c r="L34">
        <v>4284</v>
      </c>
      <c r="M34">
        <v>2.8370000000000002</v>
      </c>
      <c r="N34">
        <v>6.1769999999999996</v>
      </c>
      <c r="O34">
        <v>3.34</v>
      </c>
      <c r="Q34">
        <v>0.27700000000000002</v>
      </c>
      <c r="R34">
        <v>1</v>
      </c>
      <c r="S34">
        <v>0</v>
      </c>
      <c r="T34">
        <v>0</v>
      </c>
      <c r="V34">
        <v>0</v>
      </c>
      <c r="Y34" s="1">
        <v>44410</v>
      </c>
      <c r="Z34" s="2">
        <v>0.55729166666666663</v>
      </c>
      <c r="AB34">
        <v>1</v>
      </c>
      <c r="AD34" s="4">
        <f t="shared" si="4"/>
        <v>2.995490470123447</v>
      </c>
      <c r="AE34" s="4">
        <f t="shared" si="5"/>
        <v>6.5343160169869714</v>
      </c>
      <c r="AF34" s="4">
        <f t="shared" si="6"/>
        <v>3.5388255468635244</v>
      </c>
      <c r="AG34" s="4">
        <f t="shared" si="7"/>
        <v>0.33635582959986465</v>
      </c>
      <c r="AI34">
        <f t="shared" si="11"/>
        <v>0.15031766255176512</v>
      </c>
      <c r="AN34">
        <f t="shared" si="8"/>
        <v>8.905266949782856</v>
      </c>
      <c r="AS34">
        <f t="shared" si="9"/>
        <v>17.96085156211748</v>
      </c>
      <c r="AX34">
        <f t="shared" si="10"/>
        <v>12.118609866621556</v>
      </c>
    </row>
    <row r="35" spans="1:58" x14ac:dyDescent="0.3">
      <c r="A35">
        <v>12</v>
      </c>
      <c r="B35">
        <v>5</v>
      </c>
      <c r="C35" t="s">
        <v>65</v>
      </c>
      <c r="D35" t="s">
        <v>27</v>
      </c>
      <c r="G35">
        <v>0.6</v>
      </c>
      <c r="H35">
        <v>0.6</v>
      </c>
      <c r="I35">
        <v>3927</v>
      </c>
      <c r="J35">
        <v>8445</v>
      </c>
      <c r="L35">
        <v>4314</v>
      </c>
      <c r="M35">
        <v>2.8559999999999999</v>
      </c>
      <c r="N35">
        <v>6.194</v>
      </c>
      <c r="O35">
        <v>3.3380000000000001</v>
      </c>
      <c r="Q35">
        <v>0.27900000000000003</v>
      </c>
      <c r="R35">
        <v>1</v>
      </c>
      <c r="S35">
        <v>0</v>
      </c>
      <c r="T35">
        <v>0</v>
      </c>
      <c r="V35">
        <v>0</v>
      </c>
      <c r="Y35" s="1">
        <v>44410</v>
      </c>
      <c r="Z35" s="2">
        <v>0.56399305555555557</v>
      </c>
      <c r="AB35">
        <v>1</v>
      </c>
      <c r="AD35" s="4">
        <f t="shared" si="4"/>
        <v>3.0198013408352935</v>
      </c>
      <c r="AE35" s="4">
        <f t="shared" si="5"/>
        <v>6.5546546209553114</v>
      </c>
      <c r="AF35" s="4">
        <f t="shared" si="6"/>
        <v>3.5348532801200179</v>
      </c>
      <c r="AG35" s="4">
        <f t="shared" si="7"/>
        <v>0.33882271538007358</v>
      </c>
      <c r="AI35">
        <f t="shared" si="11"/>
        <v>0.66004469450978343</v>
      </c>
      <c r="AN35">
        <f t="shared" si="8"/>
        <v>9.2442436825885235</v>
      </c>
      <c r="AS35">
        <f t="shared" si="9"/>
        <v>17.828442670667261</v>
      </c>
      <c r="AX35">
        <f t="shared" si="10"/>
        <v>12.940905126691197</v>
      </c>
    </row>
    <row r="36" spans="1:58" x14ac:dyDescent="0.3">
      <c r="A36">
        <v>13</v>
      </c>
      <c r="B36">
        <v>6</v>
      </c>
      <c r="C36" t="s">
        <v>69</v>
      </c>
      <c r="D36" t="s">
        <v>27</v>
      </c>
      <c r="G36">
        <v>0.33300000000000002</v>
      </c>
      <c r="H36">
        <v>0.33300000000000002</v>
      </c>
      <c r="I36">
        <v>4690</v>
      </c>
      <c r="J36">
        <v>12772</v>
      </c>
      <c r="L36">
        <v>6295</v>
      </c>
      <c r="M36">
        <v>6.0259999999999998</v>
      </c>
      <c r="N36">
        <v>16.664999999999999</v>
      </c>
      <c r="O36">
        <v>10.638999999999999</v>
      </c>
      <c r="Q36">
        <v>0.81399999999999995</v>
      </c>
      <c r="R36">
        <v>1</v>
      </c>
      <c r="S36">
        <v>0</v>
      </c>
      <c r="T36">
        <v>0</v>
      </c>
      <c r="V36">
        <v>0</v>
      </c>
      <c r="Y36" s="1">
        <v>44410</v>
      </c>
      <c r="Z36" s="2">
        <v>0.57524305555555555</v>
      </c>
      <c r="AB36">
        <v>1</v>
      </c>
      <c r="AD36" s="4">
        <f t="shared" si="4"/>
        <v>6.5551492239157909</v>
      </c>
      <c r="AE36" s="4">
        <f t="shared" si="5"/>
        <v>18.152901253686217</v>
      </c>
      <c r="AF36" s="4">
        <f t="shared" si="6"/>
        <v>11.597752029770426</v>
      </c>
      <c r="AG36" s="4">
        <f t="shared" si="7"/>
        <v>0.90399893045021673</v>
      </c>
      <c r="AI36">
        <f>ABS(100*(AD36-9)/9)</f>
        <v>27.165008623157878</v>
      </c>
      <c r="AN36">
        <f>ABS(100*(AE36-18)/18)</f>
        <v>0.84945140936787156</v>
      </c>
      <c r="AS36">
        <f>ABS(100*(AF36-9)/9)</f>
        <v>28.86391144189362</v>
      </c>
      <c r="AX36">
        <f>ABS(100*(AG36-0.9)/0.9)</f>
        <v>0.4443256055796343</v>
      </c>
    </row>
    <row r="37" spans="1:58" x14ac:dyDescent="0.3">
      <c r="A37">
        <v>14</v>
      </c>
      <c r="B37">
        <v>6</v>
      </c>
      <c r="C37" t="s">
        <v>69</v>
      </c>
      <c r="D37" t="s">
        <v>27</v>
      </c>
      <c r="G37">
        <v>0.33300000000000002</v>
      </c>
      <c r="H37">
        <v>0.33300000000000002</v>
      </c>
      <c r="I37">
        <v>6118</v>
      </c>
      <c r="J37">
        <v>12876</v>
      </c>
      <c r="L37">
        <v>6435</v>
      </c>
      <c r="M37">
        <v>7.6710000000000003</v>
      </c>
      <c r="N37">
        <v>16.797999999999998</v>
      </c>
      <c r="O37">
        <v>9.1270000000000007</v>
      </c>
      <c r="Q37">
        <v>0.83599999999999997</v>
      </c>
      <c r="R37">
        <v>1</v>
      </c>
      <c r="S37">
        <v>0</v>
      </c>
      <c r="T37">
        <v>0</v>
      </c>
      <c r="V37">
        <v>0</v>
      </c>
      <c r="Y37" s="1">
        <v>44410</v>
      </c>
      <c r="Z37" s="2">
        <v>0.58141203703703703</v>
      </c>
      <c r="AB37">
        <v>1</v>
      </c>
      <c r="AD37" s="4">
        <f t="shared" si="4"/>
        <v>8.6401896669498583</v>
      </c>
      <c r="AE37" s="4">
        <f t="shared" si="5"/>
        <v>18.305349168115583</v>
      </c>
      <c r="AF37" s="4">
        <f t="shared" si="6"/>
        <v>9.665159501165725</v>
      </c>
      <c r="AG37" s="4">
        <f t="shared" si="7"/>
        <v>0.92474151358710854</v>
      </c>
      <c r="AI37">
        <f t="shared" ref="AI37:AI44" si="12">ABS(100*(AD37-9)/9)</f>
        <v>3.9978925894460184</v>
      </c>
      <c r="AN37">
        <f t="shared" ref="AN37:AN44" si="13">ABS(100*(AE37-18)/18)</f>
        <v>1.6963842673087963</v>
      </c>
      <c r="AS37">
        <f t="shared" ref="AS37:AS44" si="14">ABS(100*(AF37-9)/9)</f>
        <v>7.3906611240636106</v>
      </c>
      <c r="AX37">
        <f t="shared" ref="AX37:AX44" si="15">ABS(100*(AG37-0.9)/0.9)</f>
        <v>2.7490570652342803</v>
      </c>
    </row>
    <row r="38" spans="1:58" x14ac:dyDescent="0.3">
      <c r="A38">
        <v>15</v>
      </c>
      <c r="B38">
        <v>6</v>
      </c>
      <c r="C38" t="s">
        <v>69</v>
      </c>
      <c r="D38" t="s">
        <v>27</v>
      </c>
      <c r="G38">
        <v>0.33300000000000002</v>
      </c>
      <c r="H38">
        <v>0.33300000000000002</v>
      </c>
      <c r="I38">
        <v>6249</v>
      </c>
      <c r="J38">
        <v>11621</v>
      </c>
      <c r="L38">
        <v>5542</v>
      </c>
      <c r="M38">
        <v>7.8209999999999997</v>
      </c>
      <c r="N38">
        <v>15.2</v>
      </c>
      <c r="O38">
        <v>7.3789999999999996</v>
      </c>
      <c r="Q38">
        <v>0.69599999999999995</v>
      </c>
      <c r="R38">
        <v>1</v>
      </c>
      <c r="S38">
        <v>0</v>
      </c>
      <c r="T38">
        <v>0</v>
      </c>
      <c r="V38">
        <v>0</v>
      </c>
      <c r="Y38" s="1">
        <v>44410</v>
      </c>
      <c r="Z38" s="2">
        <v>0.5879861111111111</v>
      </c>
      <c r="AB38">
        <v>1</v>
      </c>
      <c r="AD38" s="4">
        <f t="shared" si="4"/>
        <v>8.8314643854634873</v>
      </c>
      <c r="AE38" s="4">
        <f t="shared" si="5"/>
        <v>16.465713277645783</v>
      </c>
      <c r="AF38" s="4">
        <f t="shared" si="6"/>
        <v>7.6342488921822955</v>
      </c>
      <c r="AG38" s="4">
        <f t="shared" si="7"/>
        <v>0.79243346543536219</v>
      </c>
      <c r="AI38">
        <f t="shared" si="12"/>
        <v>1.8726179392945852</v>
      </c>
      <c r="AN38">
        <f t="shared" si="13"/>
        <v>8.5238151241900955</v>
      </c>
      <c r="AS38">
        <f t="shared" si="14"/>
        <v>15.175012309085604</v>
      </c>
      <c r="AX38">
        <f t="shared" si="15"/>
        <v>11.951837173848647</v>
      </c>
      <c r="BC38" s="4"/>
      <c r="BD38" s="4"/>
      <c r="BE38" s="4"/>
      <c r="BF38" s="4"/>
    </row>
    <row r="39" spans="1:58" x14ac:dyDescent="0.3">
      <c r="A39">
        <v>16</v>
      </c>
      <c r="B39">
        <v>7</v>
      </c>
      <c r="C39" t="s">
        <v>69</v>
      </c>
      <c r="D39" t="s">
        <v>27</v>
      </c>
      <c r="G39">
        <v>0.46700000000000003</v>
      </c>
      <c r="H39">
        <v>0.46700000000000003</v>
      </c>
      <c r="I39">
        <v>8787</v>
      </c>
      <c r="J39">
        <v>18270</v>
      </c>
      <c r="L39">
        <v>9058</v>
      </c>
      <c r="M39">
        <v>7.6619999999999999</v>
      </c>
      <c r="N39">
        <v>16.87</v>
      </c>
      <c r="O39">
        <v>9.2080000000000002</v>
      </c>
      <c r="Q39">
        <v>0.89</v>
      </c>
      <c r="R39">
        <v>1</v>
      </c>
      <c r="S39">
        <v>0</v>
      </c>
      <c r="T39">
        <v>0</v>
      </c>
      <c r="V39">
        <v>0</v>
      </c>
      <c r="Y39" s="1">
        <v>44410</v>
      </c>
      <c r="Z39" s="2">
        <v>0.59972222222222216</v>
      </c>
      <c r="AB39">
        <v>1</v>
      </c>
      <c r="AD39" s="4">
        <f t="shared" si="4"/>
        <v>8.9398232070507202</v>
      </c>
      <c r="AE39" s="4">
        <f t="shared" si="5"/>
        <v>18.690868497447752</v>
      </c>
      <c r="AF39" s="4">
        <f t="shared" si="6"/>
        <v>9.7510452903970322</v>
      </c>
      <c r="AG39" s="4">
        <f t="shared" si="7"/>
        <v>0.93651338769650527</v>
      </c>
      <c r="AI39">
        <f t="shared" si="12"/>
        <v>0.66863103276977554</v>
      </c>
      <c r="AN39">
        <f t="shared" si="13"/>
        <v>3.8381583191541799</v>
      </c>
      <c r="AS39">
        <f t="shared" si="14"/>
        <v>8.3449476710781347</v>
      </c>
      <c r="AX39">
        <f t="shared" si="15"/>
        <v>4.0570430773894719</v>
      </c>
      <c r="BC39" s="4"/>
      <c r="BD39" s="4"/>
      <c r="BE39" s="4"/>
      <c r="BF39" s="4"/>
    </row>
    <row r="40" spans="1:58" x14ac:dyDescent="0.3">
      <c r="A40">
        <v>17</v>
      </c>
      <c r="B40">
        <v>7</v>
      </c>
      <c r="C40" t="s">
        <v>69</v>
      </c>
      <c r="D40" t="s">
        <v>27</v>
      </c>
      <c r="G40">
        <v>0.46700000000000003</v>
      </c>
      <c r="H40">
        <v>0.46700000000000003</v>
      </c>
      <c r="I40">
        <v>8828</v>
      </c>
      <c r="J40">
        <v>16722</v>
      </c>
      <c r="L40">
        <v>7978</v>
      </c>
      <c r="M40">
        <v>7.6950000000000003</v>
      </c>
      <c r="N40">
        <v>15.465999999999999</v>
      </c>
      <c r="O40">
        <v>7.77</v>
      </c>
      <c r="Q40">
        <v>0.76900000000000002</v>
      </c>
      <c r="R40">
        <v>1</v>
      </c>
      <c r="S40">
        <v>0</v>
      </c>
      <c r="T40">
        <v>0</v>
      </c>
      <c r="V40">
        <v>0</v>
      </c>
      <c r="Y40" s="1">
        <v>44410</v>
      </c>
      <c r="Z40" s="2">
        <v>0.60620370370370369</v>
      </c>
      <c r="AB40">
        <v>1</v>
      </c>
      <c r="AD40" s="4">
        <f t="shared" si="4"/>
        <v>8.982510389028695</v>
      </c>
      <c r="AE40" s="4">
        <f t="shared" si="5"/>
        <v>17.072838915795032</v>
      </c>
      <c r="AF40" s="4">
        <f t="shared" si="6"/>
        <v>8.0903285267663367</v>
      </c>
      <c r="AG40" s="4">
        <f t="shared" si="7"/>
        <v>0.82241331734851164</v>
      </c>
      <c r="AI40">
        <f t="shared" si="12"/>
        <v>0.19432901079227743</v>
      </c>
      <c r="AN40">
        <f t="shared" si="13"/>
        <v>5.1508949122498233</v>
      </c>
      <c r="AS40">
        <f t="shared" si="14"/>
        <v>10.10746081370737</v>
      </c>
      <c r="AX40">
        <f t="shared" si="15"/>
        <v>8.620742516832042</v>
      </c>
      <c r="BC40" s="4"/>
      <c r="BD40" s="4"/>
      <c r="BE40" s="4"/>
      <c r="BF40" s="4"/>
    </row>
    <row r="41" spans="1:58" x14ac:dyDescent="0.3">
      <c r="A41">
        <v>18</v>
      </c>
      <c r="B41">
        <v>7</v>
      </c>
      <c r="C41" t="s">
        <v>69</v>
      </c>
      <c r="D41" t="s">
        <v>27</v>
      </c>
      <c r="G41">
        <v>0.46700000000000003</v>
      </c>
      <c r="H41">
        <v>0.46700000000000003</v>
      </c>
      <c r="I41">
        <v>8992</v>
      </c>
      <c r="J41">
        <v>18341</v>
      </c>
      <c r="L41">
        <v>9253</v>
      </c>
      <c r="M41">
        <v>7.83</v>
      </c>
      <c r="N41">
        <v>16.934000000000001</v>
      </c>
      <c r="O41">
        <v>9.1039999999999992</v>
      </c>
      <c r="Q41">
        <v>0.91200000000000003</v>
      </c>
      <c r="R41">
        <v>1</v>
      </c>
      <c r="S41">
        <v>0</v>
      </c>
      <c r="T41">
        <v>0</v>
      </c>
      <c r="V41">
        <v>0</v>
      </c>
      <c r="Y41" s="1">
        <v>44410</v>
      </c>
      <c r="Z41" s="2">
        <v>0.6131712962962963</v>
      </c>
      <c r="AB41">
        <v>1</v>
      </c>
      <c r="AD41" s="4">
        <f t="shared" si="4"/>
        <v>9.1532591169405961</v>
      </c>
      <c r="AE41" s="4">
        <f t="shared" si="5"/>
        <v>18.765080448544229</v>
      </c>
      <c r="AF41" s="4">
        <f t="shared" si="6"/>
        <v>9.6118213316036325</v>
      </c>
      <c r="AG41" s="4">
        <f t="shared" si="7"/>
        <v>0.95711478928711535</v>
      </c>
      <c r="AI41">
        <f t="shared" si="12"/>
        <v>1.7028790771177347</v>
      </c>
      <c r="AN41">
        <f t="shared" si="13"/>
        <v>4.250446936356826</v>
      </c>
      <c r="AS41">
        <f t="shared" si="14"/>
        <v>6.7980147955959165</v>
      </c>
      <c r="AX41">
        <f t="shared" si="15"/>
        <v>6.3460876985683701</v>
      </c>
      <c r="BC41" s="4"/>
      <c r="BD41" s="4"/>
      <c r="BE41" s="4"/>
      <c r="BF41" s="4"/>
    </row>
    <row r="42" spans="1:58" x14ac:dyDescent="0.3">
      <c r="A42">
        <v>19</v>
      </c>
      <c r="B42">
        <v>8</v>
      </c>
      <c r="C42" t="s">
        <v>69</v>
      </c>
      <c r="D42" t="s">
        <v>27</v>
      </c>
      <c r="G42">
        <v>0.6</v>
      </c>
      <c r="H42">
        <v>0.6</v>
      </c>
      <c r="I42">
        <v>11443</v>
      </c>
      <c r="J42">
        <v>21511</v>
      </c>
      <c r="L42">
        <v>9963</v>
      </c>
      <c r="M42">
        <v>7.6609999999999996</v>
      </c>
      <c r="N42">
        <v>15.417999999999999</v>
      </c>
      <c r="O42">
        <v>7.7569999999999997</v>
      </c>
      <c r="Q42">
        <v>0.77200000000000002</v>
      </c>
      <c r="R42">
        <v>1</v>
      </c>
      <c r="S42">
        <v>0</v>
      </c>
      <c r="T42">
        <v>0</v>
      </c>
      <c r="V42">
        <v>0</v>
      </c>
      <c r="Y42" s="1">
        <v>44410</v>
      </c>
      <c r="Z42" s="2">
        <v>0.62537037037037035</v>
      </c>
      <c r="AB42">
        <v>1</v>
      </c>
      <c r="AD42" s="4">
        <f t="shared" si="4"/>
        <v>9.110484816509981</v>
      </c>
      <c r="AE42" s="4">
        <f t="shared" si="5"/>
        <v>17.184422598969288</v>
      </c>
      <c r="AF42" s="4">
        <f t="shared" si="6"/>
        <v>8.073937782459307</v>
      </c>
      <c r="AG42" s="4">
        <f t="shared" si="7"/>
        <v>0.80333730779341628</v>
      </c>
      <c r="AI42">
        <f t="shared" si="12"/>
        <v>1.2276090723331221</v>
      </c>
      <c r="AN42">
        <f t="shared" si="13"/>
        <v>4.5309855612817334</v>
      </c>
      <c r="AS42">
        <f t="shared" si="14"/>
        <v>10.289580194896589</v>
      </c>
      <c r="AX42">
        <f t="shared" si="15"/>
        <v>10.740299134064861</v>
      </c>
      <c r="BC42" s="4"/>
      <c r="BD42" s="4"/>
      <c r="BE42" s="4"/>
      <c r="BF42" s="4"/>
    </row>
    <row r="43" spans="1:58" x14ac:dyDescent="0.3">
      <c r="A43">
        <v>20</v>
      </c>
      <c r="B43">
        <v>8</v>
      </c>
      <c r="C43" t="s">
        <v>69</v>
      </c>
      <c r="D43" t="s">
        <v>27</v>
      </c>
      <c r="G43">
        <v>0.6</v>
      </c>
      <c r="H43">
        <v>0.6</v>
      </c>
      <c r="I43">
        <v>11390</v>
      </c>
      <c r="J43">
        <v>23473</v>
      </c>
      <c r="L43">
        <v>11942</v>
      </c>
      <c r="M43">
        <v>7.6280000000000001</v>
      </c>
      <c r="N43">
        <v>16.803999999999998</v>
      </c>
      <c r="O43">
        <v>9.1760000000000002</v>
      </c>
      <c r="Q43">
        <v>0.94399999999999995</v>
      </c>
      <c r="R43">
        <v>1</v>
      </c>
      <c r="S43">
        <v>0</v>
      </c>
      <c r="T43">
        <v>0</v>
      </c>
      <c r="V43">
        <v>0</v>
      </c>
      <c r="Y43" s="1">
        <v>44410</v>
      </c>
      <c r="Z43" s="2">
        <v>0.63233796296296296</v>
      </c>
      <c r="AB43">
        <v>1</v>
      </c>
      <c r="AD43" s="4">
        <f t="shared" si="4"/>
        <v>9.0675356115857202</v>
      </c>
      <c r="AE43" s="4">
        <f t="shared" si="5"/>
        <v>18.780596238404726</v>
      </c>
      <c r="AF43" s="4">
        <f t="shared" si="6"/>
        <v>9.7130606268190061</v>
      </c>
      <c r="AG43" s="4">
        <f t="shared" si="7"/>
        <v>0.96606953976119903</v>
      </c>
      <c r="AI43">
        <f t="shared" si="12"/>
        <v>0.75039568428577985</v>
      </c>
      <c r="AN43">
        <f t="shared" si="13"/>
        <v>4.3366457689151456</v>
      </c>
      <c r="AS43">
        <f t="shared" si="14"/>
        <v>7.9228958535445129</v>
      </c>
      <c r="AX43">
        <f t="shared" si="15"/>
        <v>7.3410599734665558</v>
      </c>
      <c r="BC43" s="4"/>
      <c r="BD43" s="4"/>
      <c r="BE43" s="4"/>
      <c r="BF43" s="4"/>
    </row>
    <row r="44" spans="1:58" x14ac:dyDescent="0.3">
      <c r="A44">
        <v>21</v>
      </c>
      <c r="B44">
        <v>8</v>
      </c>
      <c r="C44" t="s">
        <v>69</v>
      </c>
      <c r="D44" t="s">
        <v>27</v>
      </c>
      <c r="G44">
        <v>0.6</v>
      </c>
      <c r="H44">
        <v>0.6</v>
      </c>
      <c r="I44">
        <v>11336</v>
      </c>
      <c r="J44">
        <v>21697</v>
      </c>
      <c r="L44">
        <v>10465</v>
      </c>
      <c r="M44">
        <v>7.593</v>
      </c>
      <c r="N44">
        <v>15.55</v>
      </c>
      <c r="O44">
        <v>7.9569999999999999</v>
      </c>
      <c r="Q44">
        <v>0.81499999999999995</v>
      </c>
      <c r="R44">
        <v>1</v>
      </c>
      <c r="S44">
        <v>0</v>
      </c>
      <c r="T44">
        <v>0</v>
      </c>
      <c r="V44">
        <v>0</v>
      </c>
      <c r="Y44" s="1">
        <v>44410</v>
      </c>
      <c r="Z44" s="2">
        <v>0.63943287037037033</v>
      </c>
      <c r="AB44">
        <v>1</v>
      </c>
      <c r="AD44" s="4">
        <f t="shared" si="4"/>
        <v>9.0237760443043928</v>
      </c>
      <c r="AE44" s="4">
        <f t="shared" si="5"/>
        <v>17.335741812493751</v>
      </c>
      <c r="AF44" s="4">
        <f t="shared" si="6"/>
        <v>8.3119657681893582</v>
      </c>
      <c r="AG44" s="4">
        <f t="shared" si="7"/>
        <v>0.84461652984891267</v>
      </c>
      <c r="AI44">
        <f t="shared" si="12"/>
        <v>0.26417827004880934</v>
      </c>
      <c r="AN44">
        <f t="shared" si="13"/>
        <v>3.6903232639236054</v>
      </c>
      <c r="AS44">
        <f t="shared" si="14"/>
        <v>7.6448247978960193</v>
      </c>
      <c r="AX44">
        <f t="shared" si="15"/>
        <v>6.1537189056763726</v>
      </c>
    </row>
    <row r="45" spans="1:58" x14ac:dyDescent="0.3">
      <c r="A45">
        <v>22</v>
      </c>
      <c r="B45">
        <v>1</v>
      </c>
      <c r="C45" t="s">
        <v>30</v>
      </c>
      <c r="D45" t="s">
        <v>27</v>
      </c>
      <c r="G45">
        <v>0.5</v>
      </c>
      <c r="H45">
        <v>0.5</v>
      </c>
      <c r="I45">
        <v>10435</v>
      </c>
      <c r="J45">
        <v>11750</v>
      </c>
      <c r="L45">
        <v>14369</v>
      </c>
      <c r="M45">
        <v>8.42</v>
      </c>
      <c r="N45">
        <v>10.233000000000001</v>
      </c>
      <c r="O45">
        <v>1.8129999999999999</v>
      </c>
      <c r="Q45">
        <v>1.387</v>
      </c>
      <c r="R45">
        <v>1</v>
      </c>
      <c r="S45">
        <v>0</v>
      </c>
      <c r="T45">
        <v>0</v>
      </c>
      <c r="V45">
        <v>0</v>
      </c>
      <c r="Y45" s="1">
        <v>44410</v>
      </c>
      <c r="Z45" s="2">
        <v>0.65065972222222224</v>
      </c>
      <c r="AB45">
        <v>1</v>
      </c>
      <c r="AD45" s="4">
        <f t="shared" si="1"/>
        <v>9.9523674727103124</v>
      </c>
      <c r="AE45" s="4">
        <f t="shared" si="0"/>
        <v>11.092101678684061</v>
      </c>
      <c r="AF45" s="4">
        <f t="shared" si="2"/>
        <v>1.139734205973749</v>
      </c>
      <c r="AG45" s="4">
        <f t="shared" si="3"/>
        <v>1.3987687192561225</v>
      </c>
      <c r="BC45" s="4"/>
      <c r="BD45" s="4"/>
      <c r="BE45" s="4"/>
      <c r="BF45" s="4"/>
    </row>
    <row r="46" spans="1:58" x14ac:dyDescent="0.3">
      <c r="A46">
        <v>23</v>
      </c>
      <c r="B46">
        <v>1</v>
      </c>
      <c r="C46" t="s">
        <v>30</v>
      </c>
      <c r="D46" t="s">
        <v>27</v>
      </c>
      <c r="G46">
        <v>0.5</v>
      </c>
      <c r="H46">
        <v>0.5</v>
      </c>
      <c r="I46">
        <v>10857</v>
      </c>
      <c r="J46">
        <v>11770</v>
      </c>
      <c r="L46">
        <v>14429</v>
      </c>
      <c r="M46">
        <v>8.7439999999999998</v>
      </c>
      <c r="N46">
        <v>10.25</v>
      </c>
      <c r="O46">
        <v>1.506</v>
      </c>
      <c r="Q46">
        <v>1.393</v>
      </c>
      <c r="R46">
        <v>1</v>
      </c>
      <c r="S46">
        <v>0</v>
      </c>
      <c r="T46">
        <v>0</v>
      </c>
      <c r="V46">
        <v>0</v>
      </c>
      <c r="Y46" s="1">
        <v>44410</v>
      </c>
      <c r="Z46" s="2">
        <v>0.65681712962962957</v>
      </c>
      <c r="AB46">
        <v>1</v>
      </c>
      <c r="AD46" s="4">
        <f t="shared" si="1"/>
        <v>10.362734970326287</v>
      </c>
      <c r="AE46" s="4">
        <f t="shared" si="0"/>
        <v>11.111626738493671</v>
      </c>
      <c r="AF46" s="4">
        <f t="shared" si="2"/>
        <v>0.74889176816738434</v>
      </c>
      <c r="AG46" s="4">
        <f t="shared" si="3"/>
        <v>1.4046892451286237</v>
      </c>
      <c r="AJ46">
        <f>ABS(100*(AD46-AD47)/(AVERAGE(AD46:AD47)))</f>
        <v>0.40432599686141946</v>
      </c>
      <c r="AO46">
        <f>ABS(100*(AE46-AE47)/(AVERAGE(AE46:AE47)))</f>
        <v>11.807492497864899</v>
      </c>
      <c r="AT46">
        <f>ABS(100*(AF46-AF47)/(AVERAGE(AF46:AF47)))</f>
        <v>796.08795498649363</v>
      </c>
      <c r="AY46">
        <f>ABS(100*(AG46-AG47)/(AVERAGE(AG46:AG47)))</f>
        <v>11.822080333826859</v>
      </c>
      <c r="BC46" s="4">
        <f>AVERAGE(AD46:AD47)</f>
        <v>10.341827621514099</v>
      </c>
      <c r="BD46" s="4">
        <f>AVERAGE(AE46:AE47)</f>
        <v>10.492194216033864</v>
      </c>
      <c r="BE46" s="4">
        <f>AVERAGE(AF46:AF47)</f>
        <v>0.15036659451976586</v>
      </c>
      <c r="BF46" s="4">
        <f>AVERAGE(AG46:AG47)</f>
        <v>1.3262916150335837</v>
      </c>
    </row>
    <row r="47" spans="1:58" x14ac:dyDescent="0.3">
      <c r="A47">
        <v>24</v>
      </c>
      <c r="B47">
        <v>1</v>
      </c>
      <c r="C47" t="s">
        <v>30</v>
      </c>
      <c r="D47" t="s">
        <v>27</v>
      </c>
      <c r="G47">
        <v>0.5</v>
      </c>
      <c r="H47">
        <v>0.5</v>
      </c>
      <c r="I47">
        <v>10814</v>
      </c>
      <c r="J47">
        <v>10501</v>
      </c>
      <c r="L47">
        <v>12840</v>
      </c>
      <c r="M47">
        <v>8.7119999999999997</v>
      </c>
      <c r="N47">
        <v>9.1750000000000007</v>
      </c>
      <c r="O47">
        <v>0.46400000000000002</v>
      </c>
      <c r="Q47">
        <v>1.2270000000000001</v>
      </c>
      <c r="R47">
        <v>1</v>
      </c>
      <c r="S47">
        <v>0</v>
      </c>
      <c r="T47">
        <v>0</v>
      </c>
      <c r="V47">
        <v>0</v>
      </c>
      <c r="Y47" s="1">
        <v>44410</v>
      </c>
      <c r="Z47" s="2">
        <v>0.66339120370370364</v>
      </c>
      <c r="AB47">
        <v>1</v>
      </c>
      <c r="AD47" s="4">
        <f t="shared" si="1"/>
        <v>10.32092027270191</v>
      </c>
      <c r="AE47" s="4">
        <f t="shared" si="0"/>
        <v>9.8727616935740574</v>
      </c>
      <c r="AF47" s="4">
        <f t="shared" si="2"/>
        <v>-0.44815857912785262</v>
      </c>
      <c r="AG47" s="4">
        <f t="shared" si="3"/>
        <v>1.2478939849385438</v>
      </c>
      <c r="BC47" s="4"/>
      <c r="BD47" s="4"/>
      <c r="BE47" s="4"/>
      <c r="BF47" s="4"/>
    </row>
    <row r="48" spans="1:58" x14ac:dyDescent="0.3">
      <c r="A48">
        <v>25</v>
      </c>
      <c r="B48">
        <v>9</v>
      </c>
      <c r="C48" t="s">
        <v>122</v>
      </c>
      <c r="D48" t="s">
        <v>27</v>
      </c>
      <c r="G48">
        <v>0.5</v>
      </c>
      <c r="H48">
        <v>0.5</v>
      </c>
      <c r="I48">
        <v>6226</v>
      </c>
      <c r="J48">
        <v>5252</v>
      </c>
      <c r="L48">
        <v>2572</v>
      </c>
      <c r="M48">
        <v>5.1909999999999998</v>
      </c>
      <c r="N48">
        <v>4.7279999999999998</v>
      </c>
      <c r="O48">
        <v>0</v>
      </c>
      <c r="Q48">
        <v>0.153</v>
      </c>
      <c r="R48">
        <v>1</v>
      </c>
      <c r="S48">
        <v>0</v>
      </c>
      <c r="T48">
        <v>0</v>
      </c>
      <c r="V48">
        <v>0</v>
      </c>
      <c r="Y48" s="1">
        <v>44410</v>
      </c>
      <c r="Z48" s="2">
        <v>0.67431712962962964</v>
      </c>
      <c r="AB48">
        <v>1</v>
      </c>
      <c r="AD48" s="4">
        <f t="shared" si="1"/>
        <v>5.8593892796637848</v>
      </c>
      <c r="AE48" s="4">
        <f t="shared" si="0"/>
        <v>4.7484097465424906</v>
      </c>
      <c r="AF48" s="4">
        <f t="shared" si="2"/>
        <v>-1.1109795331212942</v>
      </c>
      <c r="AG48" s="4">
        <f t="shared" si="3"/>
        <v>0.23469465729112965</v>
      </c>
    </row>
    <row r="49" spans="1:58" x14ac:dyDescent="0.3">
      <c r="A49">
        <v>26</v>
      </c>
      <c r="B49">
        <v>9</v>
      </c>
      <c r="C49" t="s">
        <v>122</v>
      </c>
      <c r="D49" t="s">
        <v>27</v>
      </c>
      <c r="G49">
        <v>0.5</v>
      </c>
      <c r="H49">
        <v>0.5</v>
      </c>
      <c r="I49">
        <v>4395</v>
      </c>
      <c r="J49">
        <v>5954</v>
      </c>
      <c r="L49">
        <v>3074</v>
      </c>
      <c r="M49">
        <v>3.7869999999999999</v>
      </c>
      <c r="N49">
        <v>5.3220000000000001</v>
      </c>
      <c r="O49">
        <v>1.536</v>
      </c>
      <c r="Q49">
        <v>0.20499999999999999</v>
      </c>
      <c r="R49">
        <v>1</v>
      </c>
      <c r="S49">
        <v>0</v>
      </c>
      <c r="T49">
        <v>0</v>
      </c>
      <c r="V49">
        <v>0</v>
      </c>
      <c r="Y49" s="1">
        <v>44410</v>
      </c>
      <c r="Z49" s="2">
        <v>0.68024305555555553</v>
      </c>
      <c r="AB49">
        <v>1</v>
      </c>
      <c r="AD49" s="4">
        <f t="shared" si="1"/>
        <v>4.0788611087281241</v>
      </c>
      <c r="AE49" s="4">
        <f t="shared" si="0"/>
        <v>5.4337393458597232</v>
      </c>
      <c r="AF49" s="4">
        <f t="shared" si="2"/>
        <v>1.3548782371315991</v>
      </c>
      <c r="AG49" s="4">
        <f t="shared" si="3"/>
        <v>0.28422972375772509</v>
      </c>
      <c r="AJ49">
        <f>ABS(100*(AD49-AD50)/(AVERAGE(AD49:AD50)))</f>
        <v>0.3569743359283909</v>
      </c>
      <c r="AO49">
        <f>ABS(100*(AE49-AE50)/(AVERAGE(AE49:AE50)))</f>
        <v>0.99306423389184684</v>
      </c>
      <c r="AT49">
        <f>ABS(100*(AF49-AF50)/(AVERAGE(AF49:AF50)))</f>
        <v>5.1698698710725282</v>
      </c>
      <c r="AY49">
        <f>ABS(100*(AG49-AG50)/(AVERAGE(AG49:AG50)))</f>
        <v>1.2576635423153082</v>
      </c>
      <c r="BC49" s="4">
        <f>AVERAGE(AD49:AD50)</f>
        <v>4.0861543699416778</v>
      </c>
      <c r="BD49" s="4">
        <f>AVERAGE(AE49:AE50)</f>
        <v>5.4068923886215128</v>
      </c>
      <c r="BE49" s="4">
        <f>AVERAGE(AF49:AF50)</f>
        <v>1.3207380186798345</v>
      </c>
      <c r="BF49" s="4">
        <f>AVERAGE(AG49:AG50)</f>
        <v>0.28245356599597465</v>
      </c>
    </row>
    <row r="50" spans="1:58" x14ac:dyDescent="0.3">
      <c r="A50">
        <v>27</v>
      </c>
      <c r="B50">
        <v>9</v>
      </c>
      <c r="C50" t="s">
        <v>122</v>
      </c>
      <c r="D50" t="s">
        <v>27</v>
      </c>
      <c r="G50">
        <v>0.5</v>
      </c>
      <c r="H50">
        <v>0.5</v>
      </c>
      <c r="I50">
        <v>4410</v>
      </c>
      <c r="J50">
        <v>5899</v>
      </c>
      <c r="L50">
        <v>3038</v>
      </c>
      <c r="M50">
        <v>3.798</v>
      </c>
      <c r="N50">
        <v>5.2759999999999998</v>
      </c>
      <c r="O50">
        <v>1.478</v>
      </c>
      <c r="Q50">
        <v>0.20200000000000001</v>
      </c>
      <c r="R50">
        <v>1</v>
      </c>
      <c r="S50">
        <v>0</v>
      </c>
      <c r="T50">
        <v>0</v>
      </c>
      <c r="V50">
        <v>0</v>
      </c>
      <c r="Y50" s="1">
        <v>44410</v>
      </c>
      <c r="Z50" s="2">
        <v>0.68657407407407411</v>
      </c>
      <c r="AB50">
        <v>1</v>
      </c>
      <c r="AD50" s="4">
        <f t="shared" si="1"/>
        <v>4.0934476311552324</v>
      </c>
      <c r="AE50" s="4">
        <f t="shared" si="0"/>
        <v>5.3800454313833024</v>
      </c>
      <c r="AF50" s="4">
        <f t="shared" si="2"/>
        <v>1.28659780022807</v>
      </c>
      <c r="AG50" s="4">
        <f t="shared" si="3"/>
        <v>0.28067740823422421</v>
      </c>
      <c r="BC50" s="4"/>
      <c r="BD50" s="4"/>
      <c r="BE50" s="4"/>
      <c r="BF50" s="4"/>
    </row>
    <row r="51" spans="1:58" x14ac:dyDescent="0.3">
      <c r="A51">
        <v>28</v>
      </c>
      <c r="B51">
        <v>10</v>
      </c>
      <c r="C51" t="s">
        <v>123</v>
      </c>
      <c r="D51" t="s">
        <v>27</v>
      </c>
      <c r="G51">
        <v>0.5</v>
      </c>
      <c r="H51">
        <v>0.5</v>
      </c>
      <c r="I51">
        <v>3764</v>
      </c>
      <c r="J51">
        <v>6184</v>
      </c>
      <c r="L51">
        <v>4139</v>
      </c>
      <c r="M51">
        <v>3.3029999999999999</v>
      </c>
      <c r="N51">
        <v>5.5170000000000003</v>
      </c>
      <c r="O51">
        <v>2.2149999999999999</v>
      </c>
      <c r="Q51">
        <v>0.317</v>
      </c>
      <c r="R51">
        <v>1</v>
      </c>
      <c r="S51">
        <v>0</v>
      </c>
      <c r="T51">
        <v>0</v>
      </c>
      <c r="V51">
        <v>0</v>
      </c>
      <c r="Y51" s="1">
        <v>44410</v>
      </c>
      <c r="Z51" s="2">
        <v>0.69718750000000007</v>
      </c>
      <c r="AB51">
        <v>1</v>
      </c>
      <c r="AD51" s="4">
        <f t="shared" si="1"/>
        <v>3.4652547319611111</v>
      </c>
      <c r="AE51" s="4">
        <f t="shared" si="0"/>
        <v>5.6582775336702138</v>
      </c>
      <c r="AF51" s="4">
        <f t="shared" si="2"/>
        <v>2.1930228017091027</v>
      </c>
      <c r="AG51" s="4">
        <f t="shared" si="3"/>
        <v>0.38931905799462574</v>
      </c>
      <c r="BC51" s="4"/>
      <c r="BD51" s="4"/>
      <c r="BE51" s="4"/>
      <c r="BF51" s="4"/>
    </row>
    <row r="52" spans="1:58" x14ac:dyDescent="0.3">
      <c r="A52">
        <v>29</v>
      </c>
      <c r="B52">
        <v>10</v>
      </c>
      <c r="C52" t="s">
        <v>123</v>
      </c>
      <c r="D52" t="s">
        <v>27</v>
      </c>
      <c r="G52">
        <v>0.5</v>
      </c>
      <c r="H52">
        <v>0.5</v>
      </c>
      <c r="I52">
        <v>3471</v>
      </c>
      <c r="J52">
        <v>6195</v>
      </c>
      <c r="L52">
        <v>4159</v>
      </c>
      <c r="M52">
        <v>3.0779999999999998</v>
      </c>
      <c r="N52">
        <v>5.5270000000000001</v>
      </c>
      <c r="O52">
        <v>2.4489999999999998</v>
      </c>
      <c r="Q52">
        <v>0.31900000000000001</v>
      </c>
      <c r="R52">
        <v>1</v>
      </c>
      <c r="S52">
        <v>0</v>
      </c>
      <c r="T52">
        <v>0</v>
      </c>
      <c r="V52">
        <v>0</v>
      </c>
      <c r="Y52" s="1">
        <v>44410</v>
      </c>
      <c r="Z52" s="2">
        <v>0.70300925925925928</v>
      </c>
      <c r="AB52">
        <v>1</v>
      </c>
      <c r="AD52" s="4">
        <f t="shared" si="1"/>
        <v>3.1803313272182665</v>
      </c>
      <c r="AE52" s="4">
        <f t="shared" si="0"/>
        <v>5.6690163165654974</v>
      </c>
      <c r="AF52" s="4">
        <f t="shared" si="2"/>
        <v>2.4886849893472309</v>
      </c>
      <c r="AG52" s="4">
        <f t="shared" si="3"/>
        <v>0.39129256661879291</v>
      </c>
      <c r="AJ52">
        <f>ABS(100*(AD52-AD53)/(AVERAGE(AD52:AD53)))</f>
        <v>0.76734599156223882</v>
      </c>
      <c r="AO52">
        <f>ABS(100*(AE52-AE53)/(AVERAGE(AE52:AE53)))</f>
        <v>0.67387620460351694</v>
      </c>
      <c r="AT52">
        <f>ABS(100*(AF52-AF53)/(AVERAGE(AF52:AF53)))</f>
        <v>0.55455623157276657</v>
      </c>
      <c r="AY52">
        <f>ABS(100*(AG52-AG53)/(AVERAGE(AG52:AG53)))</f>
        <v>0.2524965093812232</v>
      </c>
      <c r="BC52" s="4">
        <f>AVERAGE(AD52:AD53)</f>
        <v>3.1681758918623428</v>
      </c>
      <c r="BD52" s="4">
        <f>AVERAGE(AE52:AE53)</f>
        <v>5.6499793832511305</v>
      </c>
      <c r="BE52" s="4">
        <f>AVERAGE(AF52:AF53)</f>
        <v>2.4818034913887876</v>
      </c>
      <c r="BF52" s="4">
        <f>AVERAGE(AG52:AG53)</f>
        <v>0.39079918946275116</v>
      </c>
    </row>
    <row r="53" spans="1:58" x14ac:dyDescent="0.3">
      <c r="A53">
        <v>30</v>
      </c>
      <c r="B53">
        <v>10</v>
      </c>
      <c r="C53" t="s">
        <v>123</v>
      </c>
      <c r="D53" t="s">
        <v>27</v>
      </c>
      <c r="G53">
        <v>0.5</v>
      </c>
      <c r="H53">
        <v>0.5</v>
      </c>
      <c r="I53">
        <v>3446</v>
      </c>
      <c r="J53">
        <v>6156</v>
      </c>
      <c r="L53">
        <v>4149</v>
      </c>
      <c r="M53">
        <v>3.0579999999999998</v>
      </c>
      <c r="N53">
        <v>5.4939999999999998</v>
      </c>
      <c r="O53">
        <v>2.4350000000000001</v>
      </c>
      <c r="Q53">
        <v>0.318</v>
      </c>
      <c r="R53">
        <v>1</v>
      </c>
      <c r="S53">
        <v>0</v>
      </c>
      <c r="T53">
        <v>0</v>
      </c>
      <c r="V53">
        <v>0</v>
      </c>
      <c r="Y53" s="1">
        <v>44410</v>
      </c>
      <c r="Z53" s="2">
        <v>0.70925925925925926</v>
      </c>
      <c r="AB53">
        <v>1</v>
      </c>
      <c r="AD53" s="4">
        <f t="shared" si="1"/>
        <v>3.1560204565064196</v>
      </c>
      <c r="AE53" s="4">
        <f t="shared" si="0"/>
        <v>5.6309424499367635</v>
      </c>
      <c r="AF53" s="4">
        <f t="shared" si="2"/>
        <v>2.4749219934303439</v>
      </c>
      <c r="AG53" s="4">
        <f t="shared" si="3"/>
        <v>0.39030581230670935</v>
      </c>
      <c r="BC53" s="4"/>
      <c r="BD53" s="4"/>
      <c r="BE53" s="4"/>
      <c r="BF53" s="4"/>
    </row>
    <row r="54" spans="1:58" x14ac:dyDescent="0.3">
      <c r="A54">
        <v>31</v>
      </c>
      <c r="B54">
        <v>11</v>
      </c>
      <c r="C54" t="s">
        <v>124</v>
      </c>
      <c r="D54" t="s">
        <v>27</v>
      </c>
      <c r="G54">
        <v>0.5</v>
      </c>
      <c r="H54">
        <v>0.5</v>
      </c>
      <c r="I54">
        <v>3960</v>
      </c>
      <c r="J54">
        <v>6529</v>
      </c>
      <c r="L54">
        <v>1734</v>
      </c>
      <c r="M54">
        <v>3.4529999999999998</v>
      </c>
      <c r="N54">
        <v>5.8090000000000002</v>
      </c>
      <c r="O54">
        <v>2.3570000000000002</v>
      </c>
      <c r="Q54">
        <v>6.5000000000000002E-2</v>
      </c>
      <c r="R54">
        <v>1</v>
      </c>
      <c r="S54">
        <v>0</v>
      </c>
      <c r="T54">
        <v>0</v>
      </c>
      <c r="V54">
        <v>0</v>
      </c>
      <c r="Y54" s="1">
        <v>44410</v>
      </c>
      <c r="Z54" s="2">
        <v>0.72006944444444443</v>
      </c>
      <c r="AB54">
        <v>1</v>
      </c>
      <c r="AD54" s="4">
        <f t="shared" si="1"/>
        <v>3.6558519583419899</v>
      </c>
      <c r="AE54" s="4">
        <f t="shared" si="0"/>
        <v>5.9950848153859484</v>
      </c>
      <c r="AF54" s="4">
        <f t="shared" si="2"/>
        <v>2.3392328570439584</v>
      </c>
      <c r="AG54" s="4">
        <f t="shared" si="3"/>
        <v>0.15200464593852611</v>
      </c>
      <c r="BC54" s="4"/>
      <c r="BD54" s="4"/>
      <c r="BE54" s="4"/>
      <c r="BF54" s="4"/>
    </row>
    <row r="55" spans="1:58" x14ac:dyDescent="0.3">
      <c r="A55">
        <v>32</v>
      </c>
      <c r="B55">
        <v>11</v>
      </c>
      <c r="C55" t="s">
        <v>124</v>
      </c>
      <c r="D55" t="s">
        <v>27</v>
      </c>
      <c r="G55">
        <v>0.5</v>
      </c>
      <c r="H55">
        <v>0.5</v>
      </c>
      <c r="I55">
        <v>4187</v>
      </c>
      <c r="J55">
        <v>7297</v>
      </c>
      <c r="L55">
        <v>1853</v>
      </c>
      <c r="M55">
        <v>3.6269999999999998</v>
      </c>
      <c r="N55">
        <v>6.4610000000000003</v>
      </c>
      <c r="O55">
        <v>2.8330000000000002</v>
      </c>
      <c r="Q55">
        <v>7.8E-2</v>
      </c>
      <c r="R55">
        <v>1</v>
      </c>
      <c r="S55">
        <v>0</v>
      </c>
      <c r="T55">
        <v>0</v>
      </c>
      <c r="V55">
        <v>0</v>
      </c>
      <c r="Y55" s="1">
        <v>44410</v>
      </c>
      <c r="Z55" s="2">
        <v>0.72603009259259255</v>
      </c>
      <c r="AB55">
        <v>1</v>
      </c>
      <c r="AD55" s="4">
        <f t="shared" si="1"/>
        <v>3.8765946644055589</v>
      </c>
      <c r="AE55" s="4">
        <f t="shared" si="0"/>
        <v>6.7448471120748872</v>
      </c>
      <c r="AF55" s="4">
        <f t="shared" si="2"/>
        <v>2.8682524476693283</v>
      </c>
      <c r="AG55" s="4">
        <f t="shared" si="3"/>
        <v>0.16374702225232063</v>
      </c>
      <c r="AJ55">
        <f>ABS(100*(AD55-AD56)/(AVERAGE(AD55:AD56)))</f>
        <v>0.17543935518688866</v>
      </c>
      <c r="AO55">
        <f>ABS(100*(AE55-AE56)/(AVERAGE(AE55:AE56)))</f>
        <v>11.30070824995472</v>
      </c>
      <c r="AT55">
        <f>ABS(100*(AF55-AF56)/(AVERAGE(AF55:AF56)))</f>
        <v>29.082352349262809</v>
      </c>
      <c r="AY55">
        <f>ABS(100*(AG55-AG56)/(AVERAGE(AG55:AG56)))</f>
        <v>10.998436894663977</v>
      </c>
      <c r="BC55" s="4">
        <f>AVERAGE(AD55:AD56)</f>
        <v>3.8799981863052171</v>
      </c>
      <c r="BD55" s="4">
        <f>AVERAGE(AE55:AE56)</f>
        <v>6.3841216320923833</v>
      </c>
      <c r="BE55" s="4">
        <f>AVERAGE(AF55:AF56)</f>
        <v>2.5041234457871662</v>
      </c>
      <c r="BF55" s="4">
        <f>AVERAGE(AG55:AG56)</f>
        <v>0.15521159745279772</v>
      </c>
    </row>
    <row r="56" spans="1:58" x14ac:dyDescent="0.3">
      <c r="A56">
        <v>33</v>
      </c>
      <c r="B56">
        <v>11</v>
      </c>
      <c r="C56" t="s">
        <v>124</v>
      </c>
      <c r="D56" t="s">
        <v>27</v>
      </c>
      <c r="G56">
        <v>0.5</v>
      </c>
      <c r="H56">
        <v>0.5</v>
      </c>
      <c r="I56">
        <v>4194</v>
      </c>
      <c r="J56">
        <v>6558</v>
      </c>
      <c r="L56">
        <v>1680</v>
      </c>
      <c r="M56">
        <v>3.633</v>
      </c>
      <c r="N56">
        <v>5.8339999999999996</v>
      </c>
      <c r="O56">
        <v>2.2010000000000001</v>
      </c>
      <c r="Q56">
        <v>0.06</v>
      </c>
      <c r="R56">
        <v>1</v>
      </c>
      <c r="S56">
        <v>0</v>
      </c>
      <c r="T56">
        <v>0</v>
      </c>
      <c r="V56">
        <v>0</v>
      </c>
      <c r="Y56" s="1">
        <v>44410</v>
      </c>
      <c r="Z56" s="2">
        <v>0.7324652777777777</v>
      </c>
      <c r="AB56">
        <v>1</v>
      </c>
      <c r="AD56" s="4">
        <f t="shared" si="1"/>
        <v>3.8834017082048757</v>
      </c>
      <c r="AE56" s="4">
        <f t="shared" si="0"/>
        <v>6.0233961521098793</v>
      </c>
      <c r="AF56" s="4">
        <f t="shared" si="2"/>
        <v>2.1399944439050036</v>
      </c>
      <c r="AG56" s="4">
        <f t="shared" si="3"/>
        <v>0.14667617265327479</v>
      </c>
      <c r="BC56" s="4"/>
      <c r="BD56" s="4"/>
      <c r="BE56" s="4"/>
      <c r="BF56" s="4"/>
    </row>
    <row r="57" spans="1:58" x14ac:dyDescent="0.3">
      <c r="A57">
        <v>34</v>
      </c>
      <c r="B57">
        <v>12</v>
      </c>
      <c r="C57" t="s">
        <v>125</v>
      </c>
      <c r="D57" t="s">
        <v>27</v>
      </c>
      <c r="G57">
        <v>0.5</v>
      </c>
      <c r="H57">
        <v>0.5</v>
      </c>
      <c r="I57">
        <v>4547</v>
      </c>
      <c r="J57">
        <v>5341</v>
      </c>
      <c r="L57">
        <v>2464</v>
      </c>
      <c r="M57">
        <v>3.903</v>
      </c>
      <c r="N57">
        <v>4.8040000000000003</v>
      </c>
      <c r="O57">
        <v>0.90100000000000002</v>
      </c>
      <c r="Q57">
        <v>0.14199999999999999</v>
      </c>
      <c r="R57">
        <v>1</v>
      </c>
      <c r="S57">
        <v>0</v>
      </c>
      <c r="T57">
        <v>0</v>
      </c>
      <c r="V57">
        <v>0</v>
      </c>
      <c r="Y57" s="1">
        <v>44410</v>
      </c>
      <c r="Z57" s="2">
        <v>0.74314814814814811</v>
      </c>
      <c r="AB57">
        <v>1</v>
      </c>
      <c r="AD57" s="4">
        <f t="shared" si="1"/>
        <v>4.2266712026561528</v>
      </c>
      <c r="AE57" s="4">
        <f t="shared" si="0"/>
        <v>4.8352962626952447</v>
      </c>
      <c r="AF57" s="4">
        <f t="shared" si="2"/>
        <v>0.60862506003909189</v>
      </c>
      <c r="AG57" s="4">
        <f t="shared" si="3"/>
        <v>0.22403771072062703</v>
      </c>
      <c r="BC57" s="4"/>
      <c r="BD57" s="4"/>
      <c r="BE57" s="4"/>
      <c r="BF57" s="4"/>
    </row>
    <row r="58" spans="1:58" x14ac:dyDescent="0.3">
      <c r="A58">
        <v>35</v>
      </c>
      <c r="B58">
        <v>12</v>
      </c>
      <c r="C58" t="s">
        <v>125</v>
      </c>
      <c r="D58" t="s">
        <v>27</v>
      </c>
      <c r="G58">
        <v>0.5</v>
      </c>
      <c r="H58">
        <v>0.5</v>
      </c>
      <c r="I58">
        <v>4645</v>
      </c>
      <c r="J58">
        <v>5352</v>
      </c>
      <c r="L58">
        <v>2501</v>
      </c>
      <c r="M58">
        <v>3.9780000000000002</v>
      </c>
      <c r="N58">
        <v>4.8129999999999997</v>
      </c>
      <c r="O58">
        <v>0.83399999999999996</v>
      </c>
      <c r="Q58">
        <v>0.14599999999999999</v>
      </c>
      <c r="R58">
        <v>1</v>
      </c>
      <c r="S58">
        <v>0</v>
      </c>
      <c r="T58">
        <v>0</v>
      </c>
      <c r="V58">
        <v>0</v>
      </c>
      <c r="Y58" s="1">
        <v>44410</v>
      </c>
      <c r="Z58" s="2">
        <v>0.74906249999999996</v>
      </c>
      <c r="AB58">
        <v>1</v>
      </c>
      <c r="AD58" s="4">
        <f t="shared" si="1"/>
        <v>4.3219698158465931</v>
      </c>
      <c r="AE58" s="4">
        <f t="shared" si="0"/>
        <v>4.8460350455905292</v>
      </c>
      <c r="AF58" s="4">
        <f t="shared" si="2"/>
        <v>0.5240652297439361</v>
      </c>
      <c r="AG58" s="4">
        <f t="shared" si="3"/>
        <v>0.22768870167533625</v>
      </c>
      <c r="AJ58">
        <f>ABS(100*(AD58-AD59)/(AVERAGE(AD58:AD59)))</f>
        <v>0.97219461342091973</v>
      </c>
      <c r="AO58">
        <f>ABS(100*(AE58-AE59)/(AVERAGE(AE58:AE59)))</f>
        <v>0.24145291208247108</v>
      </c>
      <c r="AT58">
        <f>ABS(100*(AF58-AF59)/(AVERAGE(AF58:AF59)))</f>
        <v>9.7180117517849141</v>
      </c>
      <c r="AY58">
        <f>ABS(100*(AG58-AG59)/(AVERAGE(AG58:AG59)))</f>
        <v>1.5480869411618154</v>
      </c>
      <c r="BC58" s="4">
        <f>AVERAGE(AD58:AD59)</f>
        <v>4.301062467034404</v>
      </c>
      <c r="BD58" s="4">
        <f>AVERAGE(AE58:AE59)</f>
        <v>4.8518925635334114</v>
      </c>
      <c r="BE58" s="4">
        <f>AVERAGE(AF58:AF59)</f>
        <v>0.55083009649900694</v>
      </c>
      <c r="BF58" s="4">
        <f>AVERAGE(AG58:AG59)</f>
        <v>0.22946485943708667</v>
      </c>
    </row>
    <row r="59" spans="1:58" x14ac:dyDescent="0.3">
      <c r="A59">
        <v>36</v>
      </c>
      <c r="B59">
        <v>12</v>
      </c>
      <c r="C59" t="s">
        <v>125</v>
      </c>
      <c r="D59" t="s">
        <v>27</v>
      </c>
      <c r="G59">
        <v>0.5</v>
      </c>
      <c r="H59">
        <v>0.5</v>
      </c>
      <c r="I59">
        <v>4602</v>
      </c>
      <c r="J59">
        <v>5364</v>
      </c>
      <c r="L59">
        <v>2537</v>
      </c>
      <c r="M59">
        <v>3.9449999999999998</v>
      </c>
      <c r="N59">
        <v>4.8230000000000004</v>
      </c>
      <c r="O59">
        <v>0.878</v>
      </c>
      <c r="Q59">
        <v>0.14899999999999999</v>
      </c>
      <c r="R59">
        <v>1</v>
      </c>
      <c r="S59">
        <v>0</v>
      </c>
      <c r="T59">
        <v>0</v>
      </c>
      <c r="V59">
        <v>0</v>
      </c>
      <c r="Y59" s="1">
        <v>44410</v>
      </c>
      <c r="Z59" s="2">
        <v>0.75535879629629632</v>
      </c>
      <c r="AB59">
        <v>1</v>
      </c>
      <c r="AD59" s="4">
        <f t="shared" si="1"/>
        <v>4.2801551182222157</v>
      </c>
      <c r="AE59" s="4">
        <f t="shared" si="0"/>
        <v>4.8577500814762935</v>
      </c>
      <c r="AF59" s="4">
        <f t="shared" si="2"/>
        <v>0.57759496325407778</v>
      </c>
      <c r="AG59" s="4">
        <f t="shared" si="3"/>
        <v>0.23124101719883711</v>
      </c>
      <c r="BC59" s="4"/>
      <c r="BD59" s="4"/>
      <c r="BE59" s="4"/>
      <c r="BF59" s="4"/>
    </row>
    <row r="60" spans="1:58" x14ac:dyDescent="0.3">
      <c r="A60">
        <v>37</v>
      </c>
      <c r="B60">
        <v>13</v>
      </c>
      <c r="C60" t="s">
        <v>126</v>
      </c>
      <c r="D60" t="s">
        <v>27</v>
      </c>
      <c r="G60">
        <v>0.5</v>
      </c>
      <c r="H60">
        <v>0.5</v>
      </c>
      <c r="I60">
        <v>3873</v>
      </c>
      <c r="J60">
        <v>4890</v>
      </c>
      <c r="L60">
        <v>1606</v>
      </c>
      <c r="M60">
        <v>3.3860000000000001</v>
      </c>
      <c r="N60">
        <v>4.4210000000000003</v>
      </c>
      <c r="O60">
        <v>1.0349999999999999</v>
      </c>
      <c r="Q60">
        <v>5.1999999999999998E-2</v>
      </c>
      <c r="R60">
        <v>1</v>
      </c>
      <c r="S60">
        <v>0</v>
      </c>
      <c r="T60">
        <v>0</v>
      </c>
      <c r="V60">
        <v>0</v>
      </c>
      <c r="Y60" s="1">
        <v>44410</v>
      </c>
      <c r="Z60" s="2">
        <v>0.76593750000000005</v>
      </c>
      <c r="AB60">
        <v>1</v>
      </c>
      <c r="AD60" s="4">
        <f t="shared" si="1"/>
        <v>3.5712501282647633</v>
      </c>
      <c r="AE60" s="4">
        <f t="shared" si="0"/>
        <v>4.3950061639885893</v>
      </c>
      <c r="AF60" s="4">
        <f t="shared" si="2"/>
        <v>0.82375603572382605</v>
      </c>
      <c r="AG60" s="4">
        <f t="shared" si="3"/>
        <v>0.13937419074385635</v>
      </c>
      <c r="BC60" s="4"/>
      <c r="BD60" s="4"/>
      <c r="BE60" s="4"/>
      <c r="BF60" s="4"/>
    </row>
    <row r="61" spans="1:58" x14ac:dyDescent="0.3">
      <c r="A61">
        <v>38</v>
      </c>
      <c r="B61">
        <v>13</v>
      </c>
      <c r="C61" t="s">
        <v>126</v>
      </c>
      <c r="D61" t="s">
        <v>27</v>
      </c>
      <c r="G61">
        <v>0.5</v>
      </c>
      <c r="H61">
        <v>0.5</v>
      </c>
      <c r="I61">
        <v>3514</v>
      </c>
      <c r="J61">
        <v>5658</v>
      </c>
      <c r="L61">
        <v>1815</v>
      </c>
      <c r="M61">
        <v>3.1110000000000002</v>
      </c>
      <c r="N61">
        <v>5.0720000000000001</v>
      </c>
      <c r="O61">
        <v>1.962</v>
      </c>
      <c r="Q61">
        <v>7.3999999999999996E-2</v>
      </c>
      <c r="R61">
        <v>1</v>
      </c>
      <c r="S61">
        <v>0</v>
      </c>
      <c r="T61">
        <v>0</v>
      </c>
      <c r="V61">
        <v>0</v>
      </c>
      <c r="Y61" s="1">
        <v>44410</v>
      </c>
      <c r="Z61" s="2">
        <v>0.77180555555555552</v>
      </c>
      <c r="AB61">
        <v>1</v>
      </c>
      <c r="AD61" s="4">
        <f t="shared" si="1"/>
        <v>3.222146024842643</v>
      </c>
      <c r="AE61" s="4">
        <f t="shared" si="0"/>
        <v>5.1447684606775281</v>
      </c>
      <c r="AF61" s="4">
        <f t="shared" si="2"/>
        <v>1.9226224358348851</v>
      </c>
      <c r="AG61" s="4">
        <f t="shared" si="3"/>
        <v>0.15999735586640304</v>
      </c>
      <c r="AJ61">
        <f>ABS(100*(AD61-AD62)/(AVERAGE(AD61:AD62)))</f>
        <v>0.96111025195993904</v>
      </c>
      <c r="AO61">
        <f>ABS(100*(AE61-AE62)/(AVERAGE(AE61:AE62)))</f>
        <v>1.0683122463930808</v>
      </c>
      <c r="AT61">
        <f>ABS(100*(AF61-AF62)/(AVERAGE(AF61:AF62)))</f>
        <v>4.5638551938297107</v>
      </c>
      <c r="AY61">
        <f>ABS(100*(AG61-AG62)/(AVERAGE(AG61:AG62)))</f>
        <v>0.80497808862830422</v>
      </c>
      <c r="BC61" s="4">
        <f>AVERAGE(AD61:AD62)</f>
        <v>3.2377049820982249</v>
      </c>
      <c r="BD61" s="4">
        <f>AVERAGE(AE61:AE62)</f>
        <v>5.1174333769440778</v>
      </c>
      <c r="BE61" s="4">
        <f>AVERAGE(AF61:AF62)</f>
        <v>1.879728394845853</v>
      </c>
      <c r="BF61" s="4">
        <f>AVERAGE(AG61:AG62)</f>
        <v>0.15935596556354872</v>
      </c>
    </row>
    <row r="62" spans="1:58" x14ac:dyDescent="0.3">
      <c r="A62">
        <v>39</v>
      </c>
      <c r="B62">
        <v>13</v>
      </c>
      <c r="C62" t="s">
        <v>126</v>
      </c>
      <c r="D62" t="s">
        <v>27</v>
      </c>
      <c r="G62">
        <v>0.5</v>
      </c>
      <c r="H62">
        <v>0.5</v>
      </c>
      <c r="I62">
        <v>3546</v>
      </c>
      <c r="J62">
        <v>5602</v>
      </c>
      <c r="L62">
        <v>1802</v>
      </c>
      <c r="M62">
        <v>3.1360000000000001</v>
      </c>
      <c r="N62">
        <v>5.024</v>
      </c>
      <c r="O62">
        <v>1.889</v>
      </c>
      <c r="Q62">
        <v>7.1999999999999995E-2</v>
      </c>
      <c r="R62">
        <v>1</v>
      </c>
      <c r="S62">
        <v>0</v>
      </c>
      <c r="T62">
        <v>0</v>
      </c>
      <c r="V62">
        <v>0</v>
      </c>
      <c r="Y62" s="1">
        <v>44410</v>
      </c>
      <c r="Z62" s="2">
        <v>0.77806712962962965</v>
      </c>
      <c r="AB62">
        <v>1</v>
      </c>
      <c r="AD62" s="4">
        <f t="shared" si="1"/>
        <v>3.2532639393538068</v>
      </c>
      <c r="AE62" s="4">
        <f t="shared" si="0"/>
        <v>5.0900982932106276</v>
      </c>
      <c r="AF62" s="4">
        <f t="shared" si="2"/>
        <v>1.8368343538568208</v>
      </c>
      <c r="AG62" s="4">
        <f t="shared" si="3"/>
        <v>0.15871457526069441</v>
      </c>
      <c r="BC62" s="4"/>
      <c r="BD62" s="4"/>
      <c r="BE62" s="4"/>
      <c r="BF62" s="4"/>
    </row>
    <row r="63" spans="1:58" x14ac:dyDescent="0.3">
      <c r="A63">
        <v>40</v>
      </c>
      <c r="B63">
        <v>14</v>
      </c>
      <c r="C63" t="s">
        <v>127</v>
      </c>
      <c r="D63" t="s">
        <v>27</v>
      </c>
      <c r="G63">
        <v>0.5</v>
      </c>
      <c r="H63">
        <v>0.5</v>
      </c>
      <c r="I63">
        <v>3365</v>
      </c>
      <c r="J63">
        <v>5000</v>
      </c>
      <c r="L63">
        <v>1202</v>
      </c>
      <c r="M63">
        <v>2.9969999999999999</v>
      </c>
      <c r="N63">
        <v>4.5140000000000002</v>
      </c>
      <c r="O63">
        <v>1.518</v>
      </c>
      <c r="Q63">
        <v>0.01</v>
      </c>
      <c r="R63">
        <v>1</v>
      </c>
      <c r="S63">
        <v>0</v>
      </c>
      <c r="T63">
        <v>0</v>
      </c>
      <c r="V63">
        <v>0</v>
      </c>
      <c r="Y63" s="1">
        <v>44410</v>
      </c>
      <c r="Z63" s="2">
        <v>0.78862268518518519</v>
      </c>
      <c r="AB63">
        <v>1</v>
      </c>
      <c r="AD63" s="4">
        <f t="shared" si="1"/>
        <v>3.0772532354000361</v>
      </c>
      <c r="AE63" s="4">
        <f t="shared" si="0"/>
        <v>4.5023939929414327</v>
      </c>
      <c r="AF63" s="4">
        <f t="shared" si="2"/>
        <v>1.4251407575413966</v>
      </c>
      <c r="AG63" s="4">
        <f t="shared" si="3"/>
        <v>9.9509316535679931E-2</v>
      </c>
      <c r="BC63" s="4"/>
      <c r="BD63" s="4"/>
      <c r="BE63" s="4"/>
      <c r="BF63" s="4"/>
    </row>
    <row r="64" spans="1:58" x14ac:dyDescent="0.3">
      <c r="A64">
        <v>41</v>
      </c>
      <c r="B64">
        <v>14</v>
      </c>
      <c r="C64" t="s">
        <v>127</v>
      </c>
      <c r="D64" t="s">
        <v>27</v>
      </c>
      <c r="G64">
        <v>0.5</v>
      </c>
      <c r="H64">
        <v>0.5</v>
      </c>
      <c r="I64">
        <v>3380</v>
      </c>
      <c r="J64">
        <v>5040</v>
      </c>
      <c r="L64">
        <v>1215</v>
      </c>
      <c r="M64">
        <v>3.008</v>
      </c>
      <c r="N64">
        <v>4.5490000000000004</v>
      </c>
      <c r="O64">
        <v>1.54</v>
      </c>
      <c r="Q64">
        <v>1.0999999999999999E-2</v>
      </c>
      <c r="R64">
        <v>1</v>
      </c>
      <c r="S64">
        <v>0</v>
      </c>
      <c r="T64">
        <v>0</v>
      </c>
      <c r="V64">
        <v>0</v>
      </c>
      <c r="Y64" s="1">
        <v>44410</v>
      </c>
      <c r="Z64" s="2">
        <v>0.79435185185185186</v>
      </c>
      <c r="AB64">
        <v>1</v>
      </c>
      <c r="AD64" s="4">
        <f t="shared" si="1"/>
        <v>3.0918397578271439</v>
      </c>
      <c r="AE64" s="4">
        <f t="shared" si="0"/>
        <v>4.5414441125606482</v>
      </c>
      <c r="AF64" s="4">
        <f t="shared" si="2"/>
        <v>1.4496043547335042</v>
      </c>
      <c r="AG64" s="4">
        <f t="shared" si="3"/>
        <v>0.10079209714138858</v>
      </c>
      <c r="AJ64">
        <f>ABS(100*(AD64-AD65)/(AVERAGE(AD64:AD65)))</f>
        <v>2.5481904662767962</v>
      </c>
      <c r="AO64">
        <f>ABS(100*(AE64-AE65)/(AVERAGE(AE64:AE65)))</f>
        <v>0.56047611209305426</v>
      </c>
      <c r="AT64">
        <f>ABS(100*(AF64-AF65)/(AVERAGE(AF64:AF65)))</f>
        <v>3.5514186937709948</v>
      </c>
      <c r="AY64">
        <f>ABS(100*(AG64-AG65)/(AVERAGE(AG64:AG65)))</f>
        <v>5.9478757017818031</v>
      </c>
      <c r="BC64" s="4">
        <f>AVERAGE(AD64:AD65)</f>
        <v>3.0529423646881888</v>
      </c>
      <c r="BD64" s="4">
        <f>AVERAGE(AE64:AE65)</f>
        <v>4.5287528236844032</v>
      </c>
      <c r="BE64" s="4">
        <f>AVERAGE(AF64:AF65)</f>
        <v>1.4758104589962138</v>
      </c>
      <c r="BF64" s="4">
        <f>AVERAGE(AG64:AG65)</f>
        <v>9.7881171920742027E-2</v>
      </c>
    </row>
    <row r="65" spans="1:58" x14ac:dyDescent="0.3">
      <c r="A65">
        <v>42</v>
      </c>
      <c r="B65">
        <v>14</v>
      </c>
      <c r="C65" t="s">
        <v>127</v>
      </c>
      <c r="D65" t="s">
        <v>27</v>
      </c>
      <c r="G65">
        <v>0.5</v>
      </c>
      <c r="H65">
        <v>0.5</v>
      </c>
      <c r="I65">
        <v>3300</v>
      </c>
      <c r="J65">
        <v>5014</v>
      </c>
      <c r="L65">
        <v>1156</v>
      </c>
      <c r="M65">
        <v>2.9460000000000002</v>
      </c>
      <c r="N65">
        <v>4.5259999999999998</v>
      </c>
      <c r="O65">
        <v>1.58</v>
      </c>
      <c r="Q65">
        <v>5.0000000000000001E-3</v>
      </c>
      <c r="R65">
        <v>1</v>
      </c>
      <c r="S65">
        <v>0</v>
      </c>
      <c r="T65">
        <v>0</v>
      </c>
      <c r="V65">
        <v>0</v>
      </c>
      <c r="Y65" s="1">
        <v>44410</v>
      </c>
      <c r="Z65" s="2">
        <v>0.8005902777777778</v>
      </c>
      <c r="AB65">
        <v>1</v>
      </c>
      <c r="AD65" s="4">
        <f t="shared" si="1"/>
        <v>3.0140449715492341</v>
      </c>
      <c r="AE65" s="4">
        <f t="shared" si="0"/>
        <v>4.5160615348081574</v>
      </c>
      <c r="AF65" s="4">
        <f t="shared" si="2"/>
        <v>1.5020165632589233</v>
      </c>
      <c r="AG65" s="4">
        <f t="shared" si="3"/>
        <v>9.497024670009549E-2</v>
      </c>
      <c r="BC65" s="4"/>
      <c r="BD65" s="4"/>
      <c r="BE65" s="4"/>
      <c r="BF65" s="4"/>
    </row>
    <row r="66" spans="1:58" x14ac:dyDescent="0.3">
      <c r="A66">
        <v>43</v>
      </c>
      <c r="B66">
        <v>15</v>
      </c>
      <c r="C66" t="s">
        <v>128</v>
      </c>
      <c r="D66" t="s">
        <v>27</v>
      </c>
      <c r="G66">
        <v>0.5</v>
      </c>
      <c r="H66">
        <v>0.5</v>
      </c>
      <c r="I66">
        <v>2816</v>
      </c>
      <c r="J66">
        <v>4909</v>
      </c>
      <c r="L66">
        <v>1564</v>
      </c>
      <c r="M66">
        <v>2.5750000000000002</v>
      </c>
      <c r="N66">
        <v>4.4370000000000003</v>
      </c>
      <c r="O66">
        <v>1.8620000000000001</v>
      </c>
      <c r="Q66">
        <v>4.8000000000000001E-2</v>
      </c>
      <c r="R66">
        <v>1</v>
      </c>
      <c r="S66">
        <v>0</v>
      </c>
      <c r="T66">
        <v>0</v>
      </c>
      <c r="V66">
        <v>0</v>
      </c>
      <c r="Y66" s="1">
        <v>44410</v>
      </c>
      <c r="Z66" s="2">
        <v>0.81101851851851858</v>
      </c>
      <c r="AB66">
        <v>1</v>
      </c>
      <c r="AD66" s="4">
        <f t="shared" si="1"/>
        <v>2.5433865145678798</v>
      </c>
      <c r="AE66" s="4">
        <f t="shared" si="0"/>
        <v>4.4135549708077164</v>
      </c>
      <c r="AF66" s="4">
        <f t="shared" si="2"/>
        <v>1.8701684562398366</v>
      </c>
      <c r="AG66" s="4">
        <f t="shared" si="3"/>
        <v>0.13522982263310532</v>
      </c>
      <c r="BC66" s="4"/>
      <c r="BD66" s="4"/>
      <c r="BE66" s="4"/>
      <c r="BF66" s="4"/>
    </row>
    <row r="67" spans="1:58" x14ac:dyDescent="0.3">
      <c r="A67">
        <v>44</v>
      </c>
      <c r="B67">
        <v>15</v>
      </c>
      <c r="C67" t="s">
        <v>128</v>
      </c>
      <c r="D67" t="s">
        <v>27</v>
      </c>
      <c r="G67">
        <v>0.5</v>
      </c>
      <c r="H67">
        <v>0.5</v>
      </c>
      <c r="I67">
        <v>2682</v>
      </c>
      <c r="J67">
        <v>4331</v>
      </c>
      <c r="L67">
        <v>1415</v>
      </c>
      <c r="M67">
        <v>2.472</v>
      </c>
      <c r="N67">
        <v>3.948</v>
      </c>
      <c r="O67">
        <v>1.4750000000000001</v>
      </c>
      <c r="Q67">
        <v>3.2000000000000001E-2</v>
      </c>
      <c r="R67">
        <v>1</v>
      </c>
      <c r="S67">
        <v>0</v>
      </c>
      <c r="T67">
        <v>0</v>
      </c>
      <c r="V67">
        <v>0</v>
      </c>
      <c r="Y67" s="1">
        <v>44410</v>
      </c>
      <c r="Z67" s="2">
        <v>0.81668981481481484</v>
      </c>
      <c r="AB67">
        <v>1</v>
      </c>
      <c r="AD67" s="4">
        <f t="shared" si="1"/>
        <v>2.4130802475523812</v>
      </c>
      <c r="AE67" s="4">
        <f t="shared" si="0"/>
        <v>3.849280742310051</v>
      </c>
      <c r="AF67" s="4">
        <f t="shared" si="2"/>
        <v>1.4362004947576699</v>
      </c>
      <c r="AG67" s="4">
        <f t="shared" si="3"/>
        <v>0.12052718338306007</v>
      </c>
      <c r="AJ67">
        <f>ABS(100*(AD67-AD68)/(AVERAGE(AD67:AD68)))</f>
        <v>1.2979202577722249</v>
      </c>
      <c r="AO67">
        <f>ABS(100*(AE67-AE68)/(AVERAGE(AE67:AE68)))</f>
        <v>1.3101823645457189</v>
      </c>
      <c r="AT67">
        <f>ABS(100*(AF67-AF68)/(AVERAGE(AF67:AF68)))</f>
        <v>5.5433444019686418</v>
      </c>
      <c r="AY67">
        <f>ABS(100*(AG67-AG68)/(AVERAGE(AG67:AG68)))</f>
        <v>2.745365442058338</v>
      </c>
      <c r="BC67" s="4">
        <f>AVERAGE(AD67:AD68)</f>
        <v>2.3975212902967993</v>
      </c>
      <c r="BD67" s="4">
        <f>AVERAGE(AE67:AE68)</f>
        <v>3.8746633200625418</v>
      </c>
      <c r="BE67" s="4">
        <f>AVERAGE(AF67:AF68)</f>
        <v>1.4771420297657425</v>
      </c>
      <c r="BF67" s="4">
        <f>AVERAGE(AG67:AG68)</f>
        <v>0.12220466571360214</v>
      </c>
    </row>
    <row r="68" spans="1:58" x14ac:dyDescent="0.3">
      <c r="A68">
        <v>45</v>
      </c>
      <c r="B68">
        <v>15</v>
      </c>
      <c r="C68" t="s">
        <v>128</v>
      </c>
      <c r="D68" t="s">
        <v>27</v>
      </c>
      <c r="G68">
        <v>0.5</v>
      </c>
      <c r="H68">
        <v>0.5</v>
      </c>
      <c r="I68">
        <v>2650</v>
      </c>
      <c r="J68">
        <v>4383</v>
      </c>
      <c r="L68">
        <v>1449</v>
      </c>
      <c r="M68">
        <v>2.448</v>
      </c>
      <c r="N68">
        <v>3.9910000000000001</v>
      </c>
      <c r="O68">
        <v>1.5429999999999999</v>
      </c>
      <c r="Q68">
        <v>3.5000000000000003E-2</v>
      </c>
      <c r="R68">
        <v>1</v>
      </c>
      <c r="S68">
        <v>0</v>
      </c>
      <c r="T68">
        <v>0</v>
      </c>
      <c r="V68">
        <v>0</v>
      </c>
      <c r="Y68" s="1">
        <v>44410</v>
      </c>
      <c r="Z68" s="2">
        <v>0.82292824074074078</v>
      </c>
      <c r="AB68">
        <v>1</v>
      </c>
      <c r="AD68" s="4">
        <f t="shared" si="1"/>
        <v>2.381962333041217</v>
      </c>
      <c r="AE68" s="4">
        <f t="shared" si="0"/>
        <v>3.9000458978150321</v>
      </c>
      <c r="AF68" s="4">
        <f t="shared" si="2"/>
        <v>1.5180835647738151</v>
      </c>
      <c r="AG68" s="4">
        <f t="shared" si="3"/>
        <v>0.12388214804414421</v>
      </c>
      <c r="BC68" s="4"/>
      <c r="BD68" s="4"/>
      <c r="BE68" s="4"/>
      <c r="BF68" s="4"/>
    </row>
    <row r="69" spans="1:58" x14ac:dyDescent="0.3">
      <c r="A69">
        <v>46</v>
      </c>
      <c r="B69">
        <v>16</v>
      </c>
      <c r="C69" t="s">
        <v>129</v>
      </c>
      <c r="D69" t="s">
        <v>27</v>
      </c>
      <c r="G69">
        <v>0.5</v>
      </c>
      <c r="H69">
        <v>0.5</v>
      </c>
      <c r="I69">
        <v>2529</v>
      </c>
      <c r="J69">
        <v>4729</v>
      </c>
      <c r="L69">
        <v>1761</v>
      </c>
      <c r="M69">
        <v>2.355</v>
      </c>
      <c r="N69">
        <v>4.2839999999999998</v>
      </c>
      <c r="O69">
        <v>1.93</v>
      </c>
      <c r="Q69">
        <v>6.8000000000000005E-2</v>
      </c>
      <c r="R69">
        <v>1</v>
      </c>
      <c r="S69">
        <v>0</v>
      </c>
      <c r="T69">
        <v>0</v>
      </c>
      <c r="V69">
        <v>0</v>
      </c>
      <c r="Y69" s="1">
        <v>44410</v>
      </c>
      <c r="Z69" s="2">
        <v>0.8334259259259259</v>
      </c>
      <c r="AB69">
        <v>1</v>
      </c>
      <c r="AD69" s="4">
        <f t="shared" si="1"/>
        <v>2.2642977187958784</v>
      </c>
      <c r="AE69" s="4">
        <f t="shared" si="0"/>
        <v>4.2378294325212469</v>
      </c>
      <c r="AF69" s="4">
        <f t="shared" si="2"/>
        <v>1.9735317137253685</v>
      </c>
      <c r="AG69" s="4">
        <f t="shared" si="3"/>
        <v>0.15466888258115175</v>
      </c>
      <c r="BC69" s="4"/>
      <c r="BD69" s="4"/>
      <c r="BE69" s="4"/>
      <c r="BF69" s="4"/>
    </row>
    <row r="70" spans="1:58" x14ac:dyDescent="0.3">
      <c r="A70">
        <v>47</v>
      </c>
      <c r="B70">
        <v>16</v>
      </c>
      <c r="C70" t="s">
        <v>129</v>
      </c>
      <c r="D70" t="s">
        <v>27</v>
      </c>
      <c r="G70">
        <v>0.5</v>
      </c>
      <c r="H70">
        <v>0.5</v>
      </c>
      <c r="I70">
        <v>2481</v>
      </c>
      <c r="J70">
        <v>4766</v>
      </c>
      <c r="L70">
        <v>1793</v>
      </c>
      <c r="M70">
        <v>2.3180000000000001</v>
      </c>
      <c r="N70">
        <v>4.3159999999999998</v>
      </c>
      <c r="O70">
        <v>1.998</v>
      </c>
      <c r="Q70">
        <v>7.1999999999999995E-2</v>
      </c>
      <c r="R70">
        <v>1</v>
      </c>
      <c r="S70">
        <v>0</v>
      </c>
      <c r="T70">
        <v>0</v>
      </c>
      <c r="V70">
        <v>0</v>
      </c>
      <c r="Y70" s="1">
        <v>44410</v>
      </c>
      <c r="Z70" s="2">
        <v>0.83930555555555564</v>
      </c>
      <c r="AB70">
        <v>1</v>
      </c>
      <c r="AD70" s="4">
        <f t="shared" si="1"/>
        <v>2.2176208470291328</v>
      </c>
      <c r="AE70" s="4">
        <f t="shared" si="0"/>
        <v>4.2739507931690213</v>
      </c>
      <c r="AF70" s="4">
        <f t="shared" si="2"/>
        <v>2.0563299461398885</v>
      </c>
      <c r="AG70" s="4">
        <f t="shared" si="3"/>
        <v>0.15782649637981919</v>
      </c>
      <c r="AJ70">
        <f>ABS(100*(AD70-AD71)/(AVERAGE(AD70:AD71)))</f>
        <v>0.88086994025931908</v>
      </c>
      <c r="AO70">
        <f>ABS(100*(AE70-AE71)/(AVERAGE(AE70:AE71)))</f>
        <v>1.1581924838781874</v>
      </c>
      <c r="AT70">
        <f>ABS(100*(AF70-AF71)/(AVERAGE(AF70:AF71)))</f>
        <v>3.3113006345546889</v>
      </c>
      <c r="AY70">
        <f>ABS(100*(AG70-AG71)/(AVERAGE(AG70:AG71)))</f>
        <v>0.12512114935069391</v>
      </c>
      <c r="BC70" s="4">
        <f>AVERAGE(AD70:AD71)</f>
        <v>2.2078964987443941</v>
      </c>
      <c r="BD70" s="4">
        <f>AVERAGE(AE70:AE71)</f>
        <v>4.2988452444262713</v>
      </c>
      <c r="BE70" s="4">
        <f>AVERAGE(AF70:AF71)</f>
        <v>2.0909487456818772</v>
      </c>
      <c r="BF70" s="4">
        <f>AVERAGE(AG70:AG71)</f>
        <v>0.15772782094861082</v>
      </c>
    </row>
    <row r="71" spans="1:58" x14ac:dyDescent="0.3">
      <c r="A71">
        <v>48</v>
      </c>
      <c r="B71">
        <v>16</v>
      </c>
      <c r="C71" t="s">
        <v>129</v>
      </c>
      <c r="D71" t="s">
        <v>27</v>
      </c>
      <c r="G71">
        <v>0.5</v>
      </c>
      <c r="H71">
        <v>0.5</v>
      </c>
      <c r="I71">
        <v>2461</v>
      </c>
      <c r="J71">
        <v>4817</v>
      </c>
      <c r="L71">
        <v>1791</v>
      </c>
      <c r="M71">
        <v>2.3029999999999999</v>
      </c>
      <c r="N71">
        <v>4.3600000000000003</v>
      </c>
      <c r="O71">
        <v>2.0569999999999999</v>
      </c>
      <c r="Q71">
        <v>7.0999999999999994E-2</v>
      </c>
      <c r="R71">
        <v>1</v>
      </c>
      <c r="S71">
        <v>0</v>
      </c>
      <c r="T71">
        <v>0</v>
      </c>
      <c r="V71">
        <v>0</v>
      </c>
      <c r="Y71" s="1">
        <v>44410</v>
      </c>
      <c r="Z71" s="2">
        <v>0.84553240740740743</v>
      </c>
      <c r="AB71">
        <v>1</v>
      </c>
      <c r="AD71" s="4">
        <f t="shared" si="1"/>
        <v>2.1981721504596554</v>
      </c>
      <c r="AE71" s="4">
        <f t="shared" si="0"/>
        <v>4.3237396956835212</v>
      </c>
      <c r="AF71" s="4">
        <f t="shared" si="2"/>
        <v>2.1255675452238658</v>
      </c>
      <c r="AG71" s="4">
        <f t="shared" si="3"/>
        <v>0.15762914551740248</v>
      </c>
      <c r="BC71" s="4"/>
      <c r="BD71" s="4"/>
      <c r="BE71" s="4"/>
      <c r="BF71" s="4"/>
    </row>
    <row r="72" spans="1:58" x14ac:dyDescent="0.3">
      <c r="A72">
        <v>49</v>
      </c>
      <c r="B72">
        <v>17</v>
      </c>
      <c r="C72" t="s">
        <v>130</v>
      </c>
      <c r="D72" t="s">
        <v>27</v>
      </c>
      <c r="G72">
        <v>0.5</v>
      </c>
      <c r="H72">
        <v>0.5</v>
      </c>
      <c r="I72">
        <v>2635</v>
      </c>
      <c r="J72">
        <v>5807</v>
      </c>
      <c r="L72">
        <v>2117</v>
      </c>
      <c r="M72">
        <v>2.4359999999999999</v>
      </c>
      <c r="N72">
        <v>5.1980000000000004</v>
      </c>
      <c r="O72">
        <v>2.762</v>
      </c>
      <c r="Q72">
        <v>0.105</v>
      </c>
      <c r="R72">
        <v>1</v>
      </c>
      <c r="S72">
        <v>0</v>
      </c>
      <c r="T72">
        <v>0</v>
      </c>
      <c r="V72">
        <v>0</v>
      </c>
      <c r="Y72" s="1">
        <v>44410</v>
      </c>
      <c r="Z72" s="2">
        <v>0.85600694444444436</v>
      </c>
      <c r="AB72">
        <v>1</v>
      </c>
      <c r="AD72" s="4">
        <f t="shared" si="1"/>
        <v>2.3673758106141087</v>
      </c>
      <c r="AE72" s="4">
        <f t="shared" si="0"/>
        <v>5.2902301562591063</v>
      </c>
      <c r="AF72" s="4">
        <f t="shared" si="2"/>
        <v>2.9228543456449976</v>
      </c>
      <c r="AG72" s="4">
        <f t="shared" si="3"/>
        <v>0.18979733609132698</v>
      </c>
      <c r="BC72" s="4"/>
      <c r="BD72" s="4"/>
      <c r="BE72" s="4"/>
      <c r="BF72" s="4"/>
    </row>
    <row r="73" spans="1:58" x14ac:dyDescent="0.3">
      <c r="A73">
        <v>50</v>
      </c>
      <c r="B73">
        <v>17</v>
      </c>
      <c r="C73" t="s">
        <v>130</v>
      </c>
      <c r="D73" t="s">
        <v>27</v>
      </c>
      <c r="G73">
        <v>0.5</v>
      </c>
      <c r="H73">
        <v>0.5</v>
      </c>
      <c r="I73">
        <v>2722</v>
      </c>
      <c r="J73">
        <v>5834</v>
      </c>
      <c r="L73">
        <v>2128</v>
      </c>
      <c r="M73">
        <v>2.5030000000000001</v>
      </c>
      <c r="N73">
        <v>5.2210000000000001</v>
      </c>
      <c r="O73">
        <v>2.718</v>
      </c>
      <c r="Q73">
        <v>0.106</v>
      </c>
      <c r="R73">
        <v>1</v>
      </c>
      <c r="S73">
        <v>0</v>
      </c>
      <c r="T73">
        <v>0</v>
      </c>
      <c r="V73">
        <v>0</v>
      </c>
      <c r="Y73" s="1">
        <v>44410</v>
      </c>
      <c r="Z73" s="2">
        <v>0.8618055555555556</v>
      </c>
      <c r="AB73">
        <v>1</v>
      </c>
      <c r="AD73" s="4">
        <f t="shared" si="1"/>
        <v>2.4519776406913363</v>
      </c>
      <c r="AE73" s="4">
        <f t="shared" si="0"/>
        <v>5.3165889870020768</v>
      </c>
      <c r="AF73" s="4">
        <f t="shared" si="2"/>
        <v>2.8646113463107405</v>
      </c>
      <c r="AG73" s="4">
        <f t="shared" si="3"/>
        <v>0.19088276583461891</v>
      </c>
      <c r="AJ73">
        <f>ABS(100*(AD73-AD74)/(AVERAGE(AD73:AD74)))</f>
        <v>0.7563746222927924</v>
      </c>
      <c r="AO73">
        <f>ABS(100*(AE73-AE74)/(AVERAGE(AE73:AE74)))</f>
        <v>0.68172440642143295</v>
      </c>
      <c r="AT73">
        <f>ABS(100*(AF73-AF74)/(AVERAGE(AF73:AF74)))</f>
        <v>0.61787128397544133</v>
      </c>
      <c r="AY73">
        <f>ABS(100*(AG73-AG74)/(AVERAGE(AG73:AG74)))</f>
        <v>1.0915040089050327</v>
      </c>
      <c r="BC73" s="4">
        <f>AVERAGE(AD73:AD74)</f>
        <v>2.442739509820834</v>
      </c>
      <c r="BD73" s="4">
        <f>AVERAGE(AE73:AE74)</f>
        <v>5.2985283066781896</v>
      </c>
      <c r="BE73" s="4">
        <f>AVERAGE(AF73:AF74)</f>
        <v>2.8557887968573556</v>
      </c>
      <c r="BF73" s="4">
        <f>AVERAGE(AG73:AG74)</f>
        <v>0.18984667380693115</v>
      </c>
    </row>
    <row r="74" spans="1:58" x14ac:dyDescent="0.3">
      <c r="A74">
        <v>51</v>
      </c>
      <c r="B74">
        <v>17</v>
      </c>
      <c r="C74" t="s">
        <v>130</v>
      </c>
      <c r="D74" t="s">
        <v>27</v>
      </c>
      <c r="G74">
        <v>0.5</v>
      </c>
      <c r="H74">
        <v>0.5</v>
      </c>
      <c r="I74">
        <v>2703</v>
      </c>
      <c r="J74">
        <v>5797</v>
      </c>
      <c r="L74">
        <v>2107</v>
      </c>
      <c r="M74">
        <v>2.4889999999999999</v>
      </c>
      <c r="N74">
        <v>5.19</v>
      </c>
      <c r="O74">
        <v>2.7010000000000001</v>
      </c>
      <c r="Q74">
        <v>0.104</v>
      </c>
      <c r="R74">
        <v>1</v>
      </c>
      <c r="S74">
        <v>0</v>
      </c>
      <c r="T74">
        <v>0</v>
      </c>
      <c r="V74">
        <v>0</v>
      </c>
      <c r="Y74" s="1">
        <v>44410</v>
      </c>
      <c r="Z74" s="2">
        <v>0.86809027777777781</v>
      </c>
      <c r="AB74">
        <v>1</v>
      </c>
      <c r="AD74" s="4">
        <f t="shared" si="1"/>
        <v>2.4335013789503321</v>
      </c>
      <c r="AE74" s="4">
        <f t="shared" si="0"/>
        <v>5.2804676263543033</v>
      </c>
      <c r="AF74" s="4">
        <f t="shared" si="2"/>
        <v>2.8469662474039712</v>
      </c>
      <c r="AG74" s="4">
        <f t="shared" si="3"/>
        <v>0.1888105817792434</v>
      </c>
      <c r="BC74" s="4"/>
      <c r="BD74" s="4"/>
      <c r="BE74" s="4"/>
      <c r="BF74" s="4"/>
    </row>
    <row r="75" spans="1:58" x14ac:dyDescent="0.3">
      <c r="A75">
        <v>52</v>
      </c>
      <c r="B75">
        <v>18</v>
      </c>
      <c r="C75" t="s">
        <v>131</v>
      </c>
      <c r="D75" t="s">
        <v>27</v>
      </c>
      <c r="G75">
        <v>0.5</v>
      </c>
      <c r="H75">
        <v>0.5</v>
      </c>
      <c r="I75">
        <v>4240</v>
      </c>
      <c r="J75">
        <v>6077</v>
      </c>
      <c r="L75">
        <v>1087</v>
      </c>
      <c r="M75">
        <v>3.6680000000000001</v>
      </c>
      <c r="N75">
        <v>5.4269999999999996</v>
      </c>
      <c r="O75">
        <v>1.7589999999999999</v>
      </c>
      <c r="Q75">
        <v>0</v>
      </c>
      <c r="R75">
        <v>1</v>
      </c>
      <c r="S75">
        <v>0</v>
      </c>
      <c r="T75">
        <v>0</v>
      </c>
      <c r="V75">
        <v>0</v>
      </c>
      <c r="Y75" s="1">
        <v>44410</v>
      </c>
      <c r="Z75" s="2">
        <v>0.87868055555555558</v>
      </c>
      <c r="AB75">
        <v>1</v>
      </c>
      <c r="AD75" s="4">
        <f t="shared" si="1"/>
        <v>3.9281337103146745</v>
      </c>
      <c r="AE75" s="4">
        <f t="shared" si="0"/>
        <v>5.5538184636888115</v>
      </c>
      <c r="AF75" s="4">
        <f t="shared" si="2"/>
        <v>1.625684753374137</v>
      </c>
      <c r="AG75" s="4">
        <f t="shared" si="3"/>
        <v>8.8161641946718827E-2</v>
      </c>
      <c r="BC75" s="4"/>
      <c r="BD75" s="4"/>
      <c r="BE75" s="4"/>
      <c r="BF75" s="4"/>
    </row>
    <row r="76" spans="1:58" x14ac:dyDescent="0.3">
      <c r="A76">
        <v>53</v>
      </c>
      <c r="B76">
        <v>18</v>
      </c>
      <c r="C76" t="s">
        <v>131</v>
      </c>
      <c r="D76" t="s">
        <v>27</v>
      </c>
      <c r="G76">
        <v>0.5</v>
      </c>
      <c r="H76">
        <v>0.5</v>
      </c>
      <c r="I76">
        <v>4785</v>
      </c>
      <c r="J76">
        <v>6079</v>
      </c>
      <c r="L76">
        <v>1100</v>
      </c>
      <c r="M76">
        <v>4.0860000000000003</v>
      </c>
      <c r="N76">
        <v>5.4279999999999999</v>
      </c>
      <c r="O76">
        <v>1.3420000000000001</v>
      </c>
      <c r="Q76">
        <v>0</v>
      </c>
      <c r="R76">
        <v>1</v>
      </c>
      <c r="S76">
        <v>0</v>
      </c>
      <c r="T76">
        <v>0</v>
      </c>
      <c r="V76">
        <v>0</v>
      </c>
      <c r="Y76" s="1">
        <v>44410</v>
      </c>
      <c r="Z76" s="2">
        <v>0.88460648148148147</v>
      </c>
      <c r="AB76">
        <v>1</v>
      </c>
      <c r="AD76" s="4">
        <f t="shared" si="1"/>
        <v>4.4581106918329345</v>
      </c>
      <c r="AE76" s="4">
        <f t="shared" si="0"/>
        <v>5.5557709696697719</v>
      </c>
      <c r="AF76" s="4">
        <f t="shared" si="2"/>
        <v>1.0976602778368374</v>
      </c>
      <c r="AG76" s="4">
        <f t="shared" si="3"/>
        <v>8.9444422552427474E-2</v>
      </c>
      <c r="AJ76">
        <f>ABS(100*(AD76-AD77)/(AVERAGE(AD76:AD77)))</f>
        <v>0.37012984684709488</v>
      </c>
      <c r="AO76">
        <f>ABS(100*(AE76-AE77)/(AVERAGE(AE76:AE77)))</f>
        <v>1.5517626691652819</v>
      </c>
      <c r="AT76">
        <f>ABS(100*(AF76-AF77)/(AVERAGE(AF76:AF77)))</f>
        <v>6.2105203050685018</v>
      </c>
      <c r="AY76">
        <f>ABS(100*(AG76-AG77)/(AVERAGE(AG76:AG77)))</f>
        <v>1.5326496135717516</v>
      </c>
      <c r="BC76" s="4">
        <f>AVERAGE(AD76:AD77)</f>
        <v>4.4663763878749627</v>
      </c>
      <c r="BD76" s="4">
        <f>AVERAGE(AE76:AE77)</f>
        <v>5.5992142277461499</v>
      </c>
      <c r="BE76" s="4">
        <f>AVERAGE(AF76:AF77)</f>
        <v>1.1328378398711871</v>
      </c>
      <c r="BF76" s="4">
        <f>AVERAGE(AG76:AG77)</f>
        <v>9.0135150570885975E-2</v>
      </c>
    </row>
    <row r="77" spans="1:58" x14ac:dyDescent="0.3">
      <c r="A77">
        <v>54</v>
      </c>
      <c r="B77">
        <v>18</v>
      </c>
      <c r="C77" t="s">
        <v>131</v>
      </c>
      <c r="D77" t="s">
        <v>27</v>
      </c>
      <c r="G77">
        <v>0.5</v>
      </c>
      <c r="H77">
        <v>0.5</v>
      </c>
      <c r="I77">
        <v>4802</v>
      </c>
      <c r="J77">
        <v>6168</v>
      </c>
      <c r="L77">
        <v>1114</v>
      </c>
      <c r="M77">
        <v>4.0990000000000002</v>
      </c>
      <c r="N77">
        <v>5.5039999999999996</v>
      </c>
      <c r="O77">
        <v>1.405</v>
      </c>
      <c r="Q77">
        <v>0</v>
      </c>
      <c r="R77">
        <v>1</v>
      </c>
      <c r="S77">
        <v>0</v>
      </c>
      <c r="T77">
        <v>0</v>
      </c>
      <c r="V77">
        <v>0</v>
      </c>
      <c r="Y77" s="1">
        <v>44410</v>
      </c>
      <c r="Z77" s="2">
        <v>0.89098379629629632</v>
      </c>
      <c r="AB77">
        <v>1</v>
      </c>
      <c r="AD77" s="4">
        <f t="shared" si="1"/>
        <v>4.4746420839169909</v>
      </c>
      <c r="AE77" s="4">
        <f t="shared" si="0"/>
        <v>5.6426574858225278</v>
      </c>
      <c r="AF77" s="4">
        <f t="shared" si="2"/>
        <v>1.1680154019055369</v>
      </c>
      <c r="AG77" s="4">
        <f t="shared" si="3"/>
        <v>9.0825878589344475E-2</v>
      </c>
      <c r="BC77" s="4"/>
      <c r="BD77" s="4"/>
      <c r="BE77" s="4"/>
      <c r="BF77" s="4"/>
    </row>
    <row r="78" spans="1:58" x14ac:dyDescent="0.3">
      <c r="A78">
        <v>55</v>
      </c>
      <c r="B78">
        <v>19</v>
      </c>
      <c r="C78" t="s">
        <v>66</v>
      </c>
      <c r="D78" t="s">
        <v>27</v>
      </c>
      <c r="G78">
        <v>0.5</v>
      </c>
      <c r="H78">
        <v>0.5</v>
      </c>
      <c r="I78">
        <v>6010</v>
      </c>
      <c r="J78">
        <v>10555</v>
      </c>
      <c r="L78">
        <v>4903</v>
      </c>
      <c r="M78">
        <v>5.0250000000000004</v>
      </c>
      <c r="N78">
        <v>9.2210000000000001</v>
      </c>
      <c r="O78">
        <v>4.1959999999999997</v>
      </c>
      <c r="Q78">
        <v>0.39700000000000002</v>
      </c>
      <c r="R78">
        <v>1</v>
      </c>
      <c r="S78">
        <v>0</v>
      </c>
      <c r="T78">
        <v>0</v>
      </c>
      <c r="V78">
        <v>0</v>
      </c>
      <c r="Y78" s="1">
        <v>44410</v>
      </c>
      <c r="Z78" s="2">
        <v>0.90196759259259263</v>
      </c>
      <c r="AB78">
        <v>1</v>
      </c>
      <c r="AD78" s="4">
        <f t="shared" si="1"/>
        <v>5.6493433567134286</v>
      </c>
      <c r="AE78" s="4">
        <f t="shared" si="0"/>
        <v>9.9254793550599967</v>
      </c>
      <c r="AF78" s="4">
        <f t="shared" si="2"/>
        <v>4.2761359983465681</v>
      </c>
      <c r="AG78" s="4">
        <f t="shared" si="3"/>
        <v>0.46470708743781081</v>
      </c>
      <c r="BC78" s="4"/>
      <c r="BD78" s="4"/>
      <c r="BE78" s="4"/>
      <c r="BF78" s="4"/>
    </row>
    <row r="79" spans="1:58" x14ac:dyDescent="0.3">
      <c r="A79">
        <v>56</v>
      </c>
      <c r="B79">
        <v>19</v>
      </c>
      <c r="C79" t="s">
        <v>66</v>
      </c>
      <c r="D79" t="s">
        <v>27</v>
      </c>
      <c r="G79">
        <v>0.5</v>
      </c>
      <c r="H79">
        <v>0.5</v>
      </c>
      <c r="I79">
        <v>6453</v>
      </c>
      <c r="J79">
        <v>10665</v>
      </c>
      <c r="L79">
        <v>4961</v>
      </c>
      <c r="M79">
        <v>5.3659999999999997</v>
      </c>
      <c r="N79">
        <v>9.3140000000000001</v>
      </c>
      <c r="O79">
        <v>3.948</v>
      </c>
      <c r="Q79">
        <v>0.40300000000000002</v>
      </c>
      <c r="R79">
        <v>1</v>
      </c>
      <c r="S79">
        <v>0</v>
      </c>
      <c r="T79">
        <v>0</v>
      </c>
      <c r="V79">
        <v>0</v>
      </c>
      <c r="Y79" s="1">
        <v>44410</v>
      </c>
      <c r="Z79" s="2">
        <v>0.90812500000000007</v>
      </c>
      <c r="AB79">
        <v>1</v>
      </c>
      <c r="AD79" s="4">
        <f t="shared" si="1"/>
        <v>6.0801319857273537</v>
      </c>
      <c r="AE79" s="4">
        <f t="shared" si="0"/>
        <v>10.03286718401284</v>
      </c>
      <c r="AF79" s="4">
        <f t="shared" si="2"/>
        <v>3.9527351982854864</v>
      </c>
      <c r="AG79" s="4">
        <f t="shared" si="3"/>
        <v>0.47043026244789554</v>
      </c>
      <c r="AJ79">
        <f>ABS(100*(AD79-AD80)/(AVERAGE(AD79:AD80)))</f>
        <v>0.81236285716360579</v>
      </c>
      <c r="AL79">
        <f>100*((AVERAGE(AD79:AD80)*25.225)-(AVERAGE(AD61:AD62)*25))/(1000*0.075)</f>
        <v>97.405615113996433</v>
      </c>
      <c r="AO79">
        <f>ABS(100*(AE79-AE80)/(AVERAGE(AE79:AE80)))</f>
        <v>0.33999024063197425</v>
      </c>
      <c r="AQ79">
        <f>100*((AVERAGE(AE79:AE80)*25.225)-(AVERAGE(AE61:AE62)*25))/(2000*0.075)</f>
        <v>83.716129981738092</v>
      </c>
      <c r="AT79">
        <f>ABS(100*(AF79-AF80)/(AVERAGE(AF79:AF80)))</f>
        <v>0.39100718535204271</v>
      </c>
      <c r="AV79">
        <f>100*((AVERAGE(AF79:AF80)*25.225)-(AVERAGE(AF61:AF62)*25))/(1000*0.075)</f>
        <v>70.026644849479737</v>
      </c>
      <c r="AY79">
        <f>ABS(100*(AG79-AG80)/(AVERAGE(AG79:AG80)))</f>
        <v>2.3219890671819421</v>
      </c>
      <c r="BA79">
        <f>100*((AVERAGE(AG79:AG80)*25.225)-(AVERAGE(AG61:AG62)*25))/(100*0.075)</f>
        <v>106.96124193712497</v>
      </c>
      <c r="BC79" s="4">
        <f>AVERAGE(AD79:AD80)</f>
        <v>6.1049290738534374</v>
      </c>
      <c r="BD79" s="4">
        <f>AVERAGE(AE79:AE80)</f>
        <v>10.049951611346247</v>
      </c>
      <c r="BE79" s="4">
        <f>AVERAGE(AF79:AF80)</f>
        <v>3.9450225374928092</v>
      </c>
      <c r="BF79" s="4">
        <f>AVERAGE(AG79:AG80)</f>
        <v>0.47595608659556354</v>
      </c>
    </row>
    <row r="80" spans="1:58" x14ac:dyDescent="0.3">
      <c r="A80">
        <v>57</v>
      </c>
      <c r="B80">
        <v>19</v>
      </c>
      <c r="C80" t="s">
        <v>66</v>
      </c>
      <c r="D80" t="s">
        <v>27</v>
      </c>
      <c r="G80">
        <v>0.5</v>
      </c>
      <c r="H80">
        <v>0.5</v>
      </c>
      <c r="I80">
        <v>6504</v>
      </c>
      <c r="J80">
        <v>10700</v>
      </c>
      <c r="L80">
        <v>5073</v>
      </c>
      <c r="M80">
        <v>5.4050000000000002</v>
      </c>
      <c r="N80">
        <v>9.3439999999999994</v>
      </c>
      <c r="O80">
        <v>3.9390000000000001</v>
      </c>
      <c r="Q80">
        <v>0.41499999999999998</v>
      </c>
      <c r="R80">
        <v>1</v>
      </c>
      <c r="S80">
        <v>0</v>
      </c>
      <c r="T80">
        <v>0</v>
      </c>
      <c r="V80">
        <v>0</v>
      </c>
      <c r="Y80" s="1">
        <v>44410</v>
      </c>
      <c r="Z80" s="2">
        <v>0.9147453703703704</v>
      </c>
      <c r="AB80">
        <v>1</v>
      </c>
      <c r="AD80" s="4">
        <f t="shared" si="1"/>
        <v>6.1297261619795211</v>
      </c>
      <c r="AE80" s="4">
        <f t="shared" si="0"/>
        <v>10.067036038679653</v>
      </c>
      <c r="AF80" s="4">
        <f t="shared" si="2"/>
        <v>3.937309876700132</v>
      </c>
      <c r="AG80" s="4">
        <f t="shared" si="3"/>
        <v>0.48148191074323154</v>
      </c>
    </row>
    <row r="81" spans="1:58" x14ac:dyDescent="0.3">
      <c r="A81">
        <v>58</v>
      </c>
      <c r="B81">
        <v>20</v>
      </c>
      <c r="C81" t="s">
        <v>67</v>
      </c>
      <c r="D81" t="s">
        <v>27</v>
      </c>
      <c r="G81">
        <v>0.5</v>
      </c>
      <c r="H81">
        <v>0.5</v>
      </c>
      <c r="I81">
        <v>5404</v>
      </c>
      <c r="J81">
        <v>7252</v>
      </c>
      <c r="L81">
        <v>1268</v>
      </c>
      <c r="M81">
        <v>4.5609999999999999</v>
      </c>
      <c r="N81">
        <v>6.423</v>
      </c>
      <c r="O81">
        <v>1.8620000000000001</v>
      </c>
      <c r="Q81">
        <v>1.7000000000000001E-2</v>
      </c>
      <c r="R81">
        <v>1</v>
      </c>
      <c r="S81">
        <v>0</v>
      </c>
      <c r="T81">
        <v>0</v>
      </c>
      <c r="V81">
        <v>0</v>
      </c>
      <c r="Y81" s="1">
        <v>44410</v>
      </c>
      <c r="Z81" s="2">
        <v>0.92571759259259256</v>
      </c>
      <c r="AB81">
        <v>1</v>
      </c>
      <c r="AD81" s="4">
        <f t="shared" si="1"/>
        <v>5.0600478506582611</v>
      </c>
      <c r="AE81" s="4">
        <f t="shared" si="0"/>
        <v>6.7009157275032694</v>
      </c>
      <c r="AF81" s="4">
        <f t="shared" si="2"/>
        <v>1.6408678768450082</v>
      </c>
      <c r="AG81" s="4">
        <f t="shared" si="3"/>
        <v>0.10602189499543153</v>
      </c>
      <c r="BC81" s="4"/>
      <c r="BD81" s="4"/>
      <c r="BE81" s="4"/>
      <c r="BF81" s="4"/>
    </row>
    <row r="82" spans="1:58" x14ac:dyDescent="0.3">
      <c r="A82">
        <v>59</v>
      </c>
      <c r="B82">
        <v>20</v>
      </c>
      <c r="C82" t="s">
        <v>67</v>
      </c>
      <c r="D82" t="s">
        <v>27</v>
      </c>
      <c r="G82">
        <v>0.5</v>
      </c>
      <c r="H82">
        <v>0.5</v>
      </c>
      <c r="I82">
        <v>5056</v>
      </c>
      <c r="J82">
        <v>7177</v>
      </c>
      <c r="L82">
        <v>1233</v>
      </c>
      <c r="M82">
        <v>4.2939999999999996</v>
      </c>
      <c r="N82">
        <v>6.3579999999999997</v>
      </c>
      <c r="O82">
        <v>2.0649999999999999</v>
      </c>
      <c r="Q82">
        <v>1.2999999999999999E-2</v>
      </c>
      <c r="R82">
        <v>1</v>
      </c>
      <c r="S82">
        <v>0</v>
      </c>
      <c r="T82">
        <v>0</v>
      </c>
      <c r="V82">
        <v>0</v>
      </c>
      <c r="Y82" s="1">
        <v>44410</v>
      </c>
      <c r="Z82" s="2">
        <v>0.93155092592592592</v>
      </c>
      <c r="AB82">
        <v>1</v>
      </c>
      <c r="AD82" s="4">
        <f t="shared" si="1"/>
        <v>4.7216405303493536</v>
      </c>
      <c r="AE82" s="4">
        <f t="shared" si="0"/>
        <v>6.6276967532172408</v>
      </c>
      <c r="AF82" s="4">
        <f t="shared" si="2"/>
        <v>1.9060562228678872</v>
      </c>
      <c r="AG82" s="4">
        <f t="shared" si="3"/>
        <v>0.10256825490313902</v>
      </c>
      <c r="AJ82">
        <f>ABS(100*(AD82-AD83)/(AVERAGE(AD82:AD83)))</f>
        <v>0.41105890305150222</v>
      </c>
      <c r="AK82">
        <f>ABS(100*((AVERAGE(AD82:AD83)-AVERAGE(AD76:AD77))/(AVERAGE(AD76:AD77,AD82:AD83))))</f>
        <v>5.7620340272890651</v>
      </c>
      <c r="AO82">
        <f>ABS(100*(AE82-AE83)/(AVERAGE(AE82:AE83)))</f>
        <v>12.255911297685756</v>
      </c>
      <c r="AP82">
        <f>ABS(100*((AVERAGE(AE82:AE83)-AVERAGE(AE76:AE77))/(AVERAGE(AE76:AE77,AE82:AE83))))</f>
        <v>10.904751239565647</v>
      </c>
      <c r="AT82">
        <f>ABS(100*(AF82-AF83)/(AVERAGE(AF82:AF83)))</f>
        <v>51.850550788297902</v>
      </c>
      <c r="AU82">
        <f>ABS(100*((AVERAGE(AF82:AF83)-AVERAGE(AF76:AF77))/(AVERAGE(AF76:AF77,AF82:AF83))))</f>
        <v>28.778080484952724</v>
      </c>
      <c r="AY82">
        <f>ABS(100*(AG82-AG83)/(AVERAGE(AG82:AG83)))</f>
        <v>9.5770879943944447</v>
      </c>
      <c r="AZ82">
        <f>ABS(100*((AVERAGE(AG82:AG83)-AVERAGE(AG76:AG77))/(AVERAGE(AG76:AG77,AG82:AG83))))</f>
        <v>8.2397328563864107</v>
      </c>
      <c r="BC82" s="4">
        <f>AVERAGE(AD82:AD83)</f>
        <v>4.7313648786340927</v>
      </c>
      <c r="BD82" s="4">
        <f>AVERAGE(AE82:AE83)</f>
        <v>6.245005580948928</v>
      </c>
      <c r="BE82" s="4">
        <f>AVERAGE(AF82:AF83)</f>
        <v>1.5136407023148357</v>
      </c>
      <c r="BF82" s="4">
        <f>AVERAGE(AG82:AG83)</f>
        <v>9.7881171920742027E-2</v>
      </c>
    </row>
    <row r="83" spans="1:58" x14ac:dyDescent="0.3">
      <c r="A83">
        <v>60</v>
      </c>
      <c r="B83">
        <v>20</v>
      </c>
      <c r="C83" t="s">
        <v>67</v>
      </c>
      <c r="D83" t="s">
        <v>27</v>
      </c>
      <c r="G83">
        <v>0.5</v>
      </c>
      <c r="H83">
        <v>0.5</v>
      </c>
      <c r="I83">
        <v>5076</v>
      </c>
      <c r="J83">
        <v>6393</v>
      </c>
      <c r="L83">
        <v>1138</v>
      </c>
      <c r="M83">
        <v>4.3090000000000002</v>
      </c>
      <c r="N83">
        <v>5.6950000000000003</v>
      </c>
      <c r="O83">
        <v>1.3859999999999999</v>
      </c>
      <c r="Q83">
        <v>3.0000000000000001E-3</v>
      </c>
      <c r="R83">
        <v>1</v>
      </c>
      <c r="S83">
        <v>0</v>
      </c>
      <c r="T83">
        <v>0</v>
      </c>
      <c r="V83">
        <v>0</v>
      </c>
      <c r="Y83" s="1">
        <v>44410</v>
      </c>
      <c r="Z83" s="2">
        <v>0.93784722222222217</v>
      </c>
      <c r="AB83">
        <v>1</v>
      </c>
      <c r="AD83" s="4">
        <f t="shared" si="1"/>
        <v>4.7410892269188309</v>
      </c>
      <c r="AE83" s="4">
        <f t="shared" si="0"/>
        <v>5.8623144086806152</v>
      </c>
      <c r="AF83" s="4">
        <f t="shared" si="2"/>
        <v>1.1212251817617842</v>
      </c>
      <c r="AG83" s="4">
        <f t="shared" si="3"/>
        <v>9.3194088938345049E-2</v>
      </c>
    </row>
    <row r="84" spans="1:58" x14ac:dyDescent="0.3">
      <c r="A84">
        <v>61</v>
      </c>
      <c r="B84">
        <v>3</v>
      </c>
      <c r="C84" t="s">
        <v>29</v>
      </c>
      <c r="D84" t="s">
        <v>27</v>
      </c>
      <c r="G84">
        <v>0.5</v>
      </c>
      <c r="H84">
        <v>0.5</v>
      </c>
      <c r="I84">
        <v>1427</v>
      </c>
      <c r="J84">
        <v>252</v>
      </c>
      <c r="L84">
        <v>122</v>
      </c>
      <c r="M84">
        <v>1.51</v>
      </c>
      <c r="N84">
        <v>0.49199999999999999</v>
      </c>
      <c r="O84">
        <v>0</v>
      </c>
      <c r="Q84">
        <v>0</v>
      </c>
      <c r="R84">
        <v>1</v>
      </c>
      <c r="S84">
        <v>0</v>
      </c>
      <c r="T84">
        <v>0</v>
      </c>
      <c r="V84">
        <v>0</v>
      </c>
      <c r="Y84" s="1">
        <v>44410</v>
      </c>
      <c r="Z84" s="2">
        <v>0.94781249999999995</v>
      </c>
      <c r="AB84">
        <v>1</v>
      </c>
      <c r="AD84" s="4">
        <f t="shared" si="1"/>
        <v>1.1926745378176713</v>
      </c>
      <c r="AE84" s="4">
        <f t="shared" si="0"/>
        <v>-0.13285520585945793</v>
      </c>
      <c r="AF84" s="4">
        <f t="shared" si="2"/>
        <v>-1.3255297436771292</v>
      </c>
      <c r="AG84" s="4">
        <f t="shared" si="3"/>
        <v>-7.0601491693461074E-3</v>
      </c>
      <c r="BC84" s="4"/>
      <c r="BD84" s="4"/>
      <c r="BE84" s="4"/>
      <c r="BF84" s="4"/>
    </row>
    <row r="85" spans="1:58" x14ac:dyDescent="0.3">
      <c r="A85">
        <v>62</v>
      </c>
      <c r="B85">
        <v>3</v>
      </c>
      <c r="C85" t="s">
        <v>29</v>
      </c>
      <c r="D85" t="s">
        <v>27</v>
      </c>
      <c r="G85">
        <v>0.5</v>
      </c>
      <c r="H85">
        <v>0.5</v>
      </c>
      <c r="I85">
        <v>91</v>
      </c>
      <c r="J85">
        <v>252</v>
      </c>
      <c r="L85">
        <v>143</v>
      </c>
      <c r="M85">
        <v>0.48499999999999999</v>
      </c>
      <c r="N85">
        <v>0.49199999999999999</v>
      </c>
      <c r="O85">
        <v>8.0000000000000002E-3</v>
      </c>
      <c r="Q85">
        <v>0</v>
      </c>
      <c r="R85">
        <v>1</v>
      </c>
      <c r="S85">
        <v>0</v>
      </c>
      <c r="T85">
        <v>0</v>
      </c>
      <c r="V85">
        <v>0</v>
      </c>
      <c r="Y85" s="1">
        <v>44410</v>
      </c>
      <c r="Z85" s="2">
        <v>0.95277777777777783</v>
      </c>
      <c r="AB85">
        <v>1</v>
      </c>
      <c r="AD85" s="4">
        <f t="shared" si="1"/>
        <v>-0.10649839302342197</v>
      </c>
      <c r="AE85" s="4">
        <f t="shared" si="0"/>
        <v>-0.13285520585945793</v>
      </c>
      <c r="AF85" s="4">
        <f t="shared" si="2"/>
        <v>-2.6356812836035956E-2</v>
      </c>
      <c r="AG85" s="4">
        <f t="shared" si="3"/>
        <v>-4.9879651139706016E-3</v>
      </c>
      <c r="AJ85">
        <f>ABS(100*(AD85-AD86)/(AVERAGE(AD85:AD86)))</f>
        <v>15.964071772137947</v>
      </c>
      <c r="AO85">
        <f>ABS(100*(AE85-AE86)/(AVERAGE(AE85:AE86)))</f>
        <v>16.825175312568991</v>
      </c>
      <c r="AT85">
        <f>ABS(100*(AF85-AF86)/(AVERAGE(AF85:AF86)))</f>
        <v>20.224045087075631</v>
      </c>
      <c r="AY85">
        <f>ABS(100*(AG85-AG86)/(AVERAGE(AG85:AG86)))</f>
        <v>72.910843303632575</v>
      </c>
      <c r="BC85" s="4">
        <f>AVERAGE(AD85:AD86)</f>
        <v>-0.11573652389392375</v>
      </c>
      <c r="BD85" s="4">
        <f>AVERAGE(AE85:AE86)</f>
        <v>-0.14505836824046281</v>
      </c>
      <c r="BE85" s="4">
        <f>AVERAGE(AF85:AF86)</f>
        <v>-2.9321844346539054E-2</v>
      </c>
      <c r="BF85" s="4">
        <f>AVERAGE(AG85:AG86)</f>
        <v>-7.8495526190129668E-3</v>
      </c>
    </row>
    <row r="86" spans="1:58" x14ac:dyDescent="0.3">
      <c r="A86">
        <v>63</v>
      </c>
      <c r="B86">
        <v>3</v>
      </c>
      <c r="C86" t="s">
        <v>29</v>
      </c>
      <c r="D86" t="s">
        <v>27</v>
      </c>
      <c r="G86">
        <v>0.5</v>
      </c>
      <c r="H86">
        <v>0.5</v>
      </c>
      <c r="I86">
        <v>72</v>
      </c>
      <c r="J86">
        <v>227</v>
      </c>
      <c r="L86">
        <v>85</v>
      </c>
      <c r="M86">
        <v>0.47</v>
      </c>
      <c r="N86">
        <v>0.47099999999999997</v>
      </c>
      <c r="O86">
        <v>1E-3</v>
      </c>
      <c r="Q86">
        <v>0</v>
      </c>
      <c r="R86">
        <v>1</v>
      </c>
      <c r="S86">
        <v>0</v>
      </c>
      <c r="T86">
        <v>0</v>
      </c>
      <c r="V86">
        <v>0</v>
      </c>
      <c r="Y86" s="1">
        <v>44410</v>
      </c>
      <c r="Z86" s="2">
        <v>0.95814814814814808</v>
      </c>
      <c r="AB86">
        <v>1</v>
      </c>
      <c r="AD86" s="4">
        <f t="shared" si="1"/>
        <v>-0.12497465476442554</v>
      </c>
      <c r="AE86" s="4">
        <f t="shared" si="0"/>
        <v>-0.15726153062146769</v>
      </c>
      <c r="AF86" s="4">
        <f t="shared" si="2"/>
        <v>-3.2286875857042152E-2</v>
      </c>
      <c r="AG86" s="4">
        <f t="shared" si="3"/>
        <v>-1.0711140124055333E-2</v>
      </c>
      <c r="BC86" s="4"/>
      <c r="BD86" s="4"/>
      <c r="BE86" s="4"/>
      <c r="BF86" s="4"/>
    </row>
    <row r="87" spans="1:58" x14ac:dyDescent="0.3">
      <c r="A87">
        <v>64</v>
      </c>
      <c r="B87">
        <v>1</v>
      </c>
      <c r="C87" t="s">
        <v>30</v>
      </c>
      <c r="D87" t="s">
        <v>27</v>
      </c>
      <c r="G87">
        <v>0.5</v>
      </c>
      <c r="H87">
        <v>0.5</v>
      </c>
      <c r="I87">
        <v>7718</v>
      </c>
      <c r="J87">
        <v>9853</v>
      </c>
      <c r="L87">
        <v>12177</v>
      </c>
      <c r="M87">
        <v>6.3360000000000003</v>
      </c>
      <c r="N87">
        <v>8.6259999999999994</v>
      </c>
      <c r="O87">
        <v>2.2909999999999999</v>
      </c>
      <c r="Q87">
        <v>1.1579999999999999</v>
      </c>
      <c r="R87">
        <v>1</v>
      </c>
      <c r="S87">
        <v>0</v>
      </c>
      <c r="T87">
        <v>0</v>
      </c>
      <c r="V87">
        <v>0</v>
      </c>
      <c r="Y87" s="1">
        <v>44410</v>
      </c>
      <c r="Z87" s="2">
        <v>0.96886574074074072</v>
      </c>
      <c r="AB87">
        <v>1</v>
      </c>
      <c r="AD87" s="4">
        <f t="shared" si="1"/>
        <v>7.3102620437468016</v>
      </c>
      <c r="AE87" s="4">
        <f t="shared" si="0"/>
        <v>9.2401497557427632</v>
      </c>
      <c r="AF87" s="4">
        <f t="shared" si="2"/>
        <v>1.9298877119959617</v>
      </c>
      <c r="AG87" s="4">
        <f t="shared" si="3"/>
        <v>1.1824721740474029</v>
      </c>
    </row>
    <row r="88" spans="1:58" x14ac:dyDescent="0.3">
      <c r="A88">
        <v>65</v>
      </c>
      <c r="B88">
        <v>1</v>
      </c>
      <c r="C88" t="s">
        <v>30</v>
      </c>
      <c r="D88" t="s">
        <v>27</v>
      </c>
      <c r="G88">
        <v>0.5</v>
      </c>
      <c r="H88">
        <v>0.5</v>
      </c>
      <c r="I88">
        <v>10533</v>
      </c>
      <c r="J88">
        <v>9967</v>
      </c>
      <c r="L88">
        <v>12402</v>
      </c>
      <c r="M88">
        <v>8.4960000000000004</v>
      </c>
      <c r="N88">
        <v>8.7230000000000008</v>
      </c>
      <c r="O88">
        <v>0.22700000000000001</v>
      </c>
      <c r="Q88">
        <v>1.181</v>
      </c>
      <c r="R88">
        <v>1</v>
      </c>
      <c r="S88">
        <v>0</v>
      </c>
      <c r="T88">
        <v>0</v>
      </c>
      <c r="V88">
        <v>0</v>
      </c>
      <c r="Y88" s="1">
        <v>44410</v>
      </c>
      <c r="Z88" s="2">
        <v>0.97505787037037039</v>
      </c>
      <c r="AB88">
        <v>1</v>
      </c>
      <c r="AD88" s="4">
        <f t="shared" si="1"/>
        <v>10.047666085900753</v>
      </c>
      <c r="AE88" s="4">
        <f t="shared" si="0"/>
        <v>9.3514425966575274</v>
      </c>
      <c r="AF88" s="4">
        <f t="shared" si="2"/>
        <v>-0.6962234892432253</v>
      </c>
      <c r="AG88" s="4">
        <f t="shared" si="3"/>
        <v>1.2046741460692834</v>
      </c>
      <c r="AJ88">
        <f>ABS(100*(AD88-AD89)/(AVERAGE(AD88:AD89)))</f>
        <v>0.71363251011976592</v>
      </c>
      <c r="AO88">
        <f>ABS(100*(AE88-AE89)/(AVERAGE(AE88:AE89)))</f>
        <v>0.55177220633616386</v>
      </c>
      <c r="AT88">
        <f>ABS(100*(AF88-AF89)/(AVERAGE(AF88:AF89)))</f>
        <v>2.8624986271918207</v>
      </c>
      <c r="AY88">
        <f>ABS(100*(AG88-AG89)/(AVERAGE(AG88:AG89)))</f>
        <v>2.7148332402127688</v>
      </c>
      <c r="BC88" s="4">
        <f>AVERAGE(AD88:AD89)</f>
        <v>10.083646174554286</v>
      </c>
      <c r="BD88" s="4">
        <f>AVERAGE(AE88:AE89)</f>
        <v>9.3773133009052572</v>
      </c>
      <c r="BE88" s="4">
        <f>AVERAGE(AF88:AF89)</f>
        <v>-0.7063328736490293</v>
      </c>
      <c r="BF88" s="4">
        <f>AVERAGE(AG88:AG89)</f>
        <v>1.2212516185122873</v>
      </c>
    </row>
    <row r="89" spans="1:58" x14ac:dyDescent="0.3">
      <c r="A89">
        <v>66</v>
      </c>
      <c r="B89">
        <v>1</v>
      </c>
      <c r="C89" t="s">
        <v>30</v>
      </c>
      <c r="D89" t="s">
        <v>27</v>
      </c>
      <c r="G89">
        <v>0.5</v>
      </c>
      <c r="H89">
        <v>0.5</v>
      </c>
      <c r="I89">
        <v>10607</v>
      </c>
      <c r="J89">
        <v>10020</v>
      </c>
      <c r="L89">
        <v>12738</v>
      </c>
      <c r="M89">
        <v>8.5519999999999996</v>
      </c>
      <c r="N89">
        <v>8.7669999999999995</v>
      </c>
      <c r="O89">
        <v>0.215</v>
      </c>
      <c r="Q89">
        <v>1.216</v>
      </c>
      <c r="R89">
        <v>1</v>
      </c>
      <c r="S89">
        <v>0</v>
      </c>
      <c r="T89">
        <v>0</v>
      </c>
      <c r="V89">
        <v>0</v>
      </c>
      <c r="Y89" s="1">
        <v>44410</v>
      </c>
      <c r="Z89" s="2">
        <v>0.98173611111111114</v>
      </c>
      <c r="AB89">
        <v>1</v>
      </c>
      <c r="AD89" s="4">
        <f t="shared" ref="AD89:AD137" si="16">((I89*$E$20)+$E$21)*1000/G89</f>
        <v>10.11962626320782</v>
      </c>
      <c r="AE89" s="4">
        <f t="shared" ref="AE89:AE137" si="17">((J89*$G$20)+$G$21)*1000/H89</f>
        <v>9.4031840051529869</v>
      </c>
      <c r="AF89" s="4">
        <f t="shared" ref="AF89:AF137" si="18">AE89-AD89</f>
        <v>-0.7164422580548333</v>
      </c>
      <c r="AG89" s="4">
        <f t="shared" ref="AG89:AG137" si="19">((L89*$I$20)+$I$21)*1000/H89</f>
        <v>1.2378290909552914</v>
      </c>
      <c r="BC89" s="4"/>
      <c r="BD89" s="4"/>
      <c r="BE89" s="4"/>
      <c r="BF89" s="4"/>
    </row>
    <row r="90" spans="1:58" x14ac:dyDescent="0.3">
      <c r="A90">
        <v>67</v>
      </c>
      <c r="B90">
        <v>4</v>
      </c>
      <c r="C90" t="s">
        <v>65</v>
      </c>
      <c r="D90" t="s">
        <v>27</v>
      </c>
      <c r="G90">
        <v>0.6</v>
      </c>
      <c r="H90">
        <v>0.6</v>
      </c>
      <c r="I90">
        <v>5971</v>
      </c>
      <c r="J90">
        <v>7440</v>
      </c>
      <c r="L90">
        <v>3823</v>
      </c>
      <c r="M90">
        <v>4.1630000000000003</v>
      </c>
      <c r="N90">
        <v>5.4850000000000003</v>
      </c>
      <c r="O90">
        <v>1.3220000000000001</v>
      </c>
      <c r="Q90">
        <v>0.23699999999999999</v>
      </c>
      <c r="R90">
        <v>1</v>
      </c>
      <c r="S90">
        <v>0</v>
      </c>
      <c r="T90">
        <v>0</v>
      </c>
      <c r="V90">
        <v>0</v>
      </c>
      <c r="Y90" s="1">
        <v>44410</v>
      </c>
      <c r="Z90" s="2">
        <v>0.9929513888888889</v>
      </c>
      <c r="AB90">
        <v>1</v>
      </c>
      <c r="AD90" s="4">
        <f t="shared" si="16"/>
        <v>4.6761819986691222</v>
      </c>
      <c r="AE90" s="4">
        <f t="shared" si="17"/>
        <v>5.7370427414279854</v>
      </c>
      <c r="AF90" s="4">
        <f t="shared" si="18"/>
        <v>1.0608607427588632</v>
      </c>
      <c r="AG90" s="4">
        <f t="shared" si="19"/>
        <v>0.29844801811065402</v>
      </c>
    </row>
    <row r="91" spans="1:58" x14ac:dyDescent="0.3">
      <c r="A91">
        <v>68</v>
      </c>
      <c r="B91">
        <v>4</v>
      </c>
      <c r="C91" t="s">
        <v>65</v>
      </c>
      <c r="D91" t="s">
        <v>27</v>
      </c>
      <c r="G91">
        <v>0.6</v>
      </c>
      <c r="H91">
        <v>0.6</v>
      </c>
      <c r="I91">
        <v>3971</v>
      </c>
      <c r="J91">
        <v>7607</v>
      </c>
      <c r="L91">
        <v>3834</v>
      </c>
      <c r="M91">
        <v>2.8839999999999999</v>
      </c>
      <c r="N91">
        <v>5.6020000000000003</v>
      </c>
      <c r="O91">
        <v>2.718</v>
      </c>
      <c r="Q91">
        <v>0.23799999999999999</v>
      </c>
      <c r="R91">
        <v>1</v>
      </c>
      <c r="S91">
        <v>0</v>
      </c>
      <c r="T91">
        <v>0</v>
      </c>
      <c r="V91">
        <v>0</v>
      </c>
      <c r="Y91" s="1">
        <v>44410</v>
      </c>
      <c r="Z91" s="2">
        <v>0.99915509259259261</v>
      </c>
      <c r="AB91">
        <v>1</v>
      </c>
      <c r="AD91" s="4">
        <f t="shared" si="16"/>
        <v>3.0554572845460024</v>
      </c>
      <c r="AE91" s="4">
        <f t="shared" si="17"/>
        <v>5.8729046159365064</v>
      </c>
      <c r="AF91" s="4">
        <f t="shared" si="18"/>
        <v>2.817447331390504</v>
      </c>
      <c r="AG91" s="4">
        <f t="shared" si="19"/>
        <v>0.29935254289673058</v>
      </c>
      <c r="AI91">
        <f>ABS(100*(AD91-3)/3)</f>
        <v>1.8485761515334136</v>
      </c>
      <c r="AJ91">
        <f>ABS(100*(AD91-AD92)/(AVERAGE(AD91:AD92)))</f>
        <v>0.7721015235799219</v>
      </c>
      <c r="AN91">
        <f t="shared" ref="AN91" si="20">ABS(100*(AE91-6)/6)</f>
        <v>2.1182564010582272</v>
      </c>
      <c r="AO91">
        <f>ABS(100*(AE91-AE92)/(AVERAGE(AE91:AE92)))</f>
        <v>0.68108404478828777</v>
      </c>
      <c r="AS91">
        <f>ABS(100*(AF91-3)/3)</f>
        <v>6.0850889536498682</v>
      </c>
      <c r="AT91">
        <f>ABS(100*(AF91-AF92)/(AVERAGE(AF91:AF92)))</f>
        <v>0.58247089659405504</v>
      </c>
      <c r="AX91">
        <f t="shared" ref="AX91" si="21">ABS(100*(AG91-0.3)/0.3)</f>
        <v>0.21581903442313699</v>
      </c>
      <c r="AY91">
        <f>ABS(100*(AG91-AG92)/(AVERAGE(AG91:AG92)))</f>
        <v>0.79979022554850321</v>
      </c>
      <c r="BC91" s="4">
        <f>AVERAGE(AD91:AD92)</f>
        <v>3.0437070303686098</v>
      </c>
      <c r="BD91" s="4">
        <f>AVERAGE(AE91:AE92)</f>
        <v>5.8529727840475321</v>
      </c>
      <c r="BE91" s="4">
        <f>AVERAGE(AF91:AF92)</f>
        <v>2.8092657536789223</v>
      </c>
      <c r="BF91" s="4">
        <f>AVERAGE(AG91:AG92)</f>
        <v>0.29816021476962962</v>
      </c>
    </row>
    <row r="92" spans="1:58" x14ac:dyDescent="0.3">
      <c r="A92">
        <v>69</v>
      </c>
      <c r="B92">
        <v>4</v>
      </c>
      <c r="C92" t="s">
        <v>65</v>
      </c>
      <c r="D92" t="s">
        <v>27</v>
      </c>
      <c r="G92">
        <v>0.6</v>
      </c>
      <c r="H92">
        <v>0.6</v>
      </c>
      <c r="I92">
        <v>3942</v>
      </c>
      <c r="J92">
        <v>7558</v>
      </c>
      <c r="L92">
        <v>3805</v>
      </c>
      <c r="M92">
        <v>2.8660000000000001</v>
      </c>
      <c r="N92">
        <v>5.5679999999999996</v>
      </c>
      <c r="O92">
        <v>2.702</v>
      </c>
      <c r="Q92">
        <v>0.23499999999999999</v>
      </c>
      <c r="R92">
        <v>1</v>
      </c>
      <c r="S92">
        <v>0</v>
      </c>
      <c r="T92">
        <v>0</v>
      </c>
      <c r="V92">
        <v>0</v>
      </c>
      <c r="Y92" s="1">
        <v>44411</v>
      </c>
      <c r="Z92" s="2">
        <v>5.7523148148148143E-3</v>
      </c>
      <c r="AB92">
        <v>1</v>
      </c>
      <c r="AD92" s="4">
        <f t="shared" si="16"/>
        <v>3.0319567761912172</v>
      </c>
      <c r="AE92" s="4">
        <f t="shared" si="17"/>
        <v>5.8330409521585578</v>
      </c>
      <c r="AF92" s="4">
        <f t="shared" si="18"/>
        <v>2.8010841759673406</v>
      </c>
      <c r="AG92" s="4">
        <f t="shared" si="19"/>
        <v>0.29696788664252866</v>
      </c>
    </row>
    <row r="93" spans="1:58" x14ac:dyDescent="0.3">
      <c r="A93">
        <v>70</v>
      </c>
      <c r="B93">
        <v>21</v>
      </c>
      <c r="C93" t="s">
        <v>132</v>
      </c>
      <c r="D93" t="s">
        <v>27</v>
      </c>
      <c r="G93">
        <v>0.5</v>
      </c>
      <c r="H93">
        <v>0.5</v>
      </c>
      <c r="I93">
        <v>3933</v>
      </c>
      <c r="J93">
        <v>5567</v>
      </c>
      <c r="L93">
        <v>4366</v>
      </c>
      <c r="M93">
        <v>3.4319999999999999</v>
      </c>
      <c r="N93">
        <v>4.9950000000000001</v>
      </c>
      <c r="O93">
        <v>1.5629999999999999</v>
      </c>
      <c r="Q93">
        <v>0.34100000000000003</v>
      </c>
      <c r="R93">
        <v>1</v>
      </c>
      <c r="S93">
        <v>0</v>
      </c>
      <c r="T93">
        <v>0</v>
      </c>
      <c r="V93">
        <v>0</v>
      </c>
      <c r="Y93" s="1">
        <v>44411</v>
      </c>
      <c r="Z93" s="2">
        <v>1.6261574074074074E-2</v>
      </c>
      <c r="AB93">
        <v>1</v>
      </c>
      <c r="AD93" s="4">
        <f t="shared" si="16"/>
        <v>3.6295962179731953</v>
      </c>
      <c r="AE93" s="4">
        <f t="shared" si="17"/>
        <v>5.0559294385438127</v>
      </c>
      <c r="AF93" s="4">
        <f t="shared" si="18"/>
        <v>1.4263332205706174</v>
      </c>
      <c r="AG93" s="4">
        <f t="shared" si="19"/>
        <v>0.41171838087892287</v>
      </c>
    </row>
    <row r="94" spans="1:58" x14ac:dyDescent="0.3">
      <c r="A94">
        <v>71</v>
      </c>
      <c r="B94">
        <v>21</v>
      </c>
      <c r="C94" t="s">
        <v>132</v>
      </c>
      <c r="D94" t="s">
        <v>27</v>
      </c>
      <c r="G94">
        <v>0.5</v>
      </c>
      <c r="H94">
        <v>0.5</v>
      </c>
      <c r="I94">
        <v>4214</v>
      </c>
      <c r="J94">
        <v>5614</v>
      </c>
      <c r="L94">
        <v>4409</v>
      </c>
      <c r="M94">
        <v>3.6480000000000001</v>
      </c>
      <c r="N94">
        <v>5.0350000000000001</v>
      </c>
      <c r="O94">
        <v>1.387</v>
      </c>
      <c r="Q94">
        <v>0.34499999999999997</v>
      </c>
      <c r="R94">
        <v>1</v>
      </c>
      <c r="S94">
        <v>0</v>
      </c>
      <c r="T94">
        <v>0</v>
      </c>
      <c r="V94">
        <v>0</v>
      </c>
      <c r="Y94" s="1">
        <v>44411</v>
      </c>
      <c r="Z94" s="2">
        <v>2.2175925925925929E-2</v>
      </c>
      <c r="AB94">
        <v>1</v>
      </c>
      <c r="AD94" s="4">
        <f t="shared" si="16"/>
        <v>3.9028504047743531</v>
      </c>
      <c r="AE94" s="4">
        <f t="shared" si="17"/>
        <v>5.1018133290963918</v>
      </c>
      <c r="AF94" s="4">
        <f t="shared" si="18"/>
        <v>1.1989629243220388</v>
      </c>
      <c r="AG94" s="4">
        <f t="shared" si="19"/>
        <v>0.41596142442088224</v>
      </c>
      <c r="AJ94">
        <f>ABS(100*(AD94-AD95)/(AVERAGE(AD94:AD95)))</f>
        <v>1.4809301087754789</v>
      </c>
      <c r="AO94">
        <f>ABS(100*(AE94-AE95)/(AVERAGE(AE94:AE95)))</f>
        <v>1.5192047020417059</v>
      </c>
      <c r="AT94">
        <f>ABS(100*(AF94-AF95)/(AVERAGE(AF94:AF95)))</f>
        <v>10.695027068303526</v>
      </c>
      <c r="AY94">
        <f>ABS(100*(AG94-AG95)/(AVERAGE(AG94:AG95)))</f>
        <v>0.54412746075763918</v>
      </c>
      <c r="BC94" s="4">
        <f>AVERAGE(AD94:AD95)</f>
        <v>3.8741635773343743</v>
      </c>
      <c r="BD94" s="4">
        <f>AVERAGE(AE94:AE95)</f>
        <v>5.1408634487156073</v>
      </c>
      <c r="BE94" s="4">
        <f>AVERAGE(AF94:AF95)</f>
        <v>1.2666998713812332</v>
      </c>
      <c r="BF94" s="4">
        <f>AVERAGE(AG94:AG95)</f>
        <v>0.41709619187977837</v>
      </c>
    </row>
    <row r="95" spans="1:58" x14ac:dyDescent="0.3">
      <c r="A95">
        <v>72</v>
      </c>
      <c r="B95">
        <v>21</v>
      </c>
      <c r="C95" t="s">
        <v>132</v>
      </c>
      <c r="D95" t="s">
        <v>27</v>
      </c>
      <c r="G95">
        <v>0.5</v>
      </c>
      <c r="H95">
        <v>0.5</v>
      </c>
      <c r="I95">
        <v>4155</v>
      </c>
      <c r="J95">
        <v>5694</v>
      </c>
      <c r="L95">
        <v>4432</v>
      </c>
      <c r="M95">
        <v>3.6030000000000002</v>
      </c>
      <c r="N95">
        <v>5.1029999999999998</v>
      </c>
      <c r="O95">
        <v>1.5</v>
      </c>
      <c r="Q95">
        <v>0.34799999999999998</v>
      </c>
      <c r="R95">
        <v>1</v>
      </c>
      <c r="S95">
        <v>0</v>
      </c>
      <c r="T95">
        <v>0</v>
      </c>
      <c r="V95">
        <v>0</v>
      </c>
      <c r="Y95" s="1">
        <v>44411</v>
      </c>
      <c r="Z95" s="2">
        <v>2.8483796296296295E-2</v>
      </c>
      <c r="AB95">
        <v>1</v>
      </c>
      <c r="AD95" s="4">
        <f t="shared" si="16"/>
        <v>3.8454767498943951</v>
      </c>
      <c r="AE95" s="4">
        <f t="shared" si="17"/>
        <v>5.1799135683348227</v>
      </c>
      <c r="AF95" s="4">
        <f t="shared" si="18"/>
        <v>1.3344368184404276</v>
      </c>
      <c r="AG95" s="4">
        <f t="shared" si="19"/>
        <v>0.41823095933867449</v>
      </c>
      <c r="BC95" s="4"/>
      <c r="BD95" s="4"/>
      <c r="BE95" s="4"/>
      <c r="BF95" s="4"/>
    </row>
    <row r="96" spans="1:58" x14ac:dyDescent="0.3">
      <c r="A96">
        <v>73</v>
      </c>
      <c r="B96">
        <v>22</v>
      </c>
      <c r="C96" t="s">
        <v>133</v>
      </c>
      <c r="D96" t="s">
        <v>27</v>
      </c>
      <c r="G96">
        <v>0.5</v>
      </c>
      <c r="H96">
        <v>0.5</v>
      </c>
      <c r="I96">
        <v>3687</v>
      </c>
      <c r="J96">
        <v>6749</v>
      </c>
      <c r="L96">
        <v>2534</v>
      </c>
      <c r="M96">
        <v>3.2429999999999999</v>
      </c>
      <c r="N96">
        <v>5.9960000000000004</v>
      </c>
      <c r="O96">
        <v>2.7530000000000001</v>
      </c>
      <c r="Q96">
        <v>0.14899999999999999</v>
      </c>
      <c r="R96">
        <v>1</v>
      </c>
      <c r="S96">
        <v>0</v>
      </c>
      <c r="T96">
        <v>0</v>
      </c>
      <c r="V96">
        <v>0</v>
      </c>
      <c r="Y96" s="1">
        <v>44411</v>
      </c>
      <c r="Z96" s="2">
        <v>3.9131944444444448E-2</v>
      </c>
      <c r="AB96">
        <v>1</v>
      </c>
      <c r="AD96" s="4">
        <f t="shared" si="16"/>
        <v>3.3903772501686227</v>
      </c>
      <c r="AE96" s="4">
        <f t="shared" si="17"/>
        <v>6.2098604732916334</v>
      </c>
      <c r="AF96" s="4">
        <f t="shared" si="18"/>
        <v>2.8194832231230107</v>
      </c>
      <c r="AG96" s="4">
        <f t="shared" si="19"/>
        <v>0.23094499090521206</v>
      </c>
      <c r="BC96" s="4"/>
      <c r="BD96" s="4"/>
      <c r="BE96" s="4"/>
      <c r="BF96" s="4"/>
    </row>
    <row r="97" spans="1:58" x14ac:dyDescent="0.3">
      <c r="A97">
        <v>74</v>
      </c>
      <c r="B97">
        <v>22</v>
      </c>
      <c r="C97" t="s">
        <v>133</v>
      </c>
      <c r="D97" t="s">
        <v>27</v>
      </c>
      <c r="G97">
        <v>0.5</v>
      </c>
      <c r="H97">
        <v>0.5</v>
      </c>
      <c r="I97">
        <v>3491</v>
      </c>
      <c r="J97">
        <v>6816</v>
      </c>
      <c r="L97">
        <v>2519</v>
      </c>
      <c r="M97">
        <v>3.093</v>
      </c>
      <c r="N97">
        <v>6.0529999999999999</v>
      </c>
      <c r="O97">
        <v>2.9590000000000001</v>
      </c>
      <c r="Q97">
        <v>0.14699999999999999</v>
      </c>
      <c r="R97">
        <v>1</v>
      </c>
      <c r="S97">
        <v>0</v>
      </c>
      <c r="T97">
        <v>0</v>
      </c>
      <c r="V97">
        <v>0</v>
      </c>
      <c r="Y97" s="1">
        <v>44411</v>
      </c>
      <c r="Z97" s="2">
        <v>4.5057870370370373E-2</v>
      </c>
      <c r="AB97">
        <v>1</v>
      </c>
      <c r="AD97" s="4">
        <f t="shared" si="16"/>
        <v>3.1997800237877438</v>
      </c>
      <c r="AE97" s="4">
        <f t="shared" si="17"/>
        <v>6.2752694236538193</v>
      </c>
      <c r="AF97" s="4">
        <f t="shared" si="18"/>
        <v>3.0754893998660755</v>
      </c>
      <c r="AG97" s="4">
        <f t="shared" si="19"/>
        <v>0.22946485943708669</v>
      </c>
      <c r="AJ97">
        <f>ABS(100*(AD97-AD98)/(AVERAGE(AD97:AD98)))</f>
        <v>0.42456628532711771</v>
      </c>
      <c r="AO97">
        <f>ABS(100*(AE97-AE98)/(AVERAGE(AE97:AE98)))</f>
        <v>1.3290241757868582</v>
      </c>
      <c r="AT97">
        <f>ABS(100*(AF97-AF98)/(AVERAGE(AF97:AF98)))</f>
        <v>2.2613735240258941</v>
      </c>
      <c r="AY97">
        <f>ABS(100*(AG97-AG98)/(AVERAGE(AG97:AG98)))</f>
        <v>0.30147064402731061</v>
      </c>
      <c r="BC97" s="4">
        <f>AVERAGE(AD97:AD98)</f>
        <v>3.2065870675870611</v>
      </c>
      <c r="BD97" s="4">
        <f>AVERAGE(AE97:AE98)</f>
        <v>6.3172483022444759</v>
      </c>
      <c r="BE97" s="4">
        <f>AVERAGE(AF97:AF98)</f>
        <v>3.1106612346574156</v>
      </c>
      <c r="BF97" s="4">
        <f>AVERAGE(AG97:AG98)</f>
        <v>0.22911949542785745</v>
      </c>
    </row>
    <row r="98" spans="1:58" x14ac:dyDescent="0.3">
      <c r="A98">
        <v>75</v>
      </c>
      <c r="B98">
        <v>22</v>
      </c>
      <c r="C98" t="s">
        <v>133</v>
      </c>
      <c r="D98" t="s">
        <v>27</v>
      </c>
      <c r="G98">
        <v>0.5</v>
      </c>
      <c r="H98">
        <v>0.5</v>
      </c>
      <c r="I98">
        <v>3505</v>
      </c>
      <c r="J98">
        <v>6902</v>
      </c>
      <c r="L98">
        <v>2512</v>
      </c>
      <c r="M98">
        <v>3.1040000000000001</v>
      </c>
      <c r="N98">
        <v>6.1260000000000003</v>
      </c>
      <c r="O98">
        <v>3.0219999999999998</v>
      </c>
      <c r="Q98">
        <v>0.14699999999999999</v>
      </c>
      <c r="R98">
        <v>1</v>
      </c>
      <c r="S98">
        <v>0</v>
      </c>
      <c r="T98">
        <v>0</v>
      </c>
      <c r="V98">
        <v>0</v>
      </c>
      <c r="Y98" s="1">
        <v>44411</v>
      </c>
      <c r="Z98" s="2">
        <v>5.1469907407407402E-2</v>
      </c>
      <c r="AB98">
        <v>1</v>
      </c>
      <c r="AD98" s="4">
        <f t="shared" si="16"/>
        <v>3.213394111386378</v>
      </c>
      <c r="AE98" s="4">
        <f t="shared" si="17"/>
        <v>6.3592271808351333</v>
      </c>
      <c r="AF98" s="4">
        <f t="shared" si="18"/>
        <v>3.1458330694487553</v>
      </c>
      <c r="AG98" s="4">
        <f t="shared" si="19"/>
        <v>0.22877413141862821</v>
      </c>
      <c r="BC98" s="4"/>
      <c r="BD98" s="4"/>
      <c r="BE98" s="4"/>
      <c r="BF98" s="4"/>
    </row>
    <row r="99" spans="1:58" x14ac:dyDescent="0.3">
      <c r="A99">
        <v>76</v>
      </c>
      <c r="B99">
        <v>23</v>
      </c>
      <c r="C99" t="s">
        <v>134</v>
      </c>
      <c r="D99" t="s">
        <v>27</v>
      </c>
      <c r="G99">
        <v>0.5</v>
      </c>
      <c r="H99">
        <v>0.5</v>
      </c>
      <c r="I99">
        <v>4143</v>
      </c>
      <c r="J99">
        <v>5218</v>
      </c>
      <c r="L99">
        <v>3748</v>
      </c>
      <c r="M99">
        <v>3.593</v>
      </c>
      <c r="N99">
        <v>4.6989999999999998</v>
      </c>
      <c r="O99">
        <v>1.105</v>
      </c>
      <c r="Q99">
        <v>0.27600000000000002</v>
      </c>
      <c r="R99">
        <v>1</v>
      </c>
      <c r="S99">
        <v>0</v>
      </c>
      <c r="T99">
        <v>0</v>
      </c>
      <c r="V99">
        <v>0</v>
      </c>
      <c r="Y99" s="1">
        <v>44411</v>
      </c>
      <c r="Z99" s="2">
        <v>6.1990740740740735E-2</v>
      </c>
      <c r="AB99">
        <v>1</v>
      </c>
      <c r="AD99" s="4">
        <f t="shared" si="16"/>
        <v>3.8338075319527083</v>
      </c>
      <c r="AE99" s="4">
        <f t="shared" si="17"/>
        <v>4.7152171448661573</v>
      </c>
      <c r="AF99" s="4">
        <f t="shared" si="18"/>
        <v>0.88140961291344899</v>
      </c>
      <c r="AG99" s="4">
        <f t="shared" si="19"/>
        <v>0.35073696439215796</v>
      </c>
      <c r="BC99" s="4"/>
      <c r="BD99" s="4"/>
      <c r="BE99" s="4"/>
      <c r="BF99" s="4"/>
    </row>
    <row r="100" spans="1:58" x14ac:dyDescent="0.3">
      <c r="A100">
        <v>77</v>
      </c>
      <c r="B100">
        <v>23</v>
      </c>
      <c r="C100" t="s">
        <v>134</v>
      </c>
      <c r="D100" t="s">
        <v>27</v>
      </c>
      <c r="G100">
        <v>0.5</v>
      </c>
      <c r="H100">
        <v>0.5</v>
      </c>
      <c r="I100">
        <v>4366</v>
      </c>
      <c r="J100">
        <v>5227</v>
      </c>
      <c r="L100">
        <v>3738</v>
      </c>
      <c r="M100">
        <v>3.7650000000000001</v>
      </c>
      <c r="N100">
        <v>4.7060000000000004</v>
      </c>
      <c r="O100">
        <v>0.94199999999999995</v>
      </c>
      <c r="Q100">
        <v>0.27500000000000002</v>
      </c>
      <c r="R100">
        <v>1</v>
      </c>
      <c r="S100">
        <v>0</v>
      </c>
      <c r="T100">
        <v>0</v>
      </c>
      <c r="V100">
        <v>0</v>
      </c>
      <c r="Y100" s="1">
        <v>44411</v>
      </c>
      <c r="Z100" s="2">
        <v>6.7835648148148145E-2</v>
      </c>
      <c r="AB100">
        <v>1</v>
      </c>
      <c r="AD100" s="4">
        <f t="shared" si="16"/>
        <v>4.0506604987023813</v>
      </c>
      <c r="AE100" s="4">
        <f t="shared" si="17"/>
        <v>4.7240034217804805</v>
      </c>
      <c r="AF100" s="4">
        <f t="shared" si="18"/>
        <v>0.67334292307809918</v>
      </c>
      <c r="AG100" s="4">
        <f t="shared" si="19"/>
        <v>0.3497502100800744</v>
      </c>
      <c r="AJ100">
        <f>ABS(100*(AD100-AD101)/(AVERAGE(AD100:AD101)))</f>
        <v>9.6073413652212072E-2</v>
      </c>
      <c r="AO100">
        <f>ABS(100*(AE100-AE101)/(AVERAGE(AE100:AE101)))</f>
        <v>1.6193790432062414</v>
      </c>
      <c r="AT100">
        <f>ABS(100*(AF100-AF101)/(AVERAGE(AF100:AF101)))</f>
        <v>11.348847778157783</v>
      </c>
      <c r="AY100">
        <f>ABS(100*(AG100-AG101)/(AVERAGE(AG100:AG101)))</f>
        <v>2.6173266877839896</v>
      </c>
      <c r="BC100" s="4">
        <f>AVERAGE(AD100:AD101)</f>
        <v>4.048715629045434</v>
      </c>
      <c r="BD100" s="4">
        <f>AVERAGE(AE100:AE101)</f>
        <v>4.7625654149044561</v>
      </c>
      <c r="BE100" s="4">
        <f>AVERAGE(AF100:AF101)</f>
        <v>0.71384978585902203</v>
      </c>
      <c r="BF100" s="4">
        <f>AVERAGE(AG100:AG101)</f>
        <v>0.35438795534686718</v>
      </c>
    </row>
    <row r="101" spans="1:58" x14ac:dyDescent="0.3">
      <c r="A101">
        <v>78</v>
      </c>
      <c r="B101">
        <v>23</v>
      </c>
      <c r="C101" t="s">
        <v>134</v>
      </c>
      <c r="D101" t="s">
        <v>27</v>
      </c>
      <c r="G101">
        <v>0.5</v>
      </c>
      <c r="H101">
        <v>0.5</v>
      </c>
      <c r="I101">
        <v>4362</v>
      </c>
      <c r="J101">
        <v>5306</v>
      </c>
      <c r="L101">
        <v>3832</v>
      </c>
      <c r="M101">
        <v>3.7610000000000001</v>
      </c>
      <c r="N101">
        <v>4.774</v>
      </c>
      <c r="O101">
        <v>1.0129999999999999</v>
      </c>
      <c r="Q101">
        <v>0.28499999999999998</v>
      </c>
      <c r="R101">
        <v>1</v>
      </c>
      <c r="S101">
        <v>0</v>
      </c>
      <c r="T101">
        <v>0</v>
      </c>
      <c r="V101">
        <v>0</v>
      </c>
      <c r="Y101" s="1">
        <v>44411</v>
      </c>
      <c r="Z101" s="2">
        <v>7.4212962962962967E-2</v>
      </c>
      <c r="AB101">
        <v>1</v>
      </c>
      <c r="AD101" s="4">
        <f t="shared" si="16"/>
        <v>4.0467707593884867</v>
      </c>
      <c r="AE101" s="4">
        <f t="shared" si="17"/>
        <v>4.8011274080284316</v>
      </c>
      <c r="AF101" s="4">
        <f t="shared" si="18"/>
        <v>0.75435664863994489</v>
      </c>
      <c r="AG101" s="4">
        <f t="shared" si="19"/>
        <v>0.35902570061365996</v>
      </c>
      <c r="BC101" s="4"/>
      <c r="BD101" s="4"/>
      <c r="BE101" s="4"/>
      <c r="BF101" s="4"/>
    </row>
    <row r="102" spans="1:58" x14ac:dyDescent="0.3">
      <c r="A102">
        <v>79</v>
      </c>
      <c r="B102">
        <v>24</v>
      </c>
      <c r="C102" t="s">
        <v>135</v>
      </c>
      <c r="D102" t="s">
        <v>27</v>
      </c>
      <c r="G102">
        <v>0.5</v>
      </c>
      <c r="H102">
        <v>0.5</v>
      </c>
      <c r="I102">
        <v>4284</v>
      </c>
      <c r="J102">
        <v>5391</v>
      </c>
      <c r="L102">
        <v>2732</v>
      </c>
      <c r="M102">
        <v>3.7010000000000001</v>
      </c>
      <c r="N102">
        <v>4.8460000000000001</v>
      </c>
      <c r="O102">
        <v>1.1439999999999999</v>
      </c>
      <c r="Q102">
        <v>0.17</v>
      </c>
      <c r="R102">
        <v>1</v>
      </c>
      <c r="S102">
        <v>0</v>
      </c>
      <c r="T102">
        <v>0</v>
      </c>
      <c r="V102">
        <v>0</v>
      </c>
      <c r="Y102" s="1">
        <v>44411</v>
      </c>
      <c r="Z102" s="2">
        <v>8.4965277777777778E-2</v>
      </c>
      <c r="AB102">
        <v>1</v>
      </c>
      <c r="AD102" s="4">
        <f t="shared" si="16"/>
        <v>3.9709208427675242</v>
      </c>
      <c r="AE102" s="4">
        <f t="shared" si="17"/>
        <v>4.884108912219264</v>
      </c>
      <c r="AF102" s="4">
        <f t="shared" si="18"/>
        <v>0.9131880694517398</v>
      </c>
      <c r="AG102" s="4">
        <f t="shared" si="19"/>
        <v>0.25048272628446683</v>
      </c>
      <c r="BC102" s="4"/>
      <c r="BD102" s="4"/>
      <c r="BE102" s="4"/>
      <c r="BF102" s="4"/>
    </row>
    <row r="103" spans="1:58" x14ac:dyDescent="0.3">
      <c r="A103">
        <v>80</v>
      </c>
      <c r="B103">
        <v>24</v>
      </c>
      <c r="C103" t="s">
        <v>135</v>
      </c>
      <c r="D103" t="s">
        <v>27</v>
      </c>
      <c r="G103">
        <v>0.5</v>
      </c>
      <c r="H103">
        <v>0.5</v>
      </c>
      <c r="I103">
        <v>4218</v>
      </c>
      <c r="J103">
        <v>5425</v>
      </c>
      <c r="L103">
        <v>2798</v>
      </c>
      <c r="M103">
        <v>3.6509999999999998</v>
      </c>
      <c r="N103">
        <v>4.8739999999999997</v>
      </c>
      <c r="O103">
        <v>1.2230000000000001</v>
      </c>
      <c r="Q103">
        <v>0.17699999999999999</v>
      </c>
      <c r="R103">
        <v>1</v>
      </c>
      <c r="S103">
        <v>0</v>
      </c>
      <c r="T103">
        <v>0</v>
      </c>
      <c r="V103">
        <v>0</v>
      </c>
      <c r="Y103" s="1">
        <v>44411</v>
      </c>
      <c r="Z103" s="2">
        <v>9.0868055555555549E-2</v>
      </c>
      <c r="AB103">
        <v>1</v>
      </c>
      <c r="AD103" s="4">
        <f t="shared" si="16"/>
        <v>3.906740144088249</v>
      </c>
      <c r="AE103" s="4">
        <f t="shared" si="17"/>
        <v>4.9173015138955973</v>
      </c>
      <c r="AF103" s="4">
        <f t="shared" si="18"/>
        <v>1.0105613698073483</v>
      </c>
      <c r="AG103" s="4">
        <f t="shared" si="19"/>
        <v>0.25699530474421839</v>
      </c>
      <c r="AJ103">
        <f>ABS(100*(AD103-AD104)/(AVERAGE(AD103:AD104)))</f>
        <v>1.4578762430364374</v>
      </c>
      <c r="AO103">
        <f>ABS(100*(AE103-AE104)/(AVERAGE(AE103:AE104)))</f>
        <v>0.61735609373708045</v>
      </c>
      <c r="AT103">
        <f>ABS(100*(AF103-AF104)/(AVERAGE(AF103:AF104)))</f>
        <v>9.0652357390475373</v>
      </c>
      <c r="AY103">
        <f>ABS(100*(AG103-AG104)/(AVERAGE(AG103:AG104)))</f>
        <v>2.8822363526521797</v>
      </c>
      <c r="BC103" s="4">
        <f>AVERAGE(AD103:AD104)</f>
        <v>3.9354269715282282</v>
      </c>
      <c r="BD103" s="4">
        <f>AVERAGE(AE103:AE104)</f>
        <v>4.9021695925431512</v>
      </c>
      <c r="BE103" s="4">
        <f>AVERAGE(AF103:AF104)</f>
        <v>0.96674262101492348</v>
      </c>
      <c r="BF103" s="4">
        <f>AVERAGE(AG103:AG104)</f>
        <v>0.25334431378950917</v>
      </c>
    </row>
    <row r="104" spans="1:58" x14ac:dyDescent="0.3">
      <c r="A104">
        <v>81</v>
      </c>
      <c r="B104">
        <v>24</v>
      </c>
      <c r="C104" t="s">
        <v>135</v>
      </c>
      <c r="D104" t="s">
        <v>27</v>
      </c>
      <c r="G104">
        <v>0.5</v>
      </c>
      <c r="H104">
        <v>0.5</v>
      </c>
      <c r="I104">
        <v>4277</v>
      </c>
      <c r="J104">
        <v>5394</v>
      </c>
      <c r="L104">
        <v>2724</v>
      </c>
      <c r="M104">
        <v>3.6960000000000002</v>
      </c>
      <c r="N104">
        <v>4.8479999999999999</v>
      </c>
      <c r="O104">
        <v>1.1519999999999999</v>
      </c>
      <c r="Q104">
        <v>0.16900000000000001</v>
      </c>
      <c r="R104">
        <v>1</v>
      </c>
      <c r="S104">
        <v>0</v>
      </c>
      <c r="T104">
        <v>0</v>
      </c>
      <c r="V104">
        <v>0</v>
      </c>
      <c r="Y104" s="1">
        <v>44411</v>
      </c>
      <c r="Z104" s="2">
        <v>9.723379629629629E-2</v>
      </c>
      <c r="AB104">
        <v>1</v>
      </c>
      <c r="AD104" s="4">
        <f t="shared" si="16"/>
        <v>3.9641137989682074</v>
      </c>
      <c r="AE104" s="4">
        <f t="shared" si="17"/>
        <v>4.887037671190706</v>
      </c>
      <c r="AF104" s="4">
        <f t="shared" si="18"/>
        <v>0.92292387222249861</v>
      </c>
      <c r="AG104" s="4">
        <f t="shared" si="19"/>
        <v>0.24969332283479995</v>
      </c>
      <c r="BC104" s="4"/>
      <c r="BD104" s="4"/>
      <c r="BE104" s="4"/>
      <c r="BF104" s="4"/>
    </row>
    <row r="105" spans="1:58" x14ac:dyDescent="0.3">
      <c r="A105">
        <v>82</v>
      </c>
      <c r="B105">
        <v>25</v>
      </c>
      <c r="C105" t="s">
        <v>136</v>
      </c>
      <c r="D105" t="s">
        <v>27</v>
      </c>
      <c r="G105">
        <v>0.5</v>
      </c>
      <c r="H105">
        <v>0.5</v>
      </c>
      <c r="I105">
        <v>4330</v>
      </c>
      <c r="J105">
        <v>6568</v>
      </c>
      <c r="L105">
        <v>1553</v>
      </c>
      <c r="M105">
        <v>3.7370000000000001</v>
      </c>
      <c r="N105">
        <v>5.843</v>
      </c>
      <c r="O105">
        <v>2.1059999999999999</v>
      </c>
      <c r="Q105">
        <v>4.5999999999999999E-2</v>
      </c>
      <c r="R105">
        <v>1</v>
      </c>
      <c r="S105">
        <v>0</v>
      </c>
      <c r="T105">
        <v>0</v>
      </c>
      <c r="V105">
        <v>0</v>
      </c>
      <c r="Y105" s="1">
        <v>44411</v>
      </c>
      <c r="Z105" s="2">
        <v>0.1079976851851852</v>
      </c>
      <c r="AB105">
        <v>1</v>
      </c>
      <c r="AD105" s="4">
        <f t="shared" si="16"/>
        <v>4.0156528448773221</v>
      </c>
      <c r="AE105" s="4">
        <f t="shared" si="17"/>
        <v>6.0331586820146832</v>
      </c>
      <c r="AF105" s="4">
        <f t="shared" si="18"/>
        <v>2.0175058371373611</v>
      </c>
      <c r="AG105" s="4">
        <f t="shared" si="19"/>
        <v>0.13414439288981339</v>
      </c>
      <c r="BC105" s="4"/>
      <c r="BD105" s="4"/>
      <c r="BE105" s="4"/>
      <c r="BF105" s="4"/>
    </row>
    <row r="106" spans="1:58" x14ac:dyDescent="0.3">
      <c r="A106">
        <v>83</v>
      </c>
      <c r="B106">
        <v>25</v>
      </c>
      <c r="C106" t="s">
        <v>136</v>
      </c>
      <c r="D106" t="s">
        <v>27</v>
      </c>
      <c r="G106">
        <v>0.5</v>
      </c>
      <c r="H106">
        <v>0.5</v>
      </c>
      <c r="I106">
        <v>4320</v>
      </c>
      <c r="J106">
        <v>6585</v>
      </c>
      <c r="L106">
        <v>1515</v>
      </c>
      <c r="M106">
        <v>3.7290000000000001</v>
      </c>
      <c r="N106">
        <v>5.8570000000000002</v>
      </c>
      <c r="O106">
        <v>2.1280000000000001</v>
      </c>
      <c r="Q106">
        <v>4.2000000000000003E-2</v>
      </c>
      <c r="R106">
        <v>1</v>
      </c>
      <c r="S106">
        <v>0</v>
      </c>
      <c r="T106">
        <v>0</v>
      </c>
      <c r="V106">
        <v>0</v>
      </c>
      <c r="Y106" s="1">
        <v>44411</v>
      </c>
      <c r="Z106" s="2">
        <v>0.11394675925925928</v>
      </c>
      <c r="AB106">
        <v>1</v>
      </c>
      <c r="AD106" s="4">
        <f t="shared" si="16"/>
        <v>4.0059284965925839</v>
      </c>
      <c r="AE106" s="4">
        <f t="shared" si="17"/>
        <v>6.0497549828528498</v>
      </c>
      <c r="AF106" s="4">
        <f t="shared" si="18"/>
        <v>2.043826486260266</v>
      </c>
      <c r="AG106" s="4">
        <f t="shared" si="19"/>
        <v>0.13039472650389583</v>
      </c>
      <c r="AJ106">
        <f>ABS(100*(AD106-AD107)/(AVERAGE(AD106:AD107)))</f>
        <v>0.80429292664560248</v>
      </c>
      <c r="AO106">
        <f>ABS(100*(AE106-AE107)/(AVERAGE(AE106:AE107)))</f>
        <v>0.46688248479154582</v>
      </c>
      <c r="AT106">
        <f>ABS(100*(AF106-AF107)/(AVERAGE(AF106:AF107)))</f>
        <v>2.912289785698527</v>
      </c>
      <c r="AY106">
        <f>ABS(100*(AG106-AG107)/(AVERAGE(AG106:AG107)))</f>
        <v>4.6459377681287402</v>
      </c>
      <c r="BC106" s="4">
        <f>AVERAGE(AD106:AD107)</f>
        <v>3.9898833219227652</v>
      </c>
      <c r="BD106" s="4">
        <f>AVERAGE(AE106:AE107)</f>
        <v>6.0639106512148153</v>
      </c>
      <c r="BE106" s="4">
        <f>AVERAGE(AF106:AF107)</f>
        <v>2.0740273292920501</v>
      </c>
      <c r="BF106" s="4">
        <f>AVERAGE(AG106:AG107)</f>
        <v>0.1274344635676451</v>
      </c>
    </row>
    <row r="107" spans="1:58" x14ac:dyDescent="0.3">
      <c r="A107">
        <v>84</v>
      </c>
      <c r="B107">
        <v>25</v>
      </c>
      <c r="C107" t="s">
        <v>136</v>
      </c>
      <c r="D107" t="s">
        <v>27</v>
      </c>
      <c r="G107">
        <v>0.5</v>
      </c>
      <c r="H107">
        <v>0.5</v>
      </c>
      <c r="I107">
        <v>4287</v>
      </c>
      <c r="J107">
        <v>6614</v>
      </c>
      <c r="L107">
        <v>1455</v>
      </c>
      <c r="M107">
        <v>3.7040000000000002</v>
      </c>
      <c r="N107">
        <v>5.8819999999999997</v>
      </c>
      <c r="O107">
        <v>2.1779999999999999</v>
      </c>
      <c r="Q107">
        <v>3.5999999999999997E-2</v>
      </c>
      <c r="R107">
        <v>1</v>
      </c>
      <c r="S107">
        <v>0</v>
      </c>
      <c r="T107">
        <v>0</v>
      </c>
      <c r="V107">
        <v>0</v>
      </c>
      <c r="Y107" s="1">
        <v>44411</v>
      </c>
      <c r="Z107" s="2">
        <v>0.12034722222222222</v>
      </c>
      <c r="AB107">
        <v>1</v>
      </c>
      <c r="AD107" s="4">
        <f t="shared" si="16"/>
        <v>3.9738381472529465</v>
      </c>
      <c r="AE107" s="4">
        <f t="shared" si="17"/>
        <v>6.0780663195767808</v>
      </c>
      <c r="AF107" s="4">
        <f t="shared" si="18"/>
        <v>2.1042281723238343</v>
      </c>
      <c r="AG107" s="4">
        <f t="shared" si="19"/>
        <v>0.12447420063139435</v>
      </c>
      <c r="BC107" s="4"/>
      <c r="BD107" s="4"/>
      <c r="BE107" s="4"/>
      <c r="BF107" s="4"/>
    </row>
    <row r="108" spans="1:58" x14ac:dyDescent="0.3">
      <c r="A108">
        <v>85</v>
      </c>
      <c r="B108">
        <v>26</v>
      </c>
      <c r="C108" t="s">
        <v>137</v>
      </c>
      <c r="D108" t="s">
        <v>27</v>
      </c>
      <c r="G108">
        <v>0.5</v>
      </c>
      <c r="H108">
        <v>0.5</v>
      </c>
      <c r="I108">
        <v>4434</v>
      </c>
      <c r="J108">
        <v>6495</v>
      </c>
      <c r="L108">
        <v>1256</v>
      </c>
      <c r="M108">
        <v>3.8170000000000002</v>
      </c>
      <c r="N108">
        <v>5.7809999999999997</v>
      </c>
      <c r="O108">
        <v>1.964</v>
      </c>
      <c r="Q108">
        <v>1.4999999999999999E-2</v>
      </c>
      <c r="R108">
        <v>1</v>
      </c>
      <c r="S108">
        <v>0</v>
      </c>
      <c r="T108">
        <v>0</v>
      </c>
      <c r="V108">
        <v>0</v>
      </c>
      <c r="Y108" s="1">
        <v>44411</v>
      </c>
      <c r="Z108" s="2">
        <v>0.13127314814814814</v>
      </c>
      <c r="AB108">
        <v>1</v>
      </c>
      <c r="AD108" s="4">
        <f t="shared" si="16"/>
        <v>4.1167860670386052</v>
      </c>
      <c r="AE108" s="4">
        <f t="shared" si="17"/>
        <v>5.9618922137096151</v>
      </c>
      <c r="AF108" s="4">
        <f t="shared" si="18"/>
        <v>1.8451061466710099</v>
      </c>
      <c r="AG108" s="4">
        <f t="shared" si="19"/>
        <v>0.10483778982093124</v>
      </c>
      <c r="BC108" s="4"/>
      <c r="BD108" s="4"/>
      <c r="BE108" s="4"/>
      <c r="BF108" s="4"/>
    </row>
    <row r="109" spans="1:58" x14ac:dyDescent="0.3">
      <c r="A109">
        <v>86</v>
      </c>
      <c r="B109">
        <v>26</v>
      </c>
      <c r="C109" t="s">
        <v>137</v>
      </c>
      <c r="D109" t="s">
        <v>27</v>
      </c>
      <c r="G109">
        <v>0.5</v>
      </c>
      <c r="H109">
        <v>0.5</v>
      </c>
      <c r="I109">
        <v>4479</v>
      </c>
      <c r="J109">
        <v>6488</v>
      </c>
      <c r="L109">
        <v>1225</v>
      </c>
      <c r="M109">
        <v>3.851</v>
      </c>
      <c r="N109">
        <v>5.7750000000000004</v>
      </c>
      <c r="O109">
        <v>1.9239999999999999</v>
      </c>
      <c r="Q109">
        <v>1.2E-2</v>
      </c>
      <c r="R109">
        <v>1</v>
      </c>
      <c r="S109">
        <v>0</v>
      </c>
      <c r="T109">
        <v>0</v>
      </c>
      <c r="V109">
        <v>0</v>
      </c>
      <c r="Y109" s="1">
        <v>44411</v>
      </c>
      <c r="Z109" s="2">
        <v>0.13725694444444445</v>
      </c>
      <c r="AB109">
        <v>1</v>
      </c>
      <c r="AD109" s="4">
        <f t="shared" si="16"/>
        <v>4.1605456343199299</v>
      </c>
      <c r="AE109" s="4">
        <f t="shared" si="17"/>
        <v>5.9550584427762523</v>
      </c>
      <c r="AF109" s="4">
        <f t="shared" si="18"/>
        <v>1.7945128084563224</v>
      </c>
      <c r="AG109" s="4">
        <f t="shared" si="19"/>
        <v>0.10177885145347215</v>
      </c>
      <c r="AJ109">
        <f>ABS(100*(AD109-AD110)/(AVERAGE(AD109:AD110)))</f>
        <v>1.0231409497120421</v>
      </c>
      <c r="AO109">
        <f>ABS(100*(AE109-AE110)/(AVERAGE(AE109:AE110)))</f>
        <v>0.26195526423091259</v>
      </c>
      <c r="AT109">
        <f>ABS(100*(AF109-AF110)/(AVERAGE(AF109:AF110)))</f>
        <v>1.5254443352394729</v>
      </c>
      <c r="AY109">
        <f>ABS(100*(AG109-AG110)/(AVERAGE(AG109:AG110)))</f>
        <v>3.9906853989895423</v>
      </c>
      <c r="BC109" s="4">
        <f>AVERAGE(AD109:AD110)</f>
        <v>4.1819392005463545</v>
      </c>
      <c r="BD109" s="4">
        <f>AVERAGE(AE109:AE110)</f>
        <v>5.9628684667000957</v>
      </c>
      <c r="BE109" s="4">
        <f>AVERAGE(AF109:AF110)</f>
        <v>1.7809292661537404</v>
      </c>
      <c r="BF109" s="4">
        <f>AVERAGE(AG109:AG110)</f>
        <v>0.10385103550884767</v>
      </c>
    </row>
    <row r="110" spans="1:58" x14ac:dyDescent="0.3">
      <c r="A110">
        <v>87</v>
      </c>
      <c r="B110">
        <v>26</v>
      </c>
      <c r="C110" t="s">
        <v>137</v>
      </c>
      <c r="D110" t="s">
        <v>27</v>
      </c>
      <c r="G110">
        <v>0.5</v>
      </c>
      <c r="H110">
        <v>0.5</v>
      </c>
      <c r="I110">
        <v>4523</v>
      </c>
      <c r="J110">
        <v>6504</v>
      </c>
      <c r="L110">
        <v>1267</v>
      </c>
      <c r="M110">
        <v>3.8849999999999998</v>
      </c>
      <c r="N110">
        <v>5.7889999999999997</v>
      </c>
      <c r="O110">
        <v>1.9039999999999999</v>
      </c>
      <c r="Q110">
        <v>1.7000000000000001E-2</v>
      </c>
      <c r="R110">
        <v>1</v>
      </c>
      <c r="S110">
        <v>0</v>
      </c>
      <c r="T110">
        <v>0</v>
      </c>
      <c r="V110">
        <v>0</v>
      </c>
      <c r="Y110" s="1">
        <v>44411</v>
      </c>
      <c r="Z110" s="2">
        <v>0.14366898148148147</v>
      </c>
      <c r="AB110">
        <v>1</v>
      </c>
      <c r="AD110" s="4">
        <f t="shared" si="16"/>
        <v>4.20333276677278</v>
      </c>
      <c r="AE110" s="4">
        <f t="shared" si="17"/>
        <v>5.9706784906239383</v>
      </c>
      <c r="AF110" s="4">
        <f t="shared" si="18"/>
        <v>1.7673457238511583</v>
      </c>
      <c r="AG110" s="4">
        <f t="shared" si="19"/>
        <v>0.10592321956422318</v>
      </c>
      <c r="BC110" s="4"/>
      <c r="BD110" s="4"/>
      <c r="BE110" s="4"/>
      <c r="BF110" s="4"/>
    </row>
    <row r="111" spans="1:58" x14ac:dyDescent="0.3">
      <c r="A111">
        <v>88</v>
      </c>
      <c r="B111">
        <v>27</v>
      </c>
      <c r="C111" t="s">
        <v>138</v>
      </c>
      <c r="D111" t="s">
        <v>27</v>
      </c>
      <c r="G111">
        <v>0.5</v>
      </c>
      <c r="H111">
        <v>0.5</v>
      </c>
      <c r="I111">
        <v>3924</v>
      </c>
      <c r="J111">
        <v>4686</v>
      </c>
      <c r="L111">
        <v>1577</v>
      </c>
      <c r="M111">
        <v>3.4260000000000002</v>
      </c>
      <c r="N111">
        <v>4.2489999999999997</v>
      </c>
      <c r="O111">
        <v>0.82299999999999995</v>
      </c>
      <c r="Q111">
        <v>4.9000000000000002E-2</v>
      </c>
      <c r="R111">
        <v>1</v>
      </c>
      <c r="S111">
        <v>0</v>
      </c>
      <c r="T111">
        <v>0</v>
      </c>
      <c r="V111">
        <v>0</v>
      </c>
      <c r="Y111" s="1">
        <v>44411</v>
      </c>
      <c r="Z111" s="2">
        <v>0.15429398148148146</v>
      </c>
      <c r="AB111">
        <v>1</v>
      </c>
      <c r="AD111" s="4">
        <f t="shared" si="16"/>
        <v>3.6208443045169307</v>
      </c>
      <c r="AE111" s="4">
        <f t="shared" si="17"/>
        <v>4.1958505539305895</v>
      </c>
      <c r="AF111" s="4">
        <f t="shared" si="18"/>
        <v>0.57500624941365874</v>
      </c>
      <c r="AG111" s="4">
        <f t="shared" si="19"/>
        <v>0.13651260323881398</v>
      </c>
      <c r="BC111" s="4"/>
      <c r="BD111" s="4"/>
      <c r="BE111" s="4"/>
      <c r="BF111" s="4"/>
    </row>
    <row r="112" spans="1:58" x14ac:dyDescent="0.3">
      <c r="A112">
        <v>89</v>
      </c>
      <c r="B112">
        <v>27</v>
      </c>
      <c r="C112" t="s">
        <v>138</v>
      </c>
      <c r="D112" t="s">
        <v>27</v>
      </c>
      <c r="G112">
        <v>0.5</v>
      </c>
      <c r="H112">
        <v>0.5</v>
      </c>
      <c r="I112">
        <v>3679</v>
      </c>
      <c r="J112">
        <v>4712</v>
      </c>
      <c r="L112">
        <v>1587</v>
      </c>
      <c r="M112">
        <v>3.2370000000000001</v>
      </c>
      <c r="N112">
        <v>4.2709999999999999</v>
      </c>
      <c r="O112">
        <v>1.034</v>
      </c>
      <c r="Q112">
        <v>0.05</v>
      </c>
      <c r="R112">
        <v>1</v>
      </c>
      <c r="S112">
        <v>0</v>
      </c>
      <c r="T112">
        <v>0</v>
      </c>
      <c r="V112">
        <v>0</v>
      </c>
      <c r="Y112" s="1">
        <v>44411</v>
      </c>
      <c r="Z112" s="2">
        <v>0.16021990740740741</v>
      </c>
      <c r="AB112">
        <v>1</v>
      </c>
      <c r="AD112" s="4">
        <f t="shared" si="16"/>
        <v>3.3825977715408317</v>
      </c>
      <c r="AE112" s="4">
        <f t="shared" si="17"/>
        <v>4.2212331316830802</v>
      </c>
      <c r="AF112" s="4">
        <f t="shared" si="18"/>
        <v>0.83863536014224849</v>
      </c>
      <c r="AG112" s="4">
        <f t="shared" si="19"/>
        <v>0.13749935755089754</v>
      </c>
      <c r="AJ112">
        <f>ABS(100*(AD112-AD113)/(AVERAGE(AD112:AD113)))</f>
        <v>0.11492658613746705</v>
      </c>
      <c r="AO112">
        <f>ABS(100*(AE112-AE113)/(AVERAGE(AE112:AE113)))</f>
        <v>0.55351662349755182</v>
      </c>
      <c r="AT112">
        <f>ABS(100*(AF112-AF113)/(AVERAGE(AF112:AF113)))</f>
        <v>2.3031830710973922</v>
      </c>
      <c r="AY112">
        <f>ABS(100*(AG112-AG113)/(AVERAGE(AG112:AG113)))</f>
        <v>0.78630356980548088</v>
      </c>
      <c r="BC112" s="4">
        <f>AVERAGE(AD112:AD113)</f>
        <v>3.3845426411977795</v>
      </c>
      <c r="BD112" s="4">
        <f>AVERAGE(AE112:AE113)</f>
        <v>4.2329481675688445</v>
      </c>
      <c r="BE112" s="4">
        <f>AVERAGE(AF112:AF113)</f>
        <v>0.84840552637106503</v>
      </c>
      <c r="BF112" s="4">
        <f>AVERAGE(AG112:AG113)</f>
        <v>0.13804207242254352</v>
      </c>
    </row>
    <row r="113" spans="1:58" x14ac:dyDescent="0.3">
      <c r="A113">
        <v>90</v>
      </c>
      <c r="B113">
        <v>27</v>
      </c>
      <c r="C113" t="s">
        <v>138</v>
      </c>
      <c r="D113" t="s">
        <v>27</v>
      </c>
      <c r="G113">
        <v>0.5</v>
      </c>
      <c r="H113">
        <v>0.5</v>
      </c>
      <c r="I113">
        <v>3683</v>
      </c>
      <c r="J113">
        <v>4736</v>
      </c>
      <c r="L113">
        <v>1598</v>
      </c>
      <c r="M113">
        <v>3.24</v>
      </c>
      <c r="N113">
        <v>4.29</v>
      </c>
      <c r="O113">
        <v>1.05</v>
      </c>
      <c r="Q113">
        <v>5.0999999999999997E-2</v>
      </c>
      <c r="R113">
        <v>1</v>
      </c>
      <c r="S113">
        <v>0</v>
      </c>
      <c r="T113">
        <v>0</v>
      </c>
      <c r="V113">
        <v>0</v>
      </c>
      <c r="Y113" s="1">
        <v>44411</v>
      </c>
      <c r="Z113" s="2">
        <v>0.16657407407407407</v>
      </c>
      <c r="AB113">
        <v>1</v>
      </c>
      <c r="AD113" s="4">
        <f t="shared" si="16"/>
        <v>3.3864875108547272</v>
      </c>
      <c r="AE113" s="4">
        <f t="shared" si="17"/>
        <v>4.2446632034546088</v>
      </c>
      <c r="AF113" s="4">
        <f t="shared" si="18"/>
        <v>0.85817569259988158</v>
      </c>
      <c r="AG113" s="4">
        <f t="shared" si="19"/>
        <v>0.13858478729418947</v>
      </c>
      <c r="BC113" s="4"/>
      <c r="BD113" s="4"/>
      <c r="BE113" s="4"/>
      <c r="BF113" s="4"/>
    </row>
    <row r="114" spans="1:58" x14ac:dyDescent="0.3">
      <c r="A114">
        <v>91</v>
      </c>
      <c r="B114">
        <v>28</v>
      </c>
      <c r="C114" t="s">
        <v>139</v>
      </c>
      <c r="D114" t="s">
        <v>27</v>
      </c>
      <c r="G114">
        <v>0.5</v>
      </c>
      <c r="H114">
        <v>0.5</v>
      </c>
      <c r="I114">
        <v>3153</v>
      </c>
      <c r="J114">
        <v>4711</v>
      </c>
      <c r="L114">
        <v>1938</v>
      </c>
      <c r="M114">
        <v>2.8340000000000001</v>
      </c>
      <c r="N114">
        <v>4.2699999999999996</v>
      </c>
      <c r="O114">
        <v>1.4359999999999999</v>
      </c>
      <c r="Q114">
        <v>8.6999999999999994E-2</v>
      </c>
      <c r="R114">
        <v>1</v>
      </c>
      <c r="S114">
        <v>0</v>
      </c>
      <c r="T114">
        <v>0</v>
      </c>
      <c r="V114">
        <v>0</v>
      </c>
      <c r="Y114" s="1">
        <v>44411</v>
      </c>
      <c r="Z114" s="2">
        <v>0.17699074074074073</v>
      </c>
      <c r="AB114">
        <v>1</v>
      </c>
      <c r="AD114" s="4">
        <f t="shared" si="16"/>
        <v>2.871097051763575</v>
      </c>
      <c r="AE114" s="4">
        <f t="shared" si="17"/>
        <v>4.2202568786925996</v>
      </c>
      <c r="AF114" s="4">
        <f t="shared" si="18"/>
        <v>1.3491598269290246</v>
      </c>
      <c r="AG114" s="4">
        <f t="shared" si="19"/>
        <v>0.17213443390503103</v>
      </c>
      <c r="BC114" s="4"/>
      <c r="BD114" s="4"/>
      <c r="BE114" s="4"/>
      <c r="BF114" s="4"/>
    </row>
    <row r="115" spans="1:58" x14ac:dyDescent="0.3">
      <c r="A115">
        <v>92</v>
      </c>
      <c r="B115">
        <v>28</v>
      </c>
      <c r="C115" t="s">
        <v>139</v>
      </c>
      <c r="D115" t="s">
        <v>27</v>
      </c>
      <c r="G115">
        <v>0.5</v>
      </c>
      <c r="H115">
        <v>0.5</v>
      </c>
      <c r="I115">
        <v>3002</v>
      </c>
      <c r="J115">
        <v>4711</v>
      </c>
      <c r="L115">
        <v>1884</v>
      </c>
      <c r="M115">
        <v>2.718</v>
      </c>
      <c r="N115">
        <v>4.2699999999999996</v>
      </c>
      <c r="O115">
        <v>1.552</v>
      </c>
      <c r="Q115">
        <v>8.1000000000000003E-2</v>
      </c>
      <c r="R115">
        <v>1</v>
      </c>
      <c r="S115">
        <v>0</v>
      </c>
      <c r="T115">
        <v>0</v>
      </c>
      <c r="V115">
        <v>0</v>
      </c>
      <c r="Y115" s="1">
        <v>44411</v>
      </c>
      <c r="Z115" s="2">
        <v>0.18278935185185186</v>
      </c>
      <c r="AB115">
        <v>1</v>
      </c>
      <c r="AD115" s="4">
        <f t="shared" si="16"/>
        <v>2.7242593926640204</v>
      </c>
      <c r="AE115" s="4">
        <f t="shared" si="17"/>
        <v>4.2202568786925996</v>
      </c>
      <c r="AF115" s="4">
        <f t="shared" si="18"/>
        <v>1.4959974860285792</v>
      </c>
      <c r="AG115" s="4">
        <f t="shared" si="19"/>
        <v>0.1668059606197797</v>
      </c>
      <c r="AJ115">
        <f>ABS(100*(AD115-AD116)/(AVERAGE(AD115:AD116)))</f>
        <v>0.49848979932776882</v>
      </c>
      <c r="AO115">
        <f>ABS(100*(AE115-AE116)/(AVERAGE(AE115:AE116)))</f>
        <v>0.11572967306909673</v>
      </c>
      <c r="AT115">
        <f>ABS(100*(AF115-AF116)/(AVERAGE(AF115:AF116)))</f>
        <v>1.2440124377152315</v>
      </c>
      <c r="AY115">
        <f>ABS(100*(AG115-AG116)/(AVERAGE(AG115:AG116)))</f>
        <v>2.6270456961182682</v>
      </c>
      <c r="BC115" s="4">
        <f>AVERAGE(AD115:AD116)</f>
        <v>2.7310664364633377</v>
      </c>
      <c r="BD115" s="4">
        <f>AVERAGE(AE115:AE116)</f>
        <v>4.2178162462163993</v>
      </c>
      <c r="BE115" s="4">
        <f>AVERAGE(AF115:AF116)</f>
        <v>1.4867498097530614</v>
      </c>
      <c r="BF115" s="4">
        <f>AVERAGE(AG115:AG116)</f>
        <v>0.16902615782196773</v>
      </c>
    </row>
    <row r="116" spans="1:58" x14ac:dyDescent="0.3">
      <c r="A116">
        <v>93</v>
      </c>
      <c r="B116">
        <v>28</v>
      </c>
      <c r="C116" t="s">
        <v>139</v>
      </c>
      <c r="D116" t="s">
        <v>27</v>
      </c>
      <c r="G116">
        <v>0.5</v>
      </c>
      <c r="H116">
        <v>0.5</v>
      </c>
      <c r="I116">
        <v>3016</v>
      </c>
      <c r="J116">
        <v>4706</v>
      </c>
      <c r="L116">
        <v>1929</v>
      </c>
      <c r="M116">
        <v>2.7290000000000001</v>
      </c>
      <c r="N116">
        <v>4.2649999999999997</v>
      </c>
      <c r="O116">
        <v>1.536</v>
      </c>
      <c r="Q116">
        <v>8.5999999999999993E-2</v>
      </c>
      <c r="R116">
        <v>1</v>
      </c>
      <c r="S116">
        <v>0</v>
      </c>
      <c r="T116">
        <v>0</v>
      </c>
      <c r="V116">
        <v>0</v>
      </c>
      <c r="Y116" s="1">
        <v>44411</v>
      </c>
      <c r="Z116" s="2">
        <v>0.18901620370370367</v>
      </c>
      <c r="AB116">
        <v>1</v>
      </c>
      <c r="AD116" s="4">
        <f t="shared" si="16"/>
        <v>2.7378734802626545</v>
      </c>
      <c r="AE116" s="4">
        <f t="shared" si="17"/>
        <v>4.2153756137401981</v>
      </c>
      <c r="AF116" s="4">
        <f t="shared" si="18"/>
        <v>1.4775021334775436</v>
      </c>
      <c r="AG116" s="4">
        <f t="shared" si="19"/>
        <v>0.17124635502415578</v>
      </c>
      <c r="BC116" s="4"/>
      <c r="BD116" s="4"/>
      <c r="BE116" s="4"/>
      <c r="BF116" s="4"/>
    </row>
    <row r="117" spans="1:58" x14ac:dyDescent="0.3">
      <c r="A117">
        <v>94</v>
      </c>
      <c r="B117">
        <v>29</v>
      </c>
      <c r="C117" t="s">
        <v>140</v>
      </c>
      <c r="D117" t="s">
        <v>27</v>
      </c>
      <c r="G117">
        <v>0.5</v>
      </c>
      <c r="H117">
        <v>0.5</v>
      </c>
      <c r="I117">
        <v>3858</v>
      </c>
      <c r="J117">
        <v>6550</v>
      </c>
      <c r="L117">
        <v>1963</v>
      </c>
      <c r="M117">
        <v>3.375</v>
      </c>
      <c r="N117">
        <v>5.827</v>
      </c>
      <c r="O117">
        <v>2.4529999999999998</v>
      </c>
      <c r="Q117">
        <v>8.8999999999999996E-2</v>
      </c>
      <c r="R117">
        <v>1</v>
      </c>
      <c r="S117">
        <v>0</v>
      </c>
      <c r="T117">
        <v>0</v>
      </c>
      <c r="V117">
        <v>0</v>
      </c>
      <c r="Y117" s="1">
        <v>44411</v>
      </c>
      <c r="Z117" s="2">
        <v>0.19972222222222222</v>
      </c>
      <c r="AB117">
        <v>1</v>
      </c>
      <c r="AD117" s="4">
        <f t="shared" si="16"/>
        <v>3.5566636058376551</v>
      </c>
      <c r="AE117" s="4">
        <f t="shared" si="17"/>
        <v>6.0155861281860359</v>
      </c>
      <c r="AF117" s="4">
        <f t="shared" si="18"/>
        <v>2.4589225223483808</v>
      </c>
      <c r="AG117" s="4">
        <f t="shared" si="19"/>
        <v>0.17460131968523995</v>
      </c>
      <c r="BC117" s="4"/>
      <c r="BD117" s="4"/>
      <c r="BE117" s="4"/>
      <c r="BF117" s="4"/>
    </row>
    <row r="118" spans="1:58" x14ac:dyDescent="0.3">
      <c r="A118">
        <v>95</v>
      </c>
      <c r="B118">
        <v>29</v>
      </c>
      <c r="C118" t="s">
        <v>140</v>
      </c>
      <c r="D118" t="s">
        <v>27</v>
      </c>
      <c r="G118">
        <v>0.5</v>
      </c>
      <c r="H118">
        <v>0.5</v>
      </c>
      <c r="I118">
        <v>4160</v>
      </c>
      <c r="J118">
        <v>6610</v>
      </c>
      <c r="L118">
        <v>1930</v>
      </c>
      <c r="M118">
        <v>3.6059999999999999</v>
      </c>
      <c r="N118">
        <v>5.8780000000000001</v>
      </c>
      <c r="O118">
        <v>2.2719999999999998</v>
      </c>
      <c r="Q118">
        <v>8.5999999999999993E-2</v>
      </c>
      <c r="R118">
        <v>1</v>
      </c>
      <c r="S118">
        <v>0</v>
      </c>
      <c r="T118">
        <v>0</v>
      </c>
      <c r="V118">
        <v>0</v>
      </c>
      <c r="Y118" s="1">
        <v>44411</v>
      </c>
      <c r="Z118" s="2">
        <v>0.20583333333333331</v>
      </c>
      <c r="AB118">
        <v>1</v>
      </c>
      <c r="AD118" s="4">
        <f t="shared" si="16"/>
        <v>3.8503389240367647</v>
      </c>
      <c r="AE118" s="4">
        <f t="shared" si="17"/>
        <v>6.07416130761486</v>
      </c>
      <c r="AF118" s="4">
        <f t="shared" si="18"/>
        <v>2.2238223835780953</v>
      </c>
      <c r="AG118" s="4">
        <f t="shared" si="19"/>
        <v>0.17134503045536414</v>
      </c>
      <c r="AJ118">
        <f>ABS(100*(AD118-AD119)/(AVERAGE(AD118:AD119)))</f>
        <v>0.15142021772792699</v>
      </c>
      <c r="AO118">
        <f>ABS(100*(AE118-AE119)/(AVERAGE(AE118:AE119)))</f>
        <v>0.22526461253484592</v>
      </c>
      <c r="AT118">
        <f>ABS(100*(AF118-AF119)/(AVERAGE(AF118:AF119)))</f>
        <v>0.880827585168523</v>
      </c>
      <c r="AY118">
        <f>ABS(100*(AG118-AG119)/(AVERAGE(AG118:AG119)))</f>
        <v>1.3158265172135897</v>
      </c>
      <c r="BC118" s="4">
        <f>AVERAGE(AD118:AD119)</f>
        <v>3.8532562285221861</v>
      </c>
      <c r="BD118" s="4">
        <f>AVERAGE(AE118:AE119)</f>
        <v>6.0673275366814972</v>
      </c>
      <c r="BE118" s="4">
        <f>AVERAGE(AF118:AF119)</f>
        <v>2.2140713081593111</v>
      </c>
      <c r="BF118" s="4">
        <f>AVERAGE(AG118:AG119)</f>
        <v>0.17247979791426027</v>
      </c>
    </row>
    <row r="119" spans="1:58" x14ac:dyDescent="0.3">
      <c r="A119">
        <v>96</v>
      </c>
      <c r="B119">
        <v>29</v>
      </c>
      <c r="C119" t="s">
        <v>140</v>
      </c>
      <c r="D119" t="s">
        <v>27</v>
      </c>
      <c r="G119">
        <v>0.5</v>
      </c>
      <c r="H119">
        <v>0.5</v>
      </c>
      <c r="I119">
        <v>4166</v>
      </c>
      <c r="J119">
        <v>6596</v>
      </c>
      <c r="L119">
        <v>1953</v>
      </c>
      <c r="M119">
        <v>3.6110000000000002</v>
      </c>
      <c r="N119">
        <v>5.867</v>
      </c>
      <c r="O119">
        <v>2.2559999999999998</v>
      </c>
      <c r="Q119">
        <v>8.7999999999999995E-2</v>
      </c>
      <c r="R119">
        <v>1</v>
      </c>
      <c r="S119">
        <v>0</v>
      </c>
      <c r="T119">
        <v>0</v>
      </c>
      <c r="V119">
        <v>0</v>
      </c>
      <c r="Y119" s="1">
        <v>44411</v>
      </c>
      <c r="Z119" s="2">
        <v>0.21224537037037036</v>
      </c>
      <c r="AB119">
        <v>1</v>
      </c>
      <c r="AD119" s="4">
        <f t="shared" si="16"/>
        <v>3.8561735330076079</v>
      </c>
      <c r="AE119" s="4">
        <f t="shared" si="17"/>
        <v>6.0604937657481344</v>
      </c>
      <c r="AF119" s="4">
        <f t="shared" si="18"/>
        <v>2.2043202327405265</v>
      </c>
      <c r="AG119" s="4">
        <f t="shared" si="19"/>
        <v>0.17361456537315639</v>
      </c>
      <c r="BC119" s="4"/>
      <c r="BD119" s="4"/>
      <c r="BE119" s="4"/>
      <c r="BF119" s="4"/>
    </row>
    <row r="120" spans="1:58" x14ac:dyDescent="0.3">
      <c r="A120">
        <v>97</v>
      </c>
      <c r="B120">
        <v>30</v>
      </c>
      <c r="C120" t="s">
        <v>141</v>
      </c>
      <c r="D120" t="s">
        <v>27</v>
      </c>
      <c r="G120">
        <v>0.5</v>
      </c>
      <c r="H120">
        <v>0.5</v>
      </c>
      <c r="I120">
        <v>3592</v>
      </c>
      <c r="J120">
        <v>4161</v>
      </c>
      <c r="L120">
        <v>2041</v>
      </c>
      <c r="M120">
        <v>3.17</v>
      </c>
      <c r="N120">
        <v>3.8039999999999998</v>
      </c>
      <c r="O120">
        <v>0.63300000000000001</v>
      </c>
      <c r="Q120">
        <v>9.7000000000000003E-2</v>
      </c>
      <c r="R120">
        <v>1</v>
      </c>
      <c r="S120">
        <v>0</v>
      </c>
      <c r="T120">
        <v>0</v>
      </c>
      <c r="V120">
        <v>0</v>
      </c>
      <c r="Y120" s="1">
        <v>44411</v>
      </c>
      <c r="Z120" s="2">
        <v>0.22284722222222222</v>
      </c>
      <c r="AB120">
        <v>1</v>
      </c>
      <c r="AD120" s="4">
        <f t="shared" si="16"/>
        <v>3.2979959414636046</v>
      </c>
      <c r="AE120" s="4">
        <f t="shared" si="17"/>
        <v>3.6833177339283854</v>
      </c>
      <c r="AF120" s="4">
        <f t="shared" si="18"/>
        <v>0.38532179246478071</v>
      </c>
      <c r="AG120" s="4">
        <f t="shared" si="19"/>
        <v>0.18229800331949184</v>
      </c>
      <c r="BC120" s="4"/>
      <c r="BD120" s="4"/>
      <c r="BE120" s="4"/>
      <c r="BF120" s="4"/>
    </row>
    <row r="121" spans="1:58" x14ac:dyDescent="0.3">
      <c r="A121">
        <v>98</v>
      </c>
      <c r="B121">
        <v>30</v>
      </c>
      <c r="C121" t="s">
        <v>141</v>
      </c>
      <c r="D121" t="s">
        <v>27</v>
      </c>
      <c r="G121">
        <v>0.5</v>
      </c>
      <c r="H121">
        <v>0.5</v>
      </c>
      <c r="I121">
        <v>3348</v>
      </c>
      <c r="J121">
        <v>4200</v>
      </c>
      <c r="L121">
        <v>2067</v>
      </c>
      <c r="M121">
        <v>2.9830000000000001</v>
      </c>
      <c r="N121">
        <v>3.8370000000000002</v>
      </c>
      <c r="O121">
        <v>0.85399999999999998</v>
      </c>
      <c r="Q121">
        <v>0.1</v>
      </c>
      <c r="R121">
        <v>1</v>
      </c>
      <c r="S121">
        <v>0</v>
      </c>
      <c r="T121">
        <v>0</v>
      </c>
      <c r="V121">
        <v>0</v>
      </c>
      <c r="Y121" s="1">
        <v>44411</v>
      </c>
      <c r="Z121" s="2">
        <v>0.2286111111111111</v>
      </c>
      <c r="AB121">
        <v>1</v>
      </c>
      <c r="AD121" s="4">
        <f t="shared" si="16"/>
        <v>3.0607218433159802</v>
      </c>
      <c r="AE121" s="4">
        <f t="shared" si="17"/>
        <v>3.7213916005571206</v>
      </c>
      <c r="AF121" s="4">
        <f t="shared" si="18"/>
        <v>0.66066975724114041</v>
      </c>
      <c r="AG121" s="4">
        <f t="shared" si="19"/>
        <v>0.1848635645309091</v>
      </c>
      <c r="AJ121">
        <f>ABS(100*(AD121-AD122)/(AVERAGE(AD121:AD122)))</f>
        <v>0.98978833931652099</v>
      </c>
      <c r="AO121">
        <f>ABS(100*(AE121-AE122)/(AVERAGE(AE121:AE122)))</f>
        <v>0.60155675489493676</v>
      </c>
      <c r="AT121">
        <f>ABS(100*(AF121-AF122)/(AVERAGE(AF121:AF122)))</f>
        <v>7.6567162916017653</v>
      </c>
      <c r="AY121">
        <f>ABS(100*(AG121-AG122)/(AVERAGE(AG121:AG122)))</f>
        <v>5.336319424418514E-2</v>
      </c>
      <c r="BC121" s="4">
        <f>AVERAGE(AD121:AD122)</f>
        <v>3.0456491034746351</v>
      </c>
      <c r="BD121" s="4">
        <f>AVERAGE(AE121:AE122)</f>
        <v>3.732618509947645</v>
      </c>
      <c r="BE121" s="4">
        <f>AVERAGE(AF121:AF122)</f>
        <v>0.68696940647300986</v>
      </c>
      <c r="BF121" s="4">
        <f>AVERAGE(AG121:AG122)</f>
        <v>0.1849129022465133</v>
      </c>
    </row>
    <row r="122" spans="1:58" x14ac:dyDescent="0.3">
      <c r="A122">
        <v>99</v>
      </c>
      <c r="B122">
        <v>30</v>
      </c>
      <c r="C122" t="s">
        <v>141</v>
      </c>
      <c r="D122" t="s">
        <v>27</v>
      </c>
      <c r="G122">
        <v>0.5</v>
      </c>
      <c r="H122">
        <v>0.5</v>
      </c>
      <c r="I122">
        <v>3317</v>
      </c>
      <c r="J122">
        <v>4223</v>
      </c>
      <c r="L122">
        <v>2068</v>
      </c>
      <c r="M122">
        <v>2.96</v>
      </c>
      <c r="N122">
        <v>3.8559999999999999</v>
      </c>
      <c r="O122">
        <v>0.89600000000000002</v>
      </c>
      <c r="Q122">
        <v>0.1</v>
      </c>
      <c r="R122">
        <v>1</v>
      </c>
      <c r="S122">
        <v>0</v>
      </c>
      <c r="T122">
        <v>0</v>
      </c>
      <c r="V122">
        <v>0</v>
      </c>
      <c r="Y122" s="1">
        <v>44411</v>
      </c>
      <c r="Z122" s="2">
        <v>0.23491898148148149</v>
      </c>
      <c r="AB122">
        <v>1</v>
      </c>
      <c r="AD122" s="4">
        <f t="shared" si="16"/>
        <v>3.0305763636332901</v>
      </c>
      <c r="AE122" s="4">
        <f t="shared" si="17"/>
        <v>3.7438454193381694</v>
      </c>
      <c r="AF122" s="4">
        <f t="shared" si="18"/>
        <v>0.71326905570487931</v>
      </c>
      <c r="AG122" s="4">
        <f t="shared" si="19"/>
        <v>0.18496223996211747</v>
      </c>
      <c r="BC122" s="4"/>
      <c r="BD122" s="4"/>
      <c r="BE122" s="4"/>
      <c r="BF122" s="4"/>
    </row>
    <row r="123" spans="1:58" x14ac:dyDescent="0.3">
      <c r="A123">
        <v>100</v>
      </c>
      <c r="B123">
        <v>31</v>
      </c>
      <c r="C123" t="s">
        <v>66</v>
      </c>
      <c r="D123" t="s">
        <v>27</v>
      </c>
      <c r="G123">
        <v>0.5</v>
      </c>
      <c r="H123">
        <v>0.5</v>
      </c>
      <c r="I123">
        <v>6145</v>
      </c>
      <c r="J123">
        <v>12080</v>
      </c>
      <c r="L123">
        <v>4508</v>
      </c>
      <c r="M123">
        <v>5.1289999999999996</v>
      </c>
      <c r="N123">
        <v>10.512</v>
      </c>
      <c r="O123">
        <v>5.383</v>
      </c>
      <c r="Q123">
        <v>0.35499999999999998</v>
      </c>
      <c r="R123">
        <v>1</v>
      </c>
      <c r="S123">
        <v>0</v>
      </c>
      <c r="T123">
        <v>0</v>
      </c>
      <c r="V123">
        <v>0</v>
      </c>
      <c r="Y123" s="1">
        <v>44411</v>
      </c>
      <c r="Z123" s="2">
        <v>0.2459375</v>
      </c>
      <c r="AB123">
        <v>1</v>
      </c>
      <c r="AD123" s="4">
        <f t="shared" si="16"/>
        <v>5.7806220585574009</v>
      </c>
      <c r="AE123" s="4">
        <f t="shared" si="17"/>
        <v>11.414265165542592</v>
      </c>
      <c r="AF123" s="4">
        <f t="shared" si="18"/>
        <v>5.6336431069851907</v>
      </c>
      <c r="AG123" s="4">
        <f t="shared" si="19"/>
        <v>0.42573029211050967</v>
      </c>
      <c r="BC123" s="4"/>
      <c r="BD123" s="4"/>
      <c r="BE123" s="4"/>
      <c r="BF123" s="4"/>
    </row>
    <row r="124" spans="1:58" x14ac:dyDescent="0.3">
      <c r="A124">
        <v>101</v>
      </c>
      <c r="B124">
        <v>31</v>
      </c>
      <c r="C124" t="s">
        <v>66</v>
      </c>
      <c r="D124" t="s">
        <v>27</v>
      </c>
      <c r="G124">
        <v>0.5</v>
      </c>
      <c r="H124">
        <v>0.5</v>
      </c>
      <c r="I124">
        <v>7079</v>
      </c>
      <c r="J124">
        <v>12200</v>
      </c>
      <c r="L124">
        <v>4566</v>
      </c>
      <c r="M124">
        <v>5.8460000000000001</v>
      </c>
      <c r="N124">
        <v>10.614000000000001</v>
      </c>
      <c r="O124">
        <v>4.7679999999999998</v>
      </c>
      <c r="Q124">
        <v>0.36099999999999999</v>
      </c>
      <c r="R124">
        <v>1</v>
      </c>
      <c r="S124">
        <v>0</v>
      </c>
      <c r="T124">
        <v>0</v>
      </c>
      <c r="V124">
        <v>0</v>
      </c>
      <c r="Y124" s="1">
        <v>44411</v>
      </c>
      <c r="Z124" s="2">
        <v>0.25214120370370369</v>
      </c>
      <c r="AB124">
        <v>1</v>
      </c>
      <c r="AD124" s="4">
        <f t="shared" si="16"/>
        <v>6.6888761883519976</v>
      </c>
      <c r="AE124" s="4">
        <f t="shared" si="17"/>
        <v>11.531415524400238</v>
      </c>
      <c r="AF124" s="4">
        <f t="shared" si="18"/>
        <v>4.8425393360482403</v>
      </c>
      <c r="AG124" s="4">
        <f t="shared" si="19"/>
        <v>0.43145346712059435</v>
      </c>
      <c r="AJ124">
        <f>ABS(100*(AD124-AD125)/(AVERAGE(AD124:AD125)))</f>
        <v>1.829448511527811</v>
      </c>
      <c r="AL124">
        <f>100*((AVERAGE(AD124:AD125)*25.225)-(AVERAGE(AD106:AD107)*25))/(1000*0.075)</f>
        <v>94.049937007898805</v>
      </c>
      <c r="AO124">
        <f>ABS(100*(AE124-AE125)/(AVERAGE(AE124:AE125)))</f>
        <v>0.80752009373117106</v>
      </c>
      <c r="AQ124">
        <f>100*((AVERAGE(AE124:AE125)*25.225)-(AVERAGE(AE106:AE107)*25))/(2000*0.075)</f>
        <v>92.074970795062939</v>
      </c>
      <c r="AT124">
        <f>ABS(100*(AF124-AF125)/(AVERAGE(AF124:AF125)))</f>
        <v>4.5674731440400276</v>
      </c>
      <c r="AV124">
        <f>100*((AVERAGE(AF124:AF125)*25.225)-(AVERAGE(AF106:AF107)*25))/(1000*0.075)</f>
        <v>90.100004582227044</v>
      </c>
      <c r="AY124">
        <f>ABS(100*(AG124-AG125)/(AVERAGE(AG124:AG125)))</f>
        <v>0.7745843757726294</v>
      </c>
      <c r="BA124">
        <f>100*((AVERAGE(AG124:AG125)*25.225)-(AVERAGE(AG106:AG107)*25))/(100*0.075)</f>
        <v>103.19822147618386</v>
      </c>
      <c r="BC124" s="4">
        <f>AVERAGE(AD124:AD125)</f>
        <v>6.7506257999600887</v>
      </c>
      <c r="BD124" s="4">
        <f>AVERAGE(AE124:AE125)</f>
        <v>11.485043507352419</v>
      </c>
      <c r="BE124" s="4">
        <f>AVERAGE(AF124:AF125)</f>
        <v>4.7344177073923301</v>
      </c>
      <c r="BF124" s="4">
        <f>AVERAGE(AG124:AG125)</f>
        <v>0.43313094945113639</v>
      </c>
    </row>
    <row r="125" spans="1:58" x14ac:dyDescent="0.3">
      <c r="A125">
        <v>102</v>
      </c>
      <c r="B125">
        <v>31</v>
      </c>
      <c r="C125" t="s">
        <v>66</v>
      </c>
      <c r="D125" t="s">
        <v>27</v>
      </c>
      <c r="G125">
        <v>0.5</v>
      </c>
      <c r="H125">
        <v>0.5</v>
      </c>
      <c r="I125">
        <v>7206</v>
      </c>
      <c r="J125">
        <v>12105</v>
      </c>
      <c r="L125">
        <v>4600</v>
      </c>
      <c r="M125">
        <v>5.9429999999999996</v>
      </c>
      <c r="N125">
        <v>10.534000000000001</v>
      </c>
      <c r="O125">
        <v>4.59</v>
      </c>
      <c r="Q125">
        <v>0.36499999999999999</v>
      </c>
      <c r="R125">
        <v>1</v>
      </c>
      <c r="S125">
        <v>0</v>
      </c>
      <c r="T125">
        <v>0</v>
      </c>
      <c r="V125">
        <v>0</v>
      </c>
      <c r="Y125" s="1">
        <v>44411</v>
      </c>
      <c r="Z125" s="2">
        <v>0.2588078703703704</v>
      </c>
      <c r="AB125">
        <v>1</v>
      </c>
      <c r="AD125" s="4">
        <f t="shared" si="16"/>
        <v>6.8123754115681798</v>
      </c>
      <c r="AE125" s="4">
        <f t="shared" si="17"/>
        <v>11.4386714903046</v>
      </c>
      <c r="AF125" s="4">
        <f t="shared" si="18"/>
        <v>4.62629607873642</v>
      </c>
      <c r="AG125" s="4">
        <f t="shared" si="19"/>
        <v>0.43480843178167849</v>
      </c>
    </row>
    <row r="126" spans="1:58" x14ac:dyDescent="0.3">
      <c r="A126">
        <v>103</v>
      </c>
      <c r="B126">
        <v>32</v>
      </c>
      <c r="C126" t="s">
        <v>67</v>
      </c>
      <c r="D126" t="s">
        <v>27</v>
      </c>
      <c r="G126">
        <v>0.5</v>
      </c>
      <c r="H126">
        <v>0.5</v>
      </c>
      <c r="I126">
        <v>3869</v>
      </c>
      <c r="J126">
        <v>3680</v>
      </c>
      <c r="L126">
        <v>2180</v>
      </c>
      <c r="M126">
        <v>3.383</v>
      </c>
      <c r="N126">
        <v>3.3959999999999999</v>
      </c>
      <c r="O126">
        <v>1.2999999999999999E-2</v>
      </c>
      <c r="Q126">
        <v>0.112</v>
      </c>
      <c r="R126">
        <v>1</v>
      </c>
      <c r="S126">
        <v>0</v>
      </c>
      <c r="T126">
        <v>0</v>
      </c>
      <c r="V126">
        <v>0</v>
      </c>
      <c r="Y126" s="1">
        <v>44411</v>
      </c>
      <c r="Z126" s="2">
        <v>0.26923611111111112</v>
      </c>
      <c r="AB126">
        <v>1</v>
      </c>
      <c r="AD126" s="4">
        <f t="shared" si="16"/>
        <v>3.5673603889508674</v>
      </c>
      <c r="AE126" s="4">
        <f t="shared" si="17"/>
        <v>3.213740045507318</v>
      </c>
      <c r="AF126" s="4">
        <f t="shared" si="18"/>
        <v>-0.35362034344354942</v>
      </c>
      <c r="AG126" s="4">
        <f t="shared" si="19"/>
        <v>0.19601388825745353</v>
      </c>
      <c r="BC126" s="4"/>
      <c r="BD126" s="4"/>
      <c r="BE126" s="4"/>
      <c r="BF126" s="4"/>
    </row>
    <row r="127" spans="1:58" x14ac:dyDescent="0.3">
      <c r="A127">
        <v>104</v>
      </c>
      <c r="B127">
        <v>32</v>
      </c>
      <c r="C127" t="s">
        <v>67</v>
      </c>
      <c r="D127" t="s">
        <v>27</v>
      </c>
      <c r="G127">
        <v>0.5</v>
      </c>
      <c r="H127">
        <v>0.5</v>
      </c>
      <c r="I127">
        <v>2574</v>
      </c>
      <c r="J127">
        <v>3652</v>
      </c>
      <c r="L127">
        <v>2199</v>
      </c>
      <c r="M127">
        <v>2.39</v>
      </c>
      <c r="N127">
        <v>3.3719999999999999</v>
      </c>
      <c r="O127">
        <v>0.98299999999999998</v>
      </c>
      <c r="Q127">
        <v>0.114</v>
      </c>
      <c r="R127">
        <v>1</v>
      </c>
      <c r="S127">
        <v>0</v>
      </c>
      <c r="T127">
        <v>0</v>
      </c>
      <c r="V127">
        <v>0</v>
      </c>
      <c r="Y127" s="1">
        <v>44411</v>
      </c>
      <c r="Z127" s="2">
        <v>0.27497685185185183</v>
      </c>
      <c r="AB127">
        <v>1</v>
      </c>
      <c r="AD127" s="4">
        <f t="shared" si="16"/>
        <v>2.3080572860772026</v>
      </c>
      <c r="AE127" s="4">
        <f t="shared" si="17"/>
        <v>3.1864049617738672</v>
      </c>
      <c r="AF127" s="4">
        <f t="shared" si="18"/>
        <v>0.87834767569666461</v>
      </c>
      <c r="AG127" s="4">
        <f t="shared" si="19"/>
        <v>0.19788872145041231</v>
      </c>
      <c r="AJ127">
        <f>ABS(100*(AD127-AD128)/(AVERAGE(AD127:AD128)))</f>
        <v>2.9066254129727711</v>
      </c>
      <c r="AK127">
        <f>ABS(100*((AVERAGE(AD127:AD128)-AVERAGE(AD121:AD122))/(AVERAGE(AD121:AD122,AD127:AD128))))</f>
        <v>28.968472941346885</v>
      </c>
      <c r="AO127">
        <f>ABS(100*(AE127-AE128)/(AVERAGE(AE127:AE128)))</f>
        <v>0.18365961218737906</v>
      </c>
      <c r="AP127">
        <f>ABS(100*((AVERAGE(AE127:AE128)-AVERAGE(AE121:AE122))/(AVERAGE(AE121:AE122,AE127:AE128))))</f>
        <v>15.69744404745621</v>
      </c>
      <c r="AT127">
        <f>ABS(100*(AF127-AF128)/(AVERAGE(AF127:AF128)))</f>
        <v>7.8726893472562747</v>
      </c>
      <c r="AU127">
        <f>ABS(100*((AVERAGE(AF127:AF128)-AVERAGE(AF121:AF122))/(AVERAGE(AF121:AF122,AF127:AF128))))</f>
        <v>28.398000081876802</v>
      </c>
      <c r="AY127">
        <f>ABS(100*(AG127-AG128)/(AVERAGE(AG127:AG128)))</f>
        <v>0.99233382929727398</v>
      </c>
      <c r="AZ127">
        <f>ABS(100*((AVERAGE(AG127:AG128)-AVERAGE(AG121:AG122))/(AVERAGE(AG121:AG122,AG127:AG128))))</f>
        <v>7.2761836032746174</v>
      </c>
      <c r="BC127" s="4">
        <f>AVERAGE(AD127:AD128)</f>
        <v>2.2749945019090911</v>
      </c>
      <c r="BD127" s="4">
        <f>AVERAGE(AE127:AE128)</f>
        <v>3.1893337207453083</v>
      </c>
      <c r="BE127" s="4">
        <f>AVERAGE(AF127:AF128)</f>
        <v>0.91433921883621716</v>
      </c>
      <c r="BF127" s="4">
        <f>AVERAGE(AG127:AG128)</f>
        <v>0.19887547576249587</v>
      </c>
    </row>
    <row r="128" spans="1:58" x14ac:dyDescent="0.3">
      <c r="A128">
        <v>105</v>
      </c>
      <c r="B128">
        <v>32</v>
      </c>
      <c r="C128" t="s">
        <v>67</v>
      </c>
      <c r="D128" t="s">
        <v>27</v>
      </c>
      <c r="G128">
        <v>0.5</v>
      </c>
      <c r="H128">
        <v>0.5</v>
      </c>
      <c r="I128">
        <v>2506</v>
      </c>
      <c r="J128">
        <v>3658</v>
      </c>
      <c r="L128">
        <v>2219</v>
      </c>
      <c r="M128">
        <v>2.3380000000000001</v>
      </c>
      <c r="N128">
        <v>3.3769999999999998</v>
      </c>
      <c r="O128">
        <v>1.04</v>
      </c>
      <c r="Q128">
        <v>0.11600000000000001</v>
      </c>
      <c r="R128">
        <v>1</v>
      </c>
      <c r="S128">
        <v>0</v>
      </c>
      <c r="T128">
        <v>0</v>
      </c>
      <c r="V128">
        <v>0</v>
      </c>
      <c r="Y128" s="1">
        <v>44411</v>
      </c>
      <c r="Z128" s="2">
        <v>0.28115740740740741</v>
      </c>
      <c r="AB128">
        <v>1</v>
      </c>
      <c r="AD128" s="4">
        <f t="shared" si="16"/>
        <v>2.2419317177409797</v>
      </c>
      <c r="AE128" s="4">
        <f t="shared" si="17"/>
        <v>3.1922624797167494</v>
      </c>
      <c r="AF128" s="4">
        <f t="shared" si="18"/>
        <v>0.95033076197576971</v>
      </c>
      <c r="AG128" s="4">
        <f t="shared" si="19"/>
        <v>0.19986223007457946</v>
      </c>
    </row>
    <row r="129" spans="1:58" x14ac:dyDescent="0.3">
      <c r="A129">
        <v>106</v>
      </c>
      <c r="B129">
        <v>3</v>
      </c>
      <c r="C129" t="s">
        <v>29</v>
      </c>
      <c r="D129" t="s">
        <v>27</v>
      </c>
      <c r="G129">
        <v>0.5</v>
      </c>
      <c r="H129">
        <v>0.5</v>
      </c>
      <c r="I129">
        <v>740</v>
      </c>
      <c r="J129">
        <v>187</v>
      </c>
      <c r="L129">
        <v>234</v>
      </c>
      <c r="M129">
        <v>0.98199999999999998</v>
      </c>
      <c r="N129">
        <v>0.437</v>
      </c>
      <c r="O129">
        <v>0</v>
      </c>
      <c r="Q129">
        <v>0</v>
      </c>
      <c r="R129">
        <v>1</v>
      </c>
      <c r="S129">
        <v>0</v>
      </c>
      <c r="T129">
        <v>0</v>
      </c>
      <c r="V129">
        <v>0</v>
      </c>
      <c r="Y129" s="1">
        <v>44411</v>
      </c>
      <c r="Z129" s="2">
        <v>0.29099537037037038</v>
      </c>
      <c r="AB129">
        <v>1</v>
      </c>
      <c r="AD129" s="4">
        <f t="shared" si="16"/>
        <v>0.52461181065612117</v>
      </c>
      <c r="AE129" s="4">
        <f t="shared" si="17"/>
        <v>-0.19631165024068328</v>
      </c>
      <c r="AF129" s="4">
        <f t="shared" si="18"/>
        <v>-0.72092346089680448</v>
      </c>
      <c r="AG129" s="4">
        <f t="shared" si="19"/>
        <v>3.991499125989925E-3</v>
      </c>
      <c r="BC129" s="4"/>
      <c r="BD129" s="4"/>
      <c r="BE129" s="4"/>
      <c r="BF129" s="4"/>
    </row>
    <row r="130" spans="1:58" x14ac:dyDescent="0.3">
      <c r="A130">
        <v>107</v>
      </c>
      <c r="B130">
        <v>3</v>
      </c>
      <c r="C130" t="s">
        <v>29</v>
      </c>
      <c r="D130" t="s">
        <v>27</v>
      </c>
      <c r="G130">
        <v>0.5</v>
      </c>
      <c r="H130">
        <v>0.5</v>
      </c>
      <c r="I130">
        <v>40</v>
      </c>
      <c r="J130">
        <v>188</v>
      </c>
      <c r="L130">
        <v>213</v>
      </c>
      <c r="M130">
        <v>0.44600000000000001</v>
      </c>
      <c r="N130">
        <v>0.437</v>
      </c>
      <c r="O130">
        <v>0</v>
      </c>
      <c r="Q130">
        <v>0</v>
      </c>
      <c r="R130">
        <v>1</v>
      </c>
      <c r="S130">
        <v>0</v>
      </c>
      <c r="T130">
        <v>0</v>
      </c>
      <c r="V130">
        <v>0</v>
      </c>
      <c r="Y130" s="1">
        <v>44411</v>
      </c>
      <c r="Z130" s="2">
        <v>0.29599537037037038</v>
      </c>
      <c r="AB130">
        <v>1</v>
      </c>
      <c r="AD130" s="4">
        <f t="shared" si="16"/>
        <v>-0.15609256927558943</v>
      </c>
      <c r="AE130" s="4">
        <f t="shared" si="17"/>
        <v>-0.19533539725020288</v>
      </c>
      <c r="AF130" s="4">
        <f t="shared" si="18"/>
        <v>-3.9242827974613453E-2</v>
      </c>
      <c r="AG130" s="4">
        <f t="shared" si="19"/>
        <v>1.9193150706144175E-3</v>
      </c>
      <c r="AJ130">
        <f>ABS(100*(AD130-AD131)/(AVERAGE(AD130:AD131)))</f>
        <v>0</v>
      </c>
      <c r="AO130">
        <f>ABS(100*(AE130-AE131)/(AVERAGE(AE130:AE131)))</f>
        <v>13.9478533184519</v>
      </c>
      <c r="AT130">
        <f>ABS(100*(AF130-AF131)/(AVERAGE(AF130:AF131)))</f>
        <v>54.350390088127369</v>
      </c>
      <c r="AY130">
        <f>ABS(100*(AG130-AG131)/(AVERAGE(AG130:AG131)))</f>
        <v>7283.185894967789</v>
      </c>
      <c r="BC130" s="4">
        <f>AVERAGE(AD130:AD131)</f>
        <v>-0.15609256927558943</v>
      </c>
      <c r="BD130" s="4">
        <f>AVERAGE(AE130:AE131)</f>
        <v>-0.20997919210740873</v>
      </c>
      <c r="BE130" s="4">
        <f>AVERAGE(AF130:AF131)</f>
        <v>-5.3886622831819303E-2</v>
      </c>
      <c r="BF130" s="4">
        <f>AVERAGE(AG130:AG131)</f>
        <v>-5.4193553552730686E-5</v>
      </c>
    </row>
    <row r="131" spans="1:58" x14ac:dyDescent="0.3">
      <c r="A131">
        <v>108</v>
      </c>
      <c r="B131">
        <v>3</v>
      </c>
      <c r="C131" t="s">
        <v>29</v>
      </c>
      <c r="D131" t="s">
        <v>27</v>
      </c>
      <c r="G131">
        <v>0.5</v>
      </c>
      <c r="H131">
        <v>0.5</v>
      </c>
      <c r="I131">
        <v>40</v>
      </c>
      <c r="J131">
        <v>158</v>
      </c>
      <c r="L131">
        <v>173</v>
      </c>
      <c r="M131">
        <v>0.44500000000000001</v>
      </c>
      <c r="N131">
        <v>0.41199999999999998</v>
      </c>
      <c r="O131">
        <v>0</v>
      </c>
      <c r="Q131">
        <v>0</v>
      </c>
      <c r="R131">
        <v>1</v>
      </c>
      <c r="S131">
        <v>0</v>
      </c>
      <c r="T131">
        <v>0</v>
      </c>
      <c r="V131">
        <v>0</v>
      </c>
      <c r="Y131" s="1">
        <v>44411</v>
      </c>
      <c r="Z131" s="2">
        <v>0.30140046296296297</v>
      </c>
      <c r="AB131">
        <v>1</v>
      </c>
      <c r="AD131" s="4">
        <f t="shared" si="16"/>
        <v>-0.15609256927558943</v>
      </c>
      <c r="AE131" s="4">
        <f t="shared" si="17"/>
        <v>-0.22462298696461458</v>
      </c>
      <c r="AF131" s="4">
        <f t="shared" si="18"/>
        <v>-6.8530417689025153E-2</v>
      </c>
      <c r="AG131" s="4">
        <f t="shared" si="19"/>
        <v>-2.0277021777198789E-3</v>
      </c>
      <c r="BC131" s="4"/>
      <c r="BD131" s="4"/>
      <c r="BE131" s="4"/>
      <c r="BF131" s="4"/>
    </row>
    <row r="132" spans="1:58" x14ac:dyDescent="0.3">
      <c r="A132">
        <v>109</v>
      </c>
      <c r="B132">
        <v>1</v>
      </c>
      <c r="C132" t="s">
        <v>30</v>
      </c>
      <c r="D132" t="s">
        <v>27</v>
      </c>
      <c r="G132">
        <v>0.5</v>
      </c>
      <c r="H132">
        <v>0.5</v>
      </c>
      <c r="I132">
        <v>7652</v>
      </c>
      <c r="J132">
        <v>9847</v>
      </c>
      <c r="L132">
        <v>12151</v>
      </c>
      <c r="M132">
        <v>6.2850000000000001</v>
      </c>
      <c r="N132">
        <v>8.6199999999999992</v>
      </c>
      <c r="O132">
        <v>2.335</v>
      </c>
      <c r="Q132">
        <v>1.155</v>
      </c>
      <c r="R132">
        <v>1</v>
      </c>
      <c r="S132">
        <v>0</v>
      </c>
      <c r="T132">
        <v>0</v>
      </c>
      <c r="V132">
        <v>0</v>
      </c>
      <c r="Y132" s="1">
        <v>44411</v>
      </c>
      <c r="Z132" s="2">
        <v>0.31212962962962965</v>
      </c>
      <c r="AB132">
        <v>1</v>
      </c>
      <c r="AD132" s="4">
        <f t="shared" si="16"/>
        <v>7.2460813450675268</v>
      </c>
      <c r="AE132" s="4">
        <f t="shared" si="17"/>
        <v>9.2342922377998811</v>
      </c>
      <c r="AF132" s="4">
        <f t="shared" si="18"/>
        <v>1.9882108927323543</v>
      </c>
      <c r="AG132" s="4">
        <f t="shared" si="19"/>
        <v>1.1799066128359856</v>
      </c>
    </row>
    <row r="133" spans="1:58" x14ac:dyDescent="0.3">
      <c r="A133">
        <v>110</v>
      </c>
      <c r="B133">
        <v>1</v>
      </c>
      <c r="C133" t="s">
        <v>30</v>
      </c>
      <c r="D133" t="s">
        <v>27</v>
      </c>
      <c r="G133">
        <v>0.5</v>
      </c>
      <c r="H133">
        <v>0.5</v>
      </c>
      <c r="I133">
        <v>10441</v>
      </c>
      <c r="J133">
        <v>9940</v>
      </c>
      <c r="L133">
        <v>12367</v>
      </c>
      <c r="M133">
        <v>8.4250000000000007</v>
      </c>
      <c r="N133">
        <v>8.6989999999999998</v>
      </c>
      <c r="O133">
        <v>0.27400000000000002</v>
      </c>
      <c r="Q133">
        <v>1.177</v>
      </c>
      <c r="R133">
        <v>1</v>
      </c>
      <c r="S133">
        <v>0</v>
      </c>
      <c r="T133">
        <v>0</v>
      </c>
      <c r="V133">
        <v>0</v>
      </c>
      <c r="Y133" s="1">
        <v>44411</v>
      </c>
      <c r="Z133" s="2">
        <v>0.3182638888888889</v>
      </c>
      <c r="AB133">
        <v>1</v>
      </c>
      <c r="AD133" s="4">
        <f t="shared" si="16"/>
        <v>9.9582020816811578</v>
      </c>
      <c r="AE133" s="4">
        <f t="shared" si="17"/>
        <v>9.3250837659145578</v>
      </c>
      <c r="AF133" s="4">
        <f t="shared" si="18"/>
        <v>-0.63311831576660005</v>
      </c>
      <c r="AG133" s="4">
        <f t="shared" si="19"/>
        <v>1.2012205059769907</v>
      </c>
      <c r="AJ133">
        <f>ABS(100*(AD133-AD134)/(AVERAGE(AD133:AD134)))</f>
        <v>0.38984520508317994</v>
      </c>
      <c r="AO133">
        <f>ABS(100*(AE133-AE134)/(AVERAGE(AE133:AE134)))</f>
        <v>0.49084044021881706</v>
      </c>
      <c r="AT133">
        <f>ABS(100*(AF133-AF134)/(AVERAGE(AF133:AF134)))</f>
        <v>1.1096282183058699</v>
      </c>
      <c r="AY133">
        <f>ABS(100*(AG133-AG134)/(AVERAGE(AG133:AG134)))</f>
        <v>1.2165300347558292</v>
      </c>
      <c r="BC133" s="4">
        <f>AVERAGE(AD133:AD134)</f>
        <v>9.9776507782506343</v>
      </c>
      <c r="BD133" s="4">
        <f>AVERAGE(AE133:AE134)</f>
        <v>9.3480257111908465</v>
      </c>
      <c r="BE133" s="4">
        <f>AVERAGE(AF133:AF134)</f>
        <v>-0.62962506705978871</v>
      </c>
      <c r="BF133" s="4">
        <f>AVERAGE(AG133:AG134)</f>
        <v>1.2085718256020135</v>
      </c>
    </row>
    <row r="134" spans="1:58" x14ac:dyDescent="0.3">
      <c r="A134">
        <v>111</v>
      </c>
      <c r="B134">
        <v>1</v>
      </c>
      <c r="C134" t="s">
        <v>30</v>
      </c>
      <c r="D134" t="s">
        <v>27</v>
      </c>
      <c r="G134">
        <v>0.5</v>
      </c>
      <c r="H134">
        <v>0.5</v>
      </c>
      <c r="I134">
        <v>10481</v>
      </c>
      <c r="J134">
        <v>9987</v>
      </c>
      <c r="L134">
        <v>12516</v>
      </c>
      <c r="M134">
        <v>8.4559999999999995</v>
      </c>
      <c r="N134">
        <v>8.74</v>
      </c>
      <c r="O134">
        <v>0.28399999999999997</v>
      </c>
      <c r="Q134">
        <v>1.1930000000000001</v>
      </c>
      <c r="R134">
        <v>1</v>
      </c>
      <c r="S134">
        <v>0</v>
      </c>
      <c r="T134">
        <v>0</v>
      </c>
      <c r="V134">
        <v>0</v>
      </c>
      <c r="Y134" s="1">
        <v>44411</v>
      </c>
      <c r="Z134" s="2">
        <v>0.3248611111111111</v>
      </c>
      <c r="AB134">
        <v>1</v>
      </c>
      <c r="AD134" s="4">
        <f t="shared" si="16"/>
        <v>9.9970994748201125</v>
      </c>
      <c r="AE134" s="4">
        <f t="shared" si="17"/>
        <v>9.3709676564671351</v>
      </c>
      <c r="AF134" s="4">
        <f t="shared" si="18"/>
        <v>-0.62613181835297738</v>
      </c>
      <c r="AG134" s="4">
        <f t="shared" si="19"/>
        <v>1.215923145227036</v>
      </c>
      <c r="BC134" s="4"/>
      <c r="BD134" s="4"/>
      <c r="BE134" s="4"/>
      <c r="BF134" s="4"/>
    </row>
    <row r="135" spans="1:58" x14ac:dyDescent="0.3">
      <c r="A135">
        <v>112</v>
      </c>
      <c r="B135">
        <v>4</v>
      </c>
      <c r="C135" t="s">
        <v>65</v>
      </c>
      <c r="D135" t="s">
        <v>27</v>
      </c>
      <c r="G135">
        <v>0.6</v>
      </c>
      <c r="H135">
        <v>0.6</v>
      </c>
      <c r="I135">
        <v>6002</v>
      </c>
      <c r="J135">
        <v>7469</v>
      </c>
      <c r="L135">
        <v>3851</v>
      </c>
      <c r="M135">
        <v>4.1829999999999998</v>
      </c>
      <c r="N135">
        <v>5.5049999999999999</v>
      </c>
      <c r="O135">
        <v>1.3220000000000001</v>
      </c>
      <c r="Q135">
        <v>0.23899999999999999</v>
      </c>
      <c r="R135">
        <v>1</v>
      </c>
      <c r="S135">
        <v>0</v>
      </c>
      <c r="T135">
        <v>0</v>
      </c>
      <c r="V135">
        <v>0</v>
      </c>
      <c r="Y135" s="1">
        <v>44411</v>
      </c>
      <c r="Z135" s="2">
        <v>0.33600694444444446</v>
      </c>
      <c r="AB135">
        <v>1</v>
      </c>
      <c r="AD135" s="4">
        <f t="shared" si="16"/>
        <v>4.7013032317380308</v>
      </c>
      <c r="AE135" s="4">
        <f t="shared" si="17"/>
        <v>5.7606355220312624</v>
      </c>
      <c r="AF135" s="4">
        <f t="shared" si="18"/>
        <v>1.0593322902932316</v>
      </c>
      <c r="AG135" s="4">
        <f t="shared" si="19"/>
        <v>0.300750444838849</v>
      </c>
    </row>
    <row r="136" spans="1:58" x14ac:dyDescent="0.3">
      <c r="A136">
        <v>113</v>
      </c>
      <c r="B136">
        <v>4</v>
      </c>
      <c r="C136" t="s">
        <v>65</v>
      </c>
      <c r="D136" t="s">
        <v>27</v>
      </c>
      <c r="G136">
        <v>0.6</v>
      </c>
      <c r="H136">
        <v>0.6</v>
      </c>
      <c r="I136">
        <v>3942</v>
      </c>
      <c r="J136">
        <v>7541</v>
      </c>
      <c r="L136">
        <v>3731</v>
      </c>
      <c r="M136">
        <v>2.8660000000000001</v>
      </c>
      <c r="N136">
        <v>5.556</v>
      </c>
      <c r="O136">
        <v>2.69</v>
      </c>
      <c r="Q136">
        <v>0.22900000000000001</v>
      </c>
      <c r="R136">
        <v>1</v>
      </c>
      <c r="S136">
        <v>0</v>
      </c>
      <c r="T136">
        <v>0</v>
      </c>
      <c r="V136">
        <v>0</v>
      </c>
      <c r="Y136" s="1">
        <v>44411</v>
      </c>
      <c r="Z136" s="2">
        <v>0.34212962962962962</v>
      </c>
      <c r="AB136">
        <v>1</v>
      </c>
      <c r="AD136" s="4">
        <f t="shared" si="16"/>
        <v>3.0319567761912172</v>
      </c>
      <c r="AE136" s="4">
        <f t="shared" si="17"/>
        <v>5.8192107014600847</v>
      </c>
      <c r="AF136" s="4">
        <f t="shared" si="18"/>
        <v>2.7872539252688675</v>
      </c>
      <c r="AG136" s="4">
        <f t="shared" si="19"/>
        <v>0.29088290171801329</v>
      </c>
      <c r="AI136">
        <f>ABS(100*(AD136-3)/3)</f>
        <v>1.0652258730405724</v>
      </c>
      <c r="AJ136">
        <f>ABS(100*(AD136-AD137)/(AVERAGE(AD136:AD137)))</f>
        <v>2.6723800405546776E-2</v>
      </c>
      <c r="AN136">
        <f t="shared" ref="AN136" si="22">ABS(100*(AE136-6)/6)</f>
        <v>3.0131549756652554</v>
      </c>
      <c r="AO136">
        <f>ABS(100*(AE136-AE137)/(AVERAGE(AE136:AE137)))</f>
        <v>0.3767575142482314</v>
      </c>
      <c r="AS136">
        <f>ABS(100*(AF136-3)/3)</f>
        <v>7.0915358243710829</v>
      </c>
      <c r="AT136">
        <f>ABS(100*(AF136-AF137)/(AVERAGE(AF136:AF137)))</f>
        <v>0.75613307114689343</v>
      </c>
      <c r="AX136">
        <f t="shared" ref="AX136" si="23">ABS(100*(AG136-0.3)/0.3)</f>
        <v>3.0390327606622343</v>
      </c>
      <c r="AY136">
        <f>ABS(100*(AG136-AG137)/(AVERAGE(AG136:AG137)))</f>
        <v>3.4722696864150642</v>
      </c>
      <c r="BC136" s="4">
        <f>AVERAGE(AD136:AD137)</f>
        <v>3.0323619573697478</v>
      </c>
      <c r="BD136" s="4">
        <f>AVERAGE(AE136:AE137)</f>
        <v>5.83019354760299</v>
      </c>
      <c r="BE136" s="4">
        <f>AVERAGE(AF136:AF137)</f>
        <v>2.7978315902332418</v>
      </c>
      <c r="BF136" s="4">
        <f>AVERAGE(AG136:AG137)</f>
        <v>0.29602224709344854</v>
      </c>
    </row>
    <row r="137" spans="1:58" x14ac:dyDescent="0.3">
      <c r="A137">
        <v>114</v>
      </c>
      <c r="B137">
        <v>4</v>
      </c>
      <c r="C137" t="s">
        <v>65</v>
      </c>
      <c r="D137" t="s">
        <v>27</v>
      </c>
      <c r="G137">
        <v>0.6</v>
      </c>
      <c r="H137">
        <v>0.6</v>
      </c>
      <c r="I137">
        <v>3943</v>
      </c>
      <c r="J137">
        <v>7568</v>
      </c>
      <c r="L137">
        <v>3856</v>
      </c>
      <c r="M137">
        <v>2.8660000000000001</v>
      </c>
      <c r="N137">
        <v>5.5750000000000002</v>
      </c>
      <c r="O137">
        <v>2.7090000000000001</v>
      </c>
      <c r="Q137">
        <v>0.23899999999999999</v>
      </c>
      <c r="R137">
        <v>1</v>
      </c>
      <c r="S137">
        <v>0</v>
      </c>
      <c r="T137">
        <v>0</v>
      </c>
      <c r="V137">
        <v>0</v>
      </c>
      <c r="Y137" s="1">
        <v>44411</v>
      </c>
      <c r="Z137" s="2">
        <v>0.34872685185185182</v>
      </c>
      <c r="AB137">
        <v>1</v>
      </c>
      <c r="AD137" s="4">
        <f t="shared" si="16"/>
        <v>3.0327671385482784</v>
      </c>
      <c r="AE137" s="4">
        <f t="shared" si="17"/>
        <v>5.8411763937458945</v>
      </c>
      <c r="AF137" s="4">
        <f t="shared" si="18"/>
        <v>2.8084092551976161</v>
      </c>
      <c r="AG137" s="4">
        <f t="shared" si="19"/>
        <v>0.3011615924688838</v>
      </c>
    </row>
  </sheetData>
  <conditionalFormatting sqref="AW48 AR48 AY31:AZ37 AR42:AR43 AW42:AW43 AR35:AR39 AW31:AW39 AJ35:AK39 AT35:AU39 AO35:AP39">
    <cfRule type="cellIs" dxfId="846" priority="360" operator="greaterThan">
      <formula>20</formula>
    </cfRule>
  </conditionalFormatting>
  <conditionalFormatting sqref="AQ48 AV48 BA48 AL48:AM48 BA31:BA37 AL42:AM43 BA42:BA43 AV42:AV43 AQ42:AQ43 AL35:AM39 AV35:AV39 AQ35:AQ39">
    <cfRule type="cellIs" dxfId="845" priority="359" operator="between">
      <formula>80</formula>
      <formula>120</formula>
    </cfRule>
  </conditionalFormatting>
  <conditionalFormatting sqref="AY39">
    <cfRule type="cellIs" dxfId="844" priority="358" operator="greaterThan">
      <formula>20</formula>
    </cfRule>
  </conditionalFormatting>
  <conditionalFormatting sqref="AJ43:AK43 AT43:AU43 AY43:AZ43 AY48:AZ48 AT48:AU48 AJ48:AK48">
    <cfRule type="cellIs" dxfId="843" priority="357" operator="greaterThan">
      <formula>20</formula>
    </cfRule>
  </conditionalFormatting>
  <conditionalFormatting sqref="AJ48">
    <cfRule type="cellIs" dxfId="842" priority="354" operator="greaterThan">
      <formula>20</formula>
    </cfRule>
  </conditionalFormatting>
  <conditionalFormatting sqref="AY48">
    <cfRule type="cellIs" dxfId="841" priority="351" operator="greaterThan">
      <formula>20</formula>
    </cfRule>
  </conditionalFormatting>
  <conditionalFormatting sqref="AL30:AM35 AV30:AV35">
    <cfRule type="cellIs" dxfId="840" priority="349" operator="between">
      <formula>80</formula>
      <formula>120</formula>
    </cfRule>
  </conditionalFormatting>
  <conditionalFormatting sqref="AO43:AP43 AO48:AP48">
    <cfRule type="cellIs" dxfId="839" priority="356" operator="greaterThan">
      <formula>20</formula>
    </cfRule>
  </conditionalFormatting>
  <conditionalFormatting sqref="AO30:AP35">
    <cfRule type="cellIs" dxfId="838" priority="348" operator="greaterThan">
      <formula>20</formula>
    </cfRule>
  </conditionalFormatting>
  <conditionalFormatting sqref="AQ30:AQ35">
    <cfRule type="cellIs" dxfId="837" priority="347" operator="between">
      <formula>80</formula>
      <formula>120</formula>
    </cfRule>
  </conditionalFormatting>
  <conditionalFormatting sqref="AI30:AI44 AN30:AN44 AS30:AS44 AX30:AX44">
    <cfRule type="cellIs" dxfId="836" priority="355" operator="lessThan">
      <formula>20</formula>
    </cfRule>
  </conditionalFormatting>
  <conditionalFormatting sqref="AO48">
    <cfRule type="cellIs" dxfId="835" priority="353" operator="greaterThan">
      <formula>20</formula>
    </cfRule>
  </conditionalFormatting>
  <conditionalFormatting sqref="AT48">
    <cfRule type="cellIs" dxfId="834" priority="352" operator="greaterThan">
      <formula>20</formula>
    </cfRule>
  </conditionalFormatting>
  <conditionalFormatting sqref="AR30:AR35 AJ30:AK35 AT30:AU35">
    <cfRule type="cellIs" dxfId="833" priority="350" operator="greaterThan">
      <formula>20</formula>
    </cfRule>
  </conditionalFormatting>
  <conditionalFormatting sqref="AO43">
    <cfRule type="cellIs" dxfId="832" priority="345" operator="greaterThan">
      <formula>20</formula>
    </cfRule>
  </conditionalFormatting>
  <conditionalFormatting sqref="AY43 AY48">
    <cfRule type="cellIs" dxfId="831" priority="343" operator="greaterThan">
      <formula>20</formula>
    </cfRule>
  </conditionalFormatting>
  <conditionalFormatting sqref="AJ43">
    <cfRule type="cellIs" dxfId="830" priority="346" operator="greaterThan">
      <formula>20</formula>
    </cfRule>
  </conditionalFormatting>
  <conditionalFormatting sqref="AT43 AT48">
    <cfRule type="cellIs" dxfId="829" priority="344" operator="greaterThan">
      <formula>20</formula>
    </cfRule>
  </conditionalFormatting>
  <conditionalFormatting sqref="BA79">
    <cfRule type="cellIs" dxfId="828" priority="144" operator="between">
      <formula>80</formula>
      <formula>120</formula>
    </cfRule>
  </conditionalFormatting>
  <conditionalFormatting sqref="AJ44">
    <cfRule type="cellIs" dxfId="827" priority="338" operator="greaterThan">
      <formula>20</formula>
    </cfRule>
  </conditionalFormatting>
  <conditionalFormatting sqref="AO44">
    <cfRule type="cellIs" dxfId="826" priority="337" operator="greaterThan">
      <formula>20</formula>
    </cfRule>
  </conditionalFormatting>
  <conditionalFormatting sqref="AT44">
    <cfRule type="cellIs" dxfId="825" priority="336" operator="greaterThan">
      <formula>20</formula>
    </cfRule>
  </conditionalFormatting>
  <conditionalFormatting sqref="AY44">
    <cfRule type="cellIs" dxfId="824" priority="335" operator="greaterThan">
      <formula>20</formula>
    </cfRule>
  </conditionalFormatting>
  <conditionalFormatting sqref="AJ41">
    <cfRule type="cellIs" dxfId="823" priority="334" operator="greaterThan">
      <formula>20</formula>
    </cfRule>
  </conditionalFormatting>
  <conditionalFormatting sqref="AO41">
    <cfRule type="cellIs" dxfId="822" priority="333" operator="greaterThan">
      <formula>20</formula>
    </cfRule>
  </conditionalFormatting>
  <conditionalFormatting sqref="AT41">
    <cfRule type="cellIs" dxfId="821" priority="332" operator="greaterThan">
      <formula>20</formula>
    </cfRule>
  </conditionalFormatting>
  <conditionalFormatting sqref="AY41">
    <cfRule type="cellIs" dxfId="820" priority="331" operator="greaterThan">
      <formula>20</formula>
    </cfRule>
  </conditionalFormatting>
  <conditionalFormatting sqref="AJ42">
    <cfRule type="cellIs" dxfId="819" priority="330" operator="greaterThan">
      <formula>20</formula>
    </cfRule>
  </conditionalFormatting>
  <conditionalFormatting sqref="AO42">
    <cfRule type="cellIs" dxfId="818" priority="329" operator="greaterThan">
      <formula>20</formula>
    </cfRule>
  </conditionalFormatting>
  <conditionalFormatting sqref="AT42">
    <cfRule type="cellIs" dxfId="817" priority="328" operator="greaterThan">
      <formula>20</formula>
    </cfRule>
  </conditionalFormatting>
  <conditionalFormatting sqref="AY42">
    <cfRule type="cellIs" dxfId="816" priority="327" operator="greaterThan">
      <formula>20</formula>
    </cfRule>
  </conditionalFormatting>
  <conditionalFormatting sqref="AT84">
    <cfRule type="cellIs" dxfId="815" priority="135" operator="greaterThan">
      <formula>20</formula>
    </cfRule>
  </conditionalFormatting>
  <conditionalFormatting sqref="AY84">
    <cfRule type="cellIs" dxfId="814" priority="134" operator="greaterThan">
      <formula>20</formula>
    </cfRule>
  </conditionalFormatting>
  <conditionalFormatting sqref="AJ90 AJ87">
    <cfRule type="cellIs" dxfId="813" priority="133" operator="greaterThan">
      <formula>20</formula>
    </cfRule>
  </conditionalFormatting>
  <conditionalFormatting sqref="AO90 AO87">
    <cfRule type="cellIs" dxfId="812" priority="132" operator="greaterThan">
      <formula>20</formula>
    </cfRule>
  </conditionalFormatting>
  <conditionalFormatting sqref="AJ47">
    <cfRule type="cellIs" dxfId="811" priority="322" operator="greaterThan">
      <formula>20</formula>
    </cfRule>
  </conditionalFormatting>
  <conditionalFormatting sqref="AO47">
    <cfRule type="cellIs" dxfId="810" priority="321" operator="greaterThan">
      <formula>20</formula>
    </cfRule>
  </conditionalFormatting>
  <conditionalFormatting sqref="AT47">
    <cfRule type="cellIs" dxfId="809" priority="320" operator="greaterThan">
      <formula>20</formula>
    </cfRule>
  </conditionalFormatting>
  <conditionalFormatting sqref="AY47">
    <cfRule type="cellIs" dxfId="808" priority="319" operator="greaterThan">
      <formula>20</formula>
    </cfRule>
  </conditionalFormatting>
  <conditionalFormatting sqref="AJ81 AJ78 AJ75 AJ72 AJ69 AJ66 AJ63 AJ60 AJ57 AJ54 AJ51">
    <cfRule type="cellIs" dxfId="807" priority="318" operator="greaterThan">
      <formula>20</formula>
    </cfRule>
  </conditionalFormatting>
  <conditionalFormatting sqref="AO81 AO78 AO75 AO72 AO69 AO66 AO63 AO60 AO57 AO54 AO51">
    <cfRule type="cellIs" dxfId="806" priority="317" operator="greaterThan">
      <formula>20</formula>
    </cfRule>
  </conditionalFormatting>
  <conditionalFormatting sqref="AT81 AT78 AT75 AT72 AT69 AT66 AT63 AT60 AT57 AT54 AT51">
    <cfRule type="cellIs" dxfId="805" priority="316" operator="greaterThan">
      <formula>20</formula>
    </cfRule>
  </conditionalFormatting>
  <conditionalFormatting sqref="AY81 AY78 AY75 AY72 AY69 AY66 AY63 AY60 AY57 AY54 AY51">
    <cfRule type="cellIs" dxfId="804" priority="315" operator="greaterThan">
      <formula>20</formula>
    </cfRule>
  </conditionalFormatting>
  <conditionalFormatting sqref="AJ91 AJ88">
    <cfRule type="cellIs" dxfId="803" priority="314" operator="greaterThan">
      <formula>20</formula>
    </cfRule>
  </conditionalFormatting>
  <conditionalFormatting sqref="AO91 AO88">
    <cfRule type="cellIs" dxfId="802" priority="313" operator="greaterThan">
      <formula>20</formula>
    </cfRule>
  </conditionalFormatting>
  <conditionalFormatting sqref="AT91 AT88">
    <cfRule type="cellIs" dxfId="801" priority="312" operator="greaterThan">
      <formula>20</formula>
    </cfRule>
  </conditionalFormatting>
  <conditionalFormatting sqref="AY91 AY88">
    <cfRule type="cellIs" dxfId="800" priority="311" operator="greaterThan">
      <formula>20</formula>
    </cfRule>
  </conditionalFormatting>
  <conditionalFormatting sqref="AL82">
    <cfRule type="cellIs" dxfId="799" priority="306" operator="between">
      <formula>80</formula>
      <formula>120</formula>
    </cfRule>
  </conditionalFormatting>
  <conditionalFormatting sqref="AK81">
    <cfRule type="cellIs" dxfId="798" priority="305" operator="greaterThan">
      <formula>20</formula>
    </cfRule>
  </conditionalFormatting>
  <conditionalFormatting sqref="AL81">
    <cfRule type="cellIs" dxfId="797" priority="304" operator="between">
      <formula>80</formula>
      <formula>120</formula>
    </cfRule>
  </conditionalFormatting>
  <conditionalFormatting sqref="AL81">
    <cfRule type="cellIs" dxfId="796" priority="303" operator="between">
      <formula>80</formula>
      <formula>120</formula>
    </cfRule>
  </conditionalFormatting>
  <conditionalFormatting sqref="AP79">
    <cfRule type="cellIs" dxfId="795" priority="165" operator="greaterThan">
      <formula>20</formula>
    </cfRule>
  </conditionalFormatting>
  <conditionalFormatting sqref="AL83">
    <cfRule type="cellIs" dxfId="794" priority="301" operator="between">
      <formula>80</formula>
      <formula>120</formula>
    </cfRule>
  </conditionalFormatting>
  <conditionalFormatting sqref="AJ82 AJ79 AJ76 AJ73 AJ70 AJ67 AJ64 AJ61 AJ58 AJ55 AJ52 AJ49">
    <cfRule type="cellIs" dxfId="793" priority="187" operator="greaterThan">
      <formula>20</formula>
    </cfRule>
  </conditionalFormatting>
  <conditionalFormatting sqref="AO82 AO79 AO76 AO73 AO70 AO67 AO64 AO61 AO58 AO55 AO52 AO49">
    <cfRule type="cellIs" dxfId="792" priority="186" operator="greaterThan">
      <formula>20</formula>
    </cfRule>
  </conditionalFormatting>
  <conditionalFormatting sqref="AT82 AT79 AT76 AT73 AT70 AT67 AT64 AT61 AT58 AT55 AT52 AT49">
    <cfRule type="cellIs" dxfId="791" priority="185" operator="greaterThan">
      <formula>20</formula>
    </cfRule>
  </conditionalFormatting>
  <conditionalFormatting sqref="AY82 AY79 AY76 AY73 AY70 AY67 AY64 AY61 AY58 AY55 AY52 AY49">
    <cfRule type="cellIs" dxfId="790" priority="184" operator="greaterThan">
      <formula>20</formula>
    </cfRule>
  </conditionalFormatting>
  <conditionalFormatting sqref="AO89 AO86">
    <cfRule type="cellIs" dxfId="789" priority="182" operator="greaterThan">
      <formula>20</formula>
    </cfRule>
  </conditionalFormatting>
  <conditionalFormatting sqref="AT89 AT86">
    <cfRule type="cellIs" dxfId="788" priority="181" operator="greaterThan">
      <formula>20</formula>
    </cfRule>
  </conditionalFormatting>
  <conditionalFormatting sqref="AQ82">
    <cfRule type="cellIs" dxfId="787" priority="278" operator="between">
      <formula>80</formula>
      <formula>120</formula>
    </cfRule>
  </conditionalFormatting>
  <conditionalFormatting sqref="AQ82">
    <cfRule type="cellIs" dxfId="786" priority="277" operator="between">
      <formula>80</formula>
      <formula>120</formula>
    </cfRule>
  </conditionalFormatting>
  <conditionalFormatting sqref="AP81">
    <cfRule type="cellIs" dxfId="785" priority="276" operator="greaterThan">
      <formula>20</formula>
    </cfRule>
  </conditionalFormatting>
  <conditionalFormatting sqref="AQ81">
    <cfRule type="cellIs" dxfId="784" priority="275" operator="between">
      <formula>80</formula>
      <formula>120</formula>
    </cfRule>
  </conditionalFormatting>
  <conditionalFormatting sqref="AQ81">
    <cfRule type="cellIs" dxfId="783" priority="274" operator="between">
      <formula>80</formula>
      <formula>120</formula>
    </cfRule>
  </conditionalFormatting>
  <conditionalFormatting sqref="AQ81">
    <cfRule type="cellIs" dxfId="782" priority="273" operator="between">
      <formula>80</formula>
      <formula>120</formula>
    </cfRule>
  </conditionalFormatting>
  <conditionalFormatting sqref="AQ83">
    <cfRule type="cellIs" dxfId="781" priority="271" operator="between">
      <formula>80</formula>
      <formula>120</formula>
    </cfRule>
  </conditionalFormatting>
  <conditionalFormatting sqref="AQ83">
    <cfRule type="cellIs" dxfId="780" priority="270" operator="between">
      <formula>80</formula>
      <formula>120</formula>
    </cfRule>
  </conditionalFormatting>
  <conditionalFormatting sqref="AV82">
    <cfRule type="cellIs" dxfId="779" priority="267" operator="between">
      <formula>80</formula>
      <formula>120</formula>
    </cfRule>
  </conditionalFormatting>
  <conditionalFormatting sqref="AU81">
    <cfRule type="cellIs" dxfId="778" priority="266" operator="greaterThan">
      <formula>20</formula>
    </cfRule>
  </conditionalFormatting>
  <conditionalFormatting sqref="AV81">
    <cfRule type="cellIs" dxfId="777" priority="265" operator="between">
      <formula>80</formula>
      <formula>120</formula>
    </cfRule>
  </conditionalFormatting>
  <conditionalFormatting sqref="AV81">
    <cfRule type="cellIs" dxfId="776" priority="263" operator="between">
      <formula>80</formula>
      <formula>120</formula>
    </cfRule>
  </conditionalFormatting>
  <conditionalFormatting sqref="AV81">
    <cfRule type="cellIs" dxfId="775" priority="264" operator="between">
      <formula>80</formula>
      <formula>120</formula>
    </cfRule>
  </conditionalFormatting>
  <conditionalFormatting sqref="AV83">
    <cfRule type="cellIs" dxfId="774" priority="261" operator="between">
      <formula>80</formula>
      <formula>120</formula>
    </cfRule>
  </conditionalFormatting>
  <conditionalFormatting sqref="AX91">
    <cfRule type="cellIs" dxfId="773" priority="122" operator="lessThan">
      <formula>20</formula>
    </cfRule>
  </conditionalFormatting>
  <conditionalFormatting sqref="BA82">
    <cfRule type="cellIs" dxfId="772" priority="258" operator="between">
      <formula>80</formula>
      <formula>120</formula>
    </cfRule>
  </conditionalFormatting>
  <conditionalFormatting sqref="AZ81">
    <cfRule type="cellIs" dxfId="771" priority="257" operator="greaterThan">
      <formula>20</formula>
    </cfRule>
  </conditionalFormatting>
  <conditionalFormatting sqref="BA81">
    <cfRule type="cellIs" dxfId="770" priority="256" operator="between">
      <formula>80</formula>
      <formula>120</formula>
    </cfRule>
  </conditionalFormatting>
  <conditionalFormatting sqref="BA81">
    <cfRule type="cellIs" dxfId="769" priority="255" operator="between">
      <formula>80</formula>
      <formula>120</formula>
    </cfRule>
  </conditionalFormatting>
  <conditionalFormatting sqref="BA81">
    <cfRule type="cellIs" dxfId="768" priority="253" operator="between">
      <formula>80</formula>
      <formula>120</formula>
    </cfRule>
  </conditionalFormatting>
  <conditionalFormatting sqref="BA81">
    <cfRule type="cellIs" dxfId="767" priority="254" operator="between">
      <formula>80</formula>
      <formula>120</formula>
    </cfRule>
  </conditionalFormatting>
  <conditionalFormatting sqref="BA83">
    <cfRule type="cellIs" dxfId="766" priority="251" operator="between">
      <formula>80</formula>
      <formula>120</formula>
    </cfRule>
  </conditionalFormatting>
  <conditionalFormatting sqref="AT90 AT87">
    <cfRule type="cellIs" dxfId="765" priority="131" operator="greaterThan">
      <formula>20</formula>
    </cfRule>
  </conditionalFormatting>
  <conditionalFormatting sqref="AO91 AO88 AO85">
    <cfRule type="cellIs" dxfId="764" priority="128" operator="greaterThan">
      <formula>20</formula>
    </cfRule>
  </conditionalFormatting>
  <conditionalFormatting sqref="AQ92">
    <cfRule type="cellIs" dxfId="763" priority="120" operator="between">
      <formula>80</formula>
      <formula>120</formula>
    </cfRule>
  </conditionalFormatting>
  <conditionalFormatting sqref="BA92">
    <cfRule type="cellIs" dxfId="762" priority="117" operator="between">
      <formula>80</formula>
      <formula>120</formula>
    </cfRule>
  </conditionalFormatting>
  <conditionalFormatting sqref="AW93 AR93">
    <cfRule type="cellIs" dxfId="761" priority="111" operator="greaterThan">
      <formula>20</formula>
    </cfRule>
  </conditionalFormatting>
  <conditionalFormatting sqref="AQ93 AV93 BA93 AL93:AM93">
    <cfRule type="cellIs" dxfId="760" priority="110" operator="between">
      <formula>80</formula>
      <formula>120</formula>
    </cfRule>
  </conditionalFormatting>
  <conditionalFormatting sqref="AY93:AZ93 AT93:AU93 AJ93:AK93">
    <cfRule type="cellIs" dxfId="759" priority="109" operator="greaterThan">
      <formula>20</formula>
    </cfRule>
  </conditionalFormatting>
  <conditionalFormatting sqref="AY38">
    <cfRule type="cellIs" dxfId="758" priority="218" operator="greaterThan">
      <formula>20</formula>
    </cfRule>
  </conditionalFormatting>
  <conditionalFormatting sqref="AJ42:AK42 AT42:AU42 AY42:AZ42">
    <cfRule type="cellIs" dxfId="757" priority="217" operator="greaterThan">
      <formula>20</formula>
    </cfRule>
  </conditionalFormatting>
  <conditionalFormatting sqref="AO42:AP42">
    <cfRule type="cellIs" dxfId="756" priority="216" operator="greaterThan">
      <formula>20</formula>
    </cfRule>
  </conditionalFormatting>
  <conditionalFormatting sqref="AO42">
    <cfRule type="cellIs" dxfId="755" priority="214" operator="greaterThan">
      <formula>20</formula>
    </cfRule>
  </conditionalFormatting>
  <conditionalFormatting sqref="AY42 AY44">
    <cfRule type="cellIs" dxfId="754" priority="212" operator="greaterThan">
      <formula>20</formula>
    </cfRule>
  </conditionalFormatting>
  <conditionalFormatting sqref="AJ42">
    <cfRule type="cellIs" dxfId="753" priority="215" operator="greaterThan">
      <formula>20</formula>
    </cfRule>
  </conditionalFormatting>
  <conditionalFormatting sqref="AT42 AT44">
    <cfRule type="cellIs" dxfId="752" priority="213" operator="greaterThan">
      <formula>20</formula>
    </cfRule>
  </conditionalFormatting>
  <conditionalFormatting sqref="AR44 AW44 AJ44:AK44 AT44:AU44 AY44:AZ44">
    <cfRule type="cellIs" dxfId="751" priority="211" operator="greaterThan">
      <formula>20</formula>
    </cfRule>
  </conditionalFormatting>
  <conditionalFormatting sqref="AL44:AM44 BA44 AV44">
    <cfRule type="cellIs" dxfId="750" priority="210" operator="between">
      <formula>80</formula>
      <formula>120</formula>
    </cfRule>
  </conditionalFormatting>
  <conditionalFormatting sqref="AO44:AP44">
    <cfRule type="cellIs" dxfId="749" priority="209" operator="greaterThan">
      <formula>20</formula>
    </cfRule>
  </conditionalFormatting>
  <conditionalFormatting sqref="AQ44">
    <cfRule type="cellIs" dxfId="748" priority="208" operator="between">
      <formula>80</formula>
      <formula>120</formula>
    </cfRule>
  </conditionalFormatting>
  <conditionalFormatting sqref="AJ43">
    <cfRule type="cellIs" dxfId="747" priority="207" operator="greaterThan">
      <formula>20</formula>
    </cfRule>
  </conditionalFormatting>
  <conditionalFormatting sqref="AO43">
    <cfRule type="cellIs" dxfId="746" priority="206" operator="greaterThan">
      <formula>20</formula>
    </cfRule>
  </conditionalFormatting>
  <conditionalFormatting sqref="AT43">
    <cfRule type="cellIs" dxfId="745" priority="205" operator="greaterThan">
      <formula>20</formula>
    </cfRule>
  </conditionalFormatting>
  <conditionalFormatting sqref="AY43">
    <cfRule type="cellIs" dxfId="744" priority="204" operator="greaterThan">
      <formula>20</formula>
    </cfRule>
  </conditionalFormatting>
  <conditionalFormatting sqref="AJ40">
    <cfRule type="cellIs" dxfId="743" priority="203" operator="greaterThan">
      <formula>20</formula>
    </cfRule>
  </conditionalFormatting>
  <conditionalFormatting sqref="AO40">
    <cfRule type="cellIs" dxfId="742" priority="202" operator="greaterThan">
      <formula>20</formula>
    </cfRule>
  </conditionalFormatting>
  <conditionalFormatting sqref="AT40">
    <cfRule type="cellIs" dxfId="741" priority="201" operator="greaterThan">
      <formula>20</formula>
    </cfRule>
  </conditionalFormatting>
  <conditionalFormatting sqref="AY40">
    <cfRule type="cellIs" dxfId="740" priority="200" operator="greaterThan">
      <formula>20</formula>
    </cfRule>
  </conditionalFormatting>
  <conditionalFormatting sqref="AJ41">
    <cfRule type="cellIs" dxfId="739" priority="199" operator="greaterThan">
      <formula>20</formula>
    </cfRule>
  </conditionalFormatting>
  <conditionalFormatting sqref="AO41">
    <cfRule type="cellIs" dxfId="738" priority="198" operator="greaterThan">
      <formula>20</formula>
    </cfRule>
  </conditionalFormatting>
  <conditionalFormatting sqref="AT41">
    <cfRule type="cellIs" dxfId="737" priority="197" operator="greaterThan">
      <formula>20</formula>
    </cfRule>
  </conditionalFormatting>
  <conditionalFormatting sqref="AY41">
    <cfRule type="cellIs" dxfId="736" priority="196" operator="greaterThan">
      <formula>20</formula>
    </cfRule>
  </conditionalFormatting>
  <conditionalFormatting sqref="AJ45">
    <cfRule type="cellIs" dxfId="735" priority="195" operator="greaterThan">
      <formula>20</formula>
    </cfRule>
  </conditionalFormatting>
  <conditionalFormatting sqref="AO45">
    <cfRule type="cellIs" dxfId="734" priority="194" operator="greaterThan">
      <formula>20</formula>
    </cfRule>
  </conditionalFormatting>
  <conditionalFormatting sqref="AT45">
    <cfRule type="cellIs" dxfId="733" priority="193" operator="greaterThan">
      <formula>20</formula>
    </cfRule>
  </conditionalFormatting>
  <conditionalFormatting sqref="AY45">
    <cfRule type="cellIs" dxfId="732" priority="192" operator="greaterThan">
      <formula>20</formula>
    </cfRule>
  </conditionalFormatting>
  <conditionalFormatting sqref="AJ46">
    <cfRule type="cellIs" dxfId="731" priority="191" operator="greaterThan">
      <formula>20</formula>
    </cfRule>
  </conditionalFormatting>
  <conditionalFormatting sqref="AO46">
    <cfRule type="cellIs" dxfId="730" priority="190" operator="greaterThan">
      <formula>20</formula>
    </cfRule>
  </conditionalFormatting>
  <conditionalFormatting sqref="AT46">
    <cfRule type="cellIs" dxfId="729" priority="189" operator="greaterThan">
      <formula>20</formula>
    </cfRule>
  </conditionalFormatting>
  <conditionalFormatting sqref="AY46">
    <cfRule type="cellIs" dxfId="728" priority="188" operator="greaterThan">
      <formula>20</formula>
    </cfRule>
  </conditionalFormatting>
  <conditionalFormatting sqref="AJ89 AJ86">
    <cfRule type="cellIs" dxfId="727" priority="183" operator="greaterThan">
      <formula>20</formula>
    </cfRule>
  </conditionalFormatting>
  <conditionalFormatting sqref="AY89 AY86">
    <cfRule type="cellIs" dxfId="726" priority="180" operator="greaterThan">
      <formula>20</formula>
    </cfRule>
  </conditionalFormatting>
  <conditionalFormatting sqref="AK82">
    <cfRule type="cellIs" dxfId="725" priority="168" operator="lessThan">
      <formula>20</formula>
    </cfRule>
  </conditionalFormatting>
  <conditionalFormatting sqref="AL80">
    <cfRule type="cellIs" dxfId="724" priority="175" operator="between">
      <formula>80</formula>
      <formula>120</formula>
    </cfRule>
  </conditionalFormatting>
  <conditionalFormatting sqref="AK79">
    <cfRule type="cellIs" dxfId="723" priority="174" operator="greaterThan">
      <formula>20</formula>
    </cfRule>
  </conditionalFormatting>
  <conditionalFormatting sqref="AL79">
    <cfRule type="cellIs" dxfId="722" priority="173" operator="between">
      <formula>80</formula>
      <formula>120</formula>
    </cfRule>
  </conditionalFormatting>
  <conditionalFormatting sqref="AL79">
    <cfRule type="cellIs" dxfId="721" priority="172" operator="between">
      <formula>80</formula>
      <formula>120</formula>
    </cfRule>
  </conditionalFormatting>
  <conditionalFormatting sqref="AK82">
    <cfRule type="cellIs" dxfId="720" priority="171" operator="greaterThan">
      <formula>20</formula>
    </cfRule>
  </conditionalFormatting>
  <conditionalFormatting sqref="AL81:AL82">
    <cfRule type="cellIs" dxfId="719" priority="170" operator="between">
      <formula>80</formula>
      <formula>120</formula>
    </cfRule>
  </conditionalFormatting>
  <conditionalFormatting sqref="AK82">
    <cfRule type="cellIs" dxfId="718" priority="169" operator="greaterThan">
      <formula>20</formula>
    </cfRule>
  </conditionalFormatting>
  <conditionalFormatting sqref="AQ80">
    <cfRule type="cellIs" dxfId="717" priority="167" operator="between">
      <formula>80</formula>
      <formula>120</formula>
    </cfRule>
  </conditionalFormatting>
  <conditionalFormatting sqref="AQ80">
    <cfRule type="cellIs" dxfId="716" priority="166" operator="between">
      <formula>80</formula>
      <formula>120</formula>
    </cfRule>
  </conditionalFormatting>
  <conditionalFormatting sqref="AQ79">
    <cfRule type="cellIs" dxfId="715" priority="164" operator="between">
      <formula>80</formula>
      <formula>120</formula>
    </cfRule>
  </conditionalFormatting>
  <conditionalFormatting sqref="AQ79">
    <cfRule type="cellIs" dxfId="714" priority="163" operator="between">
      <formula>80</formula>
      <formula>120</formula>
    </cfRule>
  </conditionalFormatting>
  <conditionalFormatting sqref="AQ79">
    <cfRule type="cellIs" dxfId="713" priority="162" operator="between">
      <formula>80</formula>
      <formula>120</formula>
    </cfRule>
  </conditionalFormatting>
  <conditionalFormatting sqref="AP82">
    <cfRule type="cellIs" dxfId="712" priority="161" operator="greaterThan">
      <formula>20</formula>
    </cfRule>
  </conditionalFormatting>
  <conditionalFormatting sqref="AQ81:AQ82">
    <cfRule type="cellIs" dxfId="711" priority="160" operator="between">
      <formula>80</formula>
      <formula>120</formula>
    </cfRule>
  </conditionalFormatting>
  <conditionalFormatting sqref="AQ81:AQ82">
    <cfRule type="cellIs" dxfId="710" priority="159" operator="between">
      <formula>80</formula>
      <formula>120</formula>
    </cfRule>
  </conditionalFormatting>
  <conditionalFormatting sqref="AP82">
    <cfRule type="cellIs" dxfId="709" priority="158" operator="greaterThan">
      <formula>20</formula>
    </cfRule>
  </conditionalFormatting>
  <conditionalFormatting sqref="AP82">
    <cfRule type="cellIs" dxfId="708" priority="157" operator="lessThan">
      <formula>20</formula>
    </cfRule>
  </conditionalFormatting>
  <conditionalFormatting sqref="AV80">
    <cfRule type="cellIs" dxfId="707" priority="156" operator="between">
      <formula>80</formula>
      <formula>120</formula>
    </cfRule>
  </conditionalFormatting>
  <conditionalFormatting sqref="AU79">
    <cfRule type="cellIs" dxfId="706" priority="155" operator="greaterThan">
      <formula>20</formula>
    </cfRule>
  </conditionalFormatting>
  <conditionalFormatting sqref="AV79">
    <cfRule type="cellIs" dxfId="705" priority="154" operator="between">
      <formula>80</formula>
      <formula>120</formula>
    </cfRule>
  </conditionalFormatting>
  <conditionalFormatting sqref="AV79">
    <cfRule type="cellIs" dxfId="704" priority="152" operator="between">
      <formula>80</formula>
      <formula>120</formula>
    </cfRule>
  </conditionalFormatting>
  <conditionalFormatting sqref="AV79">
    <cfRule type="cellIs" dxfId="703" priority="153" operator="between">
      <formula>80</formula>
      <formula>120</formula>
    </cfRule>
  </conditionalFormatting>
  <conditionalFormatting sqref="AU82">
    <cfRule type="cellIs" dxfId="702" priority="151" operator="greaterThan">
      <formula>20</formula>
    </cfRule>
  </conditionalFormatting>
  <conditionalFormatting sqref="AV81:AV82">
    <cfRule type="cellIs" dxfId="701" priority="150" operator="between">
      <formula>80</formula>
      <formula>120</formula>
    </cfRule>
  </conditionalFormatting>
  <conditionalFormatting sqref="AU82">
    <cfRule type="cellIs" dxfId="700" priority="149" operator="greaterThan">
      <formula>20</formula>
    </cfRule>
  </conditionalFormatting>
  <conditionalFormatting sqref="AU82">
    <cfRule type="cellIs" dxfId="699" priority="148" operator="lessThan">
      <formula>20</formula>
    </cfRule>
  </conditionalFormatting>
  <conditionalFormatting sqref="BA80">
    <cfRule type="cellIs" dxfId="698" priority="147" operator="between">
      <formula>80</formula>
      <formula>120</formula>
    </cfRule>
  </conditionalFormatting>
  <conditionalFormatting sqref="AZ79">
    <cfRule type="cellIs" dxfId="697" priority="146" operator="greaterThan">
      <formula>20</formula>
    </cfRule>
  </conditionalFormatting>
  <conditionalFormatting sqref="BA79">
    <cfRule type="cellIs" dxfId="696" priority="145" operator="between">
      <formula>80</formula>
      <formula>120</formula>
    </cfRule>
  </conditionalFormatting>
  <conditionalFormatting sqref="BA79">
    <cfRule type="cellIs" dxfId="695" priority="142" operator="between">
      <formula>80</formula>
      <formula>120</formula>
    </cfRule>
  </conditionalFormatting>
  <conditionalFormatting sqref="BA79">
    <cfRule type="cellIs" dxfId="694" priority="143" operator="between">
      <formula>80</formula>
      <formula>120</formula>
    </cfRule>
  </conditionalFormatting>
  <conditionalFormatting sqref="AZ82">
    <cfRule type="cellIs" dxfId="693" priority="141" operator="greaterThan">
      <formula>20</formula>
    </cfRule>
  </conditionalFormatting>
  <conditionalFormatting sqref="BA81:BA82">
    <cfRule type="cellIs" dxfId="692" priority="140" operator="between">
      <formula>80</formula>
      <formula>120</formula>
    </cfRule>
  </conditionalFormatting>
  <conditionalFormatting sqref="AZ82">
    <cfRule type="cellIs" dxfId="691" priority="139" operator="greaterThan">
      <formula>20</formula>
    </cfRule>
  </conditionalFormatting>
  <conditionalFormatting sqref="AZ82">
    <cfRule type="cellIs" dxfId="690" priority="138" operator="lessThan">
      <formula>20</formula>
    </cfRule>
  </conditionalFormatting>
  <conditionalFormatting sqref="AJ84">
    <cfRule type="cellIs" dxfId="689" priority="137" operator="greaterThan">
      <formula>20</formula>
    </cfRule>
  </conditionalFormatting>
  <conditionalFormatting sqref="AO84">
    <cfRule type="cellIs" dxfId="688" priority="136" operator="greaterThan">
      <formula>20</formula>
    </cfRule>
  </conditionalFormatting>
  <conditionalFormatting sqref="AY90 AY87">
    <cfRule type="cellIs" dxfId="687" priority="130" operator="greaterThan">
      <formula>20</formula>
    </cfRule>
  </conditionalFormatting>
  <conditionalFormatting sqref="AJ91 AJ88 AJ85">
    <cfRule type="cellIs" dxfId="686" priority="129" operator="greaterThan">
      <formula>20</formula>
    </cfRule>
  </conditionalFormatting>
  <conditionalFormatting sqref="AT91 AT88 AT85">
    <cfRule type="cellIs" dxfId="685" priority="127" operator="greaterThan">
      <formula>20</formula>
    </cfRule>
  </conditionalFormatting>
  <conditionalFormatting sqref="AY91 AY88 AY85">
    <cfRule type="cellIs" dxfId="684" priority="126" operator="greaterThan">
      <formula>20</formula>
    </cfRule>
  </conditionalFormatting>
  <conditionalFormatting sqref="AI91">
    <cfRule type="cellIs" dxfId="683" priority="125" operator="lessThan">
      <formula>20</formula>
    </cfRule>
  </conditionalFormatting>
  <conditionalFormatting sqref="AN91">
    <cfRule type="cellIs" dxfId="682" priority="124" operator="lessThan">
      <formula>20</formula>
    </cfRule>
  </conditionalFormatting>
  <conditionalFormatting sqref="AS91">
    <cfRule type="cellIs" dxfId="681" priority="123" operator="lessThan">
      <formula>20</formula>
    </cfRule>
  </conditionalFormatting>
  <conditionalFormatting sqref="AL92">
    <cfRule type="cellIs" dxfId="680" priority="121" operator="between">
      <formula>80</formula>
      <formula>120</formula>
    </cfRule>
  </conditionalFormatting>
  <conditionalFormatting sqref="AQ92">
    <cfRule type="cellIs" dxfId="679" priority="119" operator="between">
      <formula>80</formula>
      <formula>120</formula>
    </cfRule>
  </conditionalFormatting>
  <conditionalFormatting sqref="AV92">
    <cfRule type="cellIs" dxfId="678" priority="118" operator="between">
      <formula>80</formula>
      <formula>120</formula>
    </cfRule>
  </conditionalFormatting>
  <conditionalFormatting sqref="AL137">
    <cfRule type="cellIs" dxfId="677" priority="5" operator="between">
      <formula>80</formula>
      <formula>120</formula>
    </cfRule>
  </conditionalFormatting>
  <conditionalFormatting sqref="AQ137">
    <cfRule type="cellIs" dxfId="676" priority="4" operator="between">
      <formula>80</formula>
      <formula>120</formula>
    </cfRule>
  </conditionalFormatting>
  <conditionalFormatting sqref="AQ137">
    <cfRule type="cellIs" dxfId="675" priority="3" operator="between">
      <formula>80</formula>
      <formula>120</formula>
    </cfRule>
  </conditionalFormatting>
  <conditionalFormatting sqref="AV137">
    <cfRule type="cellIs" dxfId="674" priority="2" operator="between">
      <formula>80</formula>
      <formula>120</formula>
    </cfRule>
  </conditionalFormatting>
  <conditionalFormatting sqref="BA137">
    <cfRule type="cellIs" dxfId="673" priority="1" operator="between">
      <formula>80</formula>
      <formula>120</formula>
    </cfRule>
  </conditionalFormatting>
  <conditionalFormatting sqref="AJ93">
    <cfRule type="cellIs" dxfId="672" priority="107" operator="greaterThan">
      <formula>20</formula>
    </cfRule>
  </conditionalFormatting>
  <conditionalFormatting sqref="AY93">
    <cfRule type="cellIs" dxfId="671" priority="104" operator="greaterThan">
      <formula>20</formula>
    </cfRule>
  </conditionalFormatting>
  <conditionalFormatting sqref="AO93:AP93">
    <cfRule type="cellIs" dxfId="670" priority="108" operator="greaterThan">
      <formula>20</formula>
    </cfRule>
  </conditionalFormatting>
  <conditionalFormatting sqref="AO93">
    <cfRule type="cellIs" dxfId="669" priority="106" operator="greaterThan">
      <formula>20</formula>
    </cfRule>
  </conditionalFormatting>
  <conditionalFormatting sqref="AT93">
    <cfRule type="cellIs" dxfId="668" priority="105" operator="greaterThan">
      <formula>20</formula>
    </cfRule>
  </conditionalFormatting>
  <conditionalFormatting sqref="AY93">
    <cfRule type="cellIs" dxfId="667" priority="102" operator="greaterThan">
      <formula>20</formula>
    </cfRule>
  </conditionalFormatting>
  <conditionalFormatting sqref="AT93">
    <cfRule type="cellIs" dxfId="666" priority="103" operator="greaterThan">
      <formula>20</formula>
    </cfRule>
  </conditionalFormatting>
  <conditionalFormatting sqref="AJ126 AJ123 AJ120 AJ117 AJ114 AJ111 AJ108 AJ105 AJ102 AJ99 AJ96">
    <cfRule type="cellIs" dxfId="665" priority="101" operator="greaterThan">
      <formula>20</formula>
    </cfRule>
  </conditionalFormatting>
  <conditionalFormatting sqref="AO126 AO123 AO120 AO117 AO114 AO111 AO108 AO105 AO102 AO99 AO96">
    <cfRule type="cellIs" dxfId="664" priority="100" operator="greaterThan">
      <formula>20</formula>
    </cfRule>
  </conditionalFormatting>
  <conditionalFormatting sqref="AT126 AT123 AT120 AT117 AT114 AT111 AT108 AT105 AT102 AT99 AT96">
    <cfRule type="cellIs" dxfId="663" priority="99" operator="greaterThan">
      <formula>20</formula>
    </cfRule>
  </conditionalFormatting>
  <conditionalFormatting sqref="AY126 AY123 AY120 AY117 AY114 AY111 AY108 AY105 AY102 AY99 AY96">
    <cfRule type="cellIs" dxfId="662" priority="98" operator="greaterThan">
      <formula>20</formula>
    </cfRule>
  </conditionalFormatting>
  <conditionalFormatting sqref="AJ136 AJ133">
    <cfRule type="cellIs" dxfId="661" priority="97" operator="greaterThan">
      <formula>20</formula>
    </cfRule>
  </conditionalFormatting>
  <conditionalFormatting sqref="AO136 AO133">
    <cfRule type="cellIs" dxfId="660" priority="96" operator="greaterThan">
      <formula>20</formula>
    </cfRule>
  </conditionalFormatting>
  <conditionalFormatting sqref="AT136 AT133">
    <cfRule type="cellIs" dxfId="659" priority="95" operator="greaterThan">
      <formula>20</formula>
    </cfRule>
  </conditionalFormatting>
  <conditionalFormatting sqref="AY136 AY133">
    <cfRule type="cellIs" dxfId="658" priority="94" operator="greaterThan">
      <formula>20</formula>
    </cfRule>
  </conditionalFormatting>
  <conditionalFormatting sqref="AL127">
    <cfRule type="cellIs" dxfId="657" priority="93" operator="between">
      <formula>80</formula>
      <formula>120</formula>
    </cfRule>
  </conditionalFormatting>
  <conditionalFormatting sqref="AK126">
    <cfRule type="cellIs" dxfId="656" priority="92" operator="greaterThan">
      <formula>20</formula>
    </cfRule>
  </conditionalFormatting>
  <conditionalFormatting sqref="AL126">
    <cfRule type="cellIs" dxfId="655" priority="91" operator="between">
      <formula>80</formula>
      <formula>120</formula>
    </cfRule>
  </conditionalFormatting>
  <conditionalFormatting sqref="AL126">
    <cfRule type="cellIs" dxfId="654" priority="90" operator="between">
      <formula>80</formula>
      <formula>120</formula>
    </cfRule>
  </conditionalFormatting>
  <conditionalFormatting sqref="AL128">
    <cfRule type="cellIs" dxfId="653" priority="89" operator="between">
      <formula>80</formula>
      <formula>120</formula>
    </cfRule>
  </conditionalFormatting>
  <conditionalFormatting sqref="AQ127">
    <cfRule type="cellIs" dxfId="652" priority="88" operator="between">
      <formula>80</formula>
      <formula>120</formula>
    </cfRule>
  </conditionalFormatting>
  <conditionalFormatting sqref="AQ127">
    <cfRule type="cellIs" dxfId="651" priority="87" operator="between">
      <formula>80</formula>
      <formula>120</formula>
    </cfRule>
  </conditionalFormatting>
  <conditionalFormatting sqref="AP126">
    <cfRule type="cellIs" dxfId="650" priority="86" operator="greaterThan">
      <formula>20</formula>
    </cfRule>
  </conditionalFormatting>
  <conditionalFormatting sqref="AQ126">
    <cfRule type="cellIs" dxfId="649" priority="85" operator="between">
      <formula>80</formula>
      <formula>120</formula>
    </cfRule>
  </conditionalFormatting>
  <conditionalFormatting sqref="AQ126">
    <cfRule type="cellIs" dxfId="648" priority="84" operator="between">
      <formula>80</formula>
      <formula>120</formula>
    </cfRule>
  </conditionalFormatting>
  <conditionalFormatting sqref="AQ126">
    <cfRule type="cellIs" dxfId="647" priority="83" operator="between">
      <formula>80</formula>
      <formula>120</formula>
    </cfRule>
  </conditionalFormatting>
  <conditionalFormatting sqref="AQ128">
    <cfRule type="cellIs" dxfId="646" priority="82" operator="between">
      <formula>80</formula>
      <formula>120</formula>
    </cfRule>
  </conditionalFormatting>
  <conditionalFormatting sqref="AQ128">
    <cfRule type="cellIs" dxfId="645" priority="81" operator="between">
      <formula>80</formula>
      <formula>120</formula>
    </cfRule>
  </conditionalFormatting>
  <conditionalFormatting sqref="AV127">
    <cfRule type="cellIs" dxfId="644" priority="80" operator="between">
      <formula>80</formula>
      <formula>120</formula>
    </cfRule>
  </conditionalFormatting>
  <conditionalFormatting sqref="AU126">
    <cfRule type="cellIs" dxfId="643" priority="79" operator="greaterThan">
      <formula>20</formula>
    </cfRule>
  </conditionalFormatting>
  <conditionalFormatting sqref="AV126">
    <cfRule type="cellIs" dxfId="642" priority="78" operator="between">
      <formula>80</formula>
      <formula>120</formula>
    </cfRule>
  </conditionalFormatting>
  <conditionalFormatting sqref="AV126">
    <cfRule type="cellIs" dxfId="641" priority="76" operator="between">
      <formula>80</formula>
      <formula>120</formula>
    </cfRule>
  </conditionalFormatting>
  <conditionalFormatting sqref="AV126">
    <cfRule type="cellIs" dxfId="640" priority="77" operator="between">
      <formula>80</formula>
      <formula>120</formula>
    </cfRule>
  </conditionalFormatting>
  <conditionalFormatting sqref="AV128">
    <cfRule type="cellIs" dxfId="639" priority="75" operator="between">
      <formula>80</formula>
      <formula>120</formula>
    </cfRule>
  </conditionalFormatting>
  <conditionalFormatting sqref="BA127">
    <cfRule type="cellIs" dxfId="638" priority="74" operator="between">
      <formula>80</formula>
      <formula>120</formula>
    </cfRule>
  </conditionalFormatting>
  <conditionalFormatting sqref="AZ126">
    <cfRule type="cellIs" dxfId="637" priority="73" operator="greaterThan">
      <formula>20</formula>
    </cfRule>
  </conditionalFormatting>
  <conditionalFormatting sqref="BA126">
    <cfRule type="cellIs" dxfId="636" priority="72" operator="between">
      <formula>80</formula>
      <formula>120</formula>
    </cfRule>
  </conditionalFormatting>
  <conditionalFormatting sqref="BA126">
    <cfRule type="cellIs" dxfId="635" priority="71" operator="between">
      <formula>80</formula>
      <formula>120</formula>
    </cfRule>
  </conditionalFormatting>
  <conditionalFormatting sqref="BA126">
    <cfRule type="cellIs" dxfId="634" priority="69" operator="between">
      <formula>80</formula>
      <formula>120</formula>
    </cfRule>
  </conditionalFormatting>
  <conditionalFormatting sqref="BA126">
    <cfRule type="cellIs" dxfId="633" priority="70" operator="between">
      <formula>80</formula>
      <formula>120</formula>
    </cfRule>
  </conditionalFormatting>
  <conditionalFormatting sqref="BA128">
    <cfRule type="cellIs" dxfId="632" priority="68" operator="between">
      <formula>80</formula>
      <formula>120</formula>
    </cfRule>
  </conditionalFormatting>
  <conditionalFormatting sqref="AJ127 AJ124 AJ121 AJ118 AJ115 AJ112 AJ109 AJ106 AJ103 AJ100 AJ97 AJ94">
    <cfRule type="cellIs" dxfId="631" priority="67" operator="greaterThan">
      <formula>20</formula>
    </cfRule>
  </conditionalFormatting>
  <conditionalFormatting sqref="AO127 AO124 AO121 AO118 AO115 AO112 AO109 AO106 AO103 AO100 AO97 AO94">
    <cfRule type="cellIs" dxfId="630" priority="66" operator="greaterThan">
      <formula>20</formula>
    </cfRule>
  </conditionalFormatting>
  <conditionalFormatting sqref="AT127 AT124 AT121 AT118 AT115 AT112 AT109 AT106 AT103 AT100 AT97 AT94">
    <cfRule type="cellIs" dxfId="629" priority="65" operator="greaterThan">
      <formula>20</formula>
    </cfRule>
  </conditionalFormatting>
  <conditionalFormatting sqref="AY127 AY124 AY121 AY118 AY115 AY112 AY109 AY106 AY103 AY100 AY97 AY94">
    <cfRule type="cellIs" dxfId="628" priority="64" operator="greaterThan">
      <formula>20</formula>
    </cfRule>
  </conditionalFormatting>
  <conditionalFormatting sqref="AJ134 AJ131">
    <cfRule type="cellIs" dxfId="627" priority="63" operator="greaterThan">
      <formula>20</formula>
    </cfRule>
  </conditionalFormatting>
  <conditionalFormatting sqref="AO134 AO131">
    <cfRule type="cellIs" dxfId="626" priority="62" operator="greaterThan">
      <formula>20</formula>
    </cfRule>
  </conditionalFormatting>
  <conditionalFormatting sqref="AT134 AT131">
    <cfRule type="cellIs" dxfId="625" priority="61" operator="greaterThan">
      <formula>20</formula>
    </cfRule>
  </conditionalFormatting>
  <conditionalFormatting sqref="AY134 AY131">
    <cfRule type="cellIs" dxfId="624" priority="60" operator="greaterThan">
      <formula>20</formula>
    </cfRule>
  </conditionalFormatting>
  <conditionalFormatting sqref="AK127">
    <cfRule type="cellIs" dxfId="623" priority="52" operator="lessThan">
      <formula>20</formula>
    </cfRule>
  </conditionalFormatting>
  <conditionalFormatting sqref="AL125">
    <cfRule type="cellIs" dxfId="622" priority="59" operator="between">
      <formula>80</formula>
      <formula>120</formula>
    </cfRule>
  </conditionalFormatting>
  <conditionalFormatting sqref="AK124">
    <cfRule type="cellIs" dxfId="621" priority="58" operator="greaterThan">
      <formula>20</formula>
    </cfRule>
  </conditionalFormatting>
  <conditionalFormatting sqref="AL124">
    <cfRule type="cellIs" dxfId="620" priority="57" operator="between">
      <formula>80</formula>
      <formula>120</formula>
    </cfRule>
  </conditionalFormatting>
  <conditionalFormatting sqref="AL124">
    <cfRule type="cellIs" dxfId="619" priority="56" operator="between">
      <formula>80</formula>
      <formula>120</formula>
    </cfRule>
  </conditionalFormatting>
  <conditionalFormatting sqref="AK127">
    <cfRule type="cellIs" dxfId="618" priority="55" operator="greaterThan">
      <formula>20</formula>
    </cfRule>
  </conditionalFormatting>
  <conditionalFormatting sqref="AL126:AL127">
    <cfRule type="cellIs" dxfId="617" priority="54" operator="between">
      <formula>80</formula>
      <formula>120</formula>
    </cfRule>
  </conditionalFormatting>
  <conditionalFormatting sqref="AK127">
    <cfRule type="cellIs" dxfId="616" priority="53" operator="greaterThan">
      <formula>20</formula>
    </cfRule>
  </conditionalFormatting>
  <conditionalFormatting sqref="AQ125">
    <cfRule type="cellIs" dxfId="615" priority="51" operator="between">
      <formula>80</formula>
      <formula>120</formula>
    </cfRule>
  </conditionalFormatting>
  <conditionalFormatting sqref="AQ125">
    <cfRule type="cellIs" dxfId="614" priority="50" operator="between">
      <formula>80</formula>
      <formula>120</formula>
    </cfRule>
  </conditionalFormatting>
  <conditionalFormatting sqref="AP124">
    <cfRule type="cellIs" dxfId="613" priority="49" operator="greaterThan">
      <formula>20</formula>
    </cfRule>
  </conditionalFormatting>
  <conditionalFormatting sqref="AQ124">
    <cfRule type="cellIs" dxfId="612" priority="48" operator="between">
      <formula>80</formula>
      <formula>120</formula>
    </cfRule>
  </conditionalFormatting>
  <conditionalFormatting sqref="AQ124">
    <cfRule type="cellIs" dxfId="611" priority="47" operator="between">
      <formula>80</formula>
      <formula>120</formula>
    </cfRule>
  </conditionalFormatting>
  <conditionalFormatting sqref="AQ124">
    <cfRule type="cellIs" dxfId="610" priority="46" operator="between">
      <formula>80</formula>
      <formula>120</formula>
    </cfRule>
  </conditionalFormatting>
  <conditionalFormatting sqref="AP127">
    <cfRule type="cellIs" dxfId="609" priority="45" operator="greaterThan">
      <formula>20</formula>
    </cfRule>
  </conditionalFormatting>
  <conditionalFormatting sqref="AQ126:AQ127">
    <cfRule type="cellIs" dxfId="608" priority="44" operator="between">
      <formula>80</formula>
      <formula>120</formula>
    </cfRule>
  </conditionalFormatting>
  <conditionalFormatting sqref="AQ126:AQ127">
    <cfRule type="cellIs" dxfId="607" priority="43" operator="between">
      <formula>80</formula>
      <formula>120</formula>
    </cfRule>
  </conditionalFormatting>
  <conditionalFormatting sqref="AP127">
    <cfRule type="cellIs" dxfId="606" priority="42" operator="greaterThan">
      <formula>20</formula>
    </cfRule>
  </conditionalFormatting>
  <conditionalFormatting sqref="AP127">
    <cfRule type="cellIs" dxfId="605" priority="41" operator="lessThan">
      <formula>20</formula>
    </cfRule>
  </conditionalFormatting>
  <conditionalFormatting sqref="AV125">
    <cfRule type="cellIs" dxfId="604" priority="40" operator="between">
      <formula>80</formula>
      <formula>120</formula>
    </cfRule>
  </conditionalFormatting>
  <conditionalFormatting sqref="AU124">
    <cfRule type="cellIs" dxfId="603" priority="39" operator="greaterThan">
      <formula>20</formula>
    </cfRule>
  </conditionalFormatting>
  <conditionalFormatting sqref="AV124">
    <cfRule type="cellIs" dxfId="602" priority="38" operator="between">
      <formula>80</formula>
      <formula>120</formula>
    </cfRule>
  </conditionalFormatting>
  <conditionalFormatting sqref="AV124">
    <cfRule type="cellIs" dxfId="601" priority="36" operator="between">
      <formula>80</formula>
      <formula>120</formula>
    </cfRule>
  </conditionalFormatting>
  <conditionalFormatting sqref="AV124">
    <cfRule type="cellIs" dxfId="600" priority="37" operator="between">
      <formula>80</formula>
      <formula>120</formula>
    </cfRule>
  </conditionalFormatting>
  <conditionalFormatting sqref="AU127">
    <cfRule type="cellIs" dxfId="599" priority="35" operator="greaterThan">
      <formula>20</formula>
    </cfRule>
  </conditionalFormatting>
  <conditionalFormatting sqref="AV126:AV127">
    <cfRule type="cellIs" dxfId="598" priority="34" operator="between">
      <formula>80</formula>
      <formula>120</formula>
    </cfRule>
  </conditionalFormatting>
  <conditionalFormatting sqref="AU127">
    <cfRule type="cellIs" dxfId="597" priority="33" operator="greaterThan">
      <formula>20</formula>
    </cfRule>
  </conditionalFormatting>
  <conditionalFormatting sqref="AU127">
    <cfRule type="cellIs" dxfId="596" priority="32" operator="lessThan">
      <formula>20</formula>
    </cfRule>
  </conditionalFormatting>
  <conditionalFormatting sqref="BA125">
    <cfRule type="cellIs" dxfId="595" priority="31" operator="between">
      <formula>80</formula>
      <formula>120</formula>
    </cfRule>
  </conditionalFormatting>
  <conditionalFormatting sqref="AZ124">
    <cfRule type="cellIs" dxfId="594" priority="30" operator="greaterThan">
      <formula>20</formula>
    </cfRule>
  </conditionalFormatting>
  <conditionalFormatting sqref="BA124">
    <cfRule type="cellIs" dxfId="593" priority="29" operator="between">
      <formula>80</formula>
      <formula>120</formula>
    </cfRule>
  </conditionalFormatting>
  <conditionalFormatting sqref="BA124">
    <cfRule type="cellIs" dxfId="592" priority="28" operator="between">
      <formula>80</formula>
      <formula>120</formula>
    </cfRule>
  </conditionalFormatting>
  <conditionalFormatting sqref="BA124">
    <cfRule type="cellIs" dxfId="591" priority="26" operator="between">
      <formula>80</formula>
      <formula>120</formula>
    </cfRule>
  </conditionalFormatting>
  <conditionalFormatting sqref="BA124">
    <cfRule type="cellIs" dxfId="590" priority="27" operator="between">
      <formula>80</formula>
      <formula>120</formula>
    </cfRule>
  </conditionalFormatting>
  <conditionalFormatting sqref="AZ127">
    <cfRule type="cellIs" dxfId="589" priority="25" operator="greaterThan">
      <formula>20</formula>
    </cfRule>
  </conditionalFormatting>
  <conditionalFormatting sqref="BA126:BA127">
    <cfRule type="cellIs" dxfId="588" priority="24" operator="between">
      <formula>80</formula>
      <formula>120</formula>
    </cfRule>
  </conditionalFormatting>
  <conditionalFormatting sqref="AZ127">
    <cfRule type="cellIs" dxfId="587" priority="23" operator="greaterThan">
      <formula>20</formula>
    </cfRule>
  </conditionalFormatting>
  <conditionalFormatting sqref="AZ127">
    <cfRule type="cellIs" dxfId="586" priority="22" operator="lessThan">
      <formula>20</formula>
    </cfRule>
  </conditionalFormatting>
  <conditionalFormatting sqref="AJ129">
    <cfRule type="cellIs" dxfId="585" priority="21" operator="greaterThan">
      <formula>20</formula>
    </cfRule>
  </conditionalFormatting>
  <conditionalFormatting sqref="AO129">
    <cfRule type="cellIs" dxfId="584" priority="20" operator="greaterThan">
      <formula>20</formula>
    </cfRule>
  </conditionalFormatting>
  <conditionalFormatting sqref="AT129">
    <cfRule type="cellIs" dxfId="583" priority="19" operator="greaterThan">
      <formula>20</formula>
    </cfRule>
  </conditionalFormatting>
  <conditionalFormatting sqref="AY129">
    <cfRule type="cellIs" dxfId="582" priority="18" operator="greaterThan">
      <formula>20</formula>
    </cfRule>
  </conditionalFormatting>
  <conditionalFormatting sqref="AJ135 AJ132">
    <cfRule type="cellIs" dxfId="581" priority="17" operator="greaterThan">
      <formula>20</formula>
    </cfRule>
  </conditionalFormatting>
  <conditionalFormatting sqref="AO135 AO132">
    <cfRule type="cellIs" dxfId="580" priority="16" operator="greaterThan">
      <formula>20</formula>
    </cfRule>
  </conditionalFormatting>
  <conditionalFormatting sqref="AT135 AT132">
    <cfRule type="cellIs" dxfId="579" priority="15" operator="greaterThan">
      <formula>20</formula>
    </cfRule>
  </conditionalFormatting>
  <conditionalFormatting sqref="AY135 AY132">
    <cfRule type="cellIs" dxfId="578" priority="14" operator="greaterThan">
      <formula>20</formula>
    </cfRule>
  </conditionalFormatting>
  <conditionalFormatting sqref="AJ136 AJ133 AJ130">
    <cfRule type="cellIs" dxfId="577" priority="13" operator="greaterThan">
      <formula>20</formula>
    </cfRule>
  </conditionalFormatting>
  <conditionalFormatting sqref="AO136 AO133 AO130">
    <cfRule type="cellIs" dxfId="576" priority="12" operator="greaterThan">
      <formula>20</formula>
    </cfRule>
  </conditionalFormatting>
  <conditionalFormatting sqref="AT136 AT133 AT130">
    <cfRule type="cellIs" dxfId="575" priority="11" operator="greaterThan">
      <formula>20</formula>
    </cfRule>
  </conditionalFormatting>
  <conditionalFormatting sqref="AY136 AY133 AY130">
    <cfRule type="cellIs" dxfId="574" priority="10" operator="greaterThan">
      <formula>20</formula>
    </cfRule>
  </conditionalFormatting>
  <conditionalFormatting sqref="AI136">
    <cfRule type="cellIs" dxfId="573" priority="9" operator="lessThan">
      <formula>20</formula>
    </cfRule>
  </conditionalFormatting>
  <conditionalFormatting sqref="AN136">
    <cfRule type="cellIs" dxfId="572" priority="8" operator="lessThan">
      <formula>20</formula>
    </cfRule>
  </conditionalFormatting>
  <conditionalFormatting sqref="AS136">
    <cfRule type="cellIs" dxfId="571" priority="7" operator="lessThan">
      <formula>20</formula>
    </cfRule>
  </conditionalFormatting>
  <conditionalFormatting sqref="AX136">
    <cfRule type="cellIs" dxfId="570" priority="6" operator="lessThan">
      <formula>20</formula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U43"/>
  <sheetViews>
    <sheetView zoomScale="85" zoomScaleNormal="85" workbookViewId="0">
      <selection activeCell="D50" sqref="D50"/>
    </sheetView>
  </sheetViews>
  <sheetFormatPr defaultRowHeight="14.4" x14ac:dyDescent="0.3"/>
  <cols>
    <col min="3" max="3" width="26.44140625" customWidth="1"/>
    <col min="4" max="4" width="11.5546875" customWidth="1"/>
    <col min="13" max="13" width="10.5546875" customWidth="1"/>
    <col min="14" max="14" width="12.44140625" customWidth="1"/>
    <col min="28" max="28" width="21" customWidth="1"/>
    <col min="29" max="29" width="21.44140625" customWidth="1"/>
  </cols>
  <sheetData>
    <row r="1" spans="1:1" x14ac:dyDescent="0.3">
      <c r="A1" t="s">
        <v>70</v>
      </c>
    </row>
    <row r="18" spans="1:73" s="3" customFormat="1" ht="115.2" x14ac:dyDescent="0.3">
      <c r="A18" t="s">
        <v>0</v>
      </c>
      <c r="B18" t="s">
        <v>1</v>
      </c>
      <c r="C18" t="s">
        <v>2</v>
      </c>
      <c r="D18" t="s">
        <v>8</v>
      </c>
      <c r="E18" t="s">
        <v>9</v>
      </c>
      <c r="F18" t="s">
        <v>10</v>
      </c>
      <c r="G18" t="s">
        <v>11</v>
      </c>
      <c r="H18" t="s">
        <v>12</v>
      </c>
      <c r="I18" t="s">
        <v>13</v>
      </c>
      <c r="J18" t="s">
        <v>14</v>
      </c>
      <c r="K18" t="s">
        <v>15</v>
      </c>
      <c r="L18" t="s">
        <v>16</v>
      </c>
      <c r="M18" t="s">
        <v>24</v>
      </c>
      <c r="N18" t="s">
        <v>25</v>
      </c>
      <c r="O18" s="3" t="s">
        <v>38</v>
      </c>
      <c r="P18" s="3" t="s">
        <v>39</v>
      </c>
      <c r="Q18" s="3" t="s">
        <v>40</v>
      </c>
      <c r="R18" s="3" t="s">
        <v>41</v>
      </c>
      <c r="S18" s="3" t="s">
        <v>42</v>
      </c>
      <c r="T18" s="3" t="s">
        <v>43</v>
      </c>
      <c r="U18" s="3" t="s">
        <v>44</v>
      </c>
      <c r="W18" s="3" t="s">
        <v>61</v>
      </c>
      <c r="X18" s="3" t="s">
        <v>62</v>
      </c>
      <c r="Y18" s="3" t="s">
        <v>63</v>
      </c>
      <c r="Z18" s="3" t="s">
        <v>64</v>
      </c>
      <c r="AE18" t="s">
        <v>0</v>
      </c>
      <c r="AF18" t="s">
        <v>1</v>
      </c>
      <c r="AG18" t="s">
        <v>2</v>
      </c>
      <c r="AH18" t="s">
        <v>8</v>
      </c>
      <c r="AI18" t="s">
        <v>9</v>
      </c>
      <c r="AJ18" t="s">
        <v>10</v>
      </c>
      <c r="AK18" t="s">
        <v>11</v>
      </c>
      <c r="AL18" t="s">
        <v>12</v>
      </c>
      <c r="AM18" t="s">
        <v>13</v>
      </c>
      <c r="AN18" t="s">
        <v>14</v>
      </c>
      <c r="AO18" t="s">
        <v>15</v>
      </c>
      <c r="AP18" t="s">
        <v>16</v>
      </c>
      <c r="AQ18" t="s">
        <v>24</v>
      </c>
      <c r="AR18" t="s">
        <v>25</v>
      </c>
      <c r="AS18" s="3" t="s">
        <v>38</v>
      </c>
      <c r="AT18" s="3" t="s">
        <v>39</v>
      </c>
      <c r="AU18" s="3" t="s">
        <v>40</v>
      </c>
      <c r="AV18" s="3" t="s">
        <v>41</v>
      </c>
      <c r="AW18" s="3" t="s">
        <v>42</v>
      </c>
      <c r="AX18" s="3" t="s">
        <v>43</v>
      </c>
      <c r="AY18" s="3" t="s">
        <v>44</v>
      </c>
      <c r="BA18" s="3" t="s">
        <v>61</v>
      </c>
      <c r="BB18" s="3" t="s">
        <v>62</v>
      </c>
      <c r="BC18" s="3" t="s">
        <v>63</v>
      </c>
      <c r="BD18" s="3" t="s">
        <v>64</v>
      </c>
    </row>
    <row r="19" spans="1:73" x14ac:dyDescent="0.3">
      <c r="A19">
        <v>81</v>
      </c>
      <c r="B19">
        <v>23</v>
      </c>
      <c r="C19" t="s">
        <v>86</v>
      </c>
      <c r="D19">
        <v>3090</v>
      </c>
      <c r="E19">
        <v>6249</v>
      </c>
      <c r="G19">
        <v>11289</v>
      </c>
      <c r="H19">
        <v>2.7850000000000001</v>
      </c>
      <c r="I19">
        <v>5.5720000000000001</v>
      </c>
      <c r="J19">
        <v>2.7869999999999999</v>
      </c>
      <c r="L19">
        <v>1.0649999999999999</v>
      </c>
      <c r="M19" s="1">
        <v>44400</v>
      </c>
      <c r="N19" s="2">
        <v>0.12252314814814814</v>
      </c>
      <c r="P19">
        <v>1</v>
      </c>
      <c r="R19" s="4">
        <v>2.525485349931591</v>
      </c>
      <c r="S19" s="4">
        <v>4.8853391237009838</v>
      </c>
      <c r="T19" s="4">
        <v>2.3598537737693928</v>
      </c>
      <c r="U19" s="4">
        <v>9.5094244671604447E-2</v>
      </c>
      <c r="V19" s="4"/>
      <c r="W19" s="4">
        <v>2.51455136648985</v>
      </c>
      <c r="X19" s="4">
        <v>4.919985314338561</v>
      </c>
      <c r="Y19" s="4">
        <v>2.4054339478487106</v>
      </c>
      <c r="Z19" s="4">
        <v>9.5322101792466557E-2</v>
      </c>
      <c r="AA19" s="4"/>
      <c r="AB19" t="s">
        <v>86</v>
      </c>
      <c r="AC19" t="s">
        <v>130</v>
      </c>
      <c r="AE19">
        <v>50</v>
      </c>
      <c r="AF19">
        <v>17</v>
      </c>
      <c r="AG19" t="s">
        <v>130</v>
      </c>
      <c r="AH19">
        <v>2722</v>
      </c>
      <c r="AI19">
        <v>5834</v>
      </c>
      <c r="AK19">
        <v>2128</v>
      </c>
      <c r="AL19">
        <v>2.5030000000000001</v>
      </c>
      <c r="AM19">
        <v>5.2210000000000001</v>
      </c>
      <c r="AN19">
        <v>2.718</v>
      </c>
      <c r="AP19">
        <v>0.106</v>
      </c>
      <c r="AQ19" s="7">
        <v>44410</v>
      </c>
      <c r="AR19">
        <v>0.8618055555555556</v>
      </c>
      <c r="AT19">
        <v>1</v>
      </c>
      <c r="AV19">
        <v>2.4519776406913363</v>
      </c>
      <c r="AW19">
        <v>5.3165889870020768</v>
      </c>
      <c r="AX19">
        <v>2.8646113463107405</v>
      </c>
      <c r="AY19">
        <v>0.19088276583461891</v>
      </c>
      <c r="BA19">
        <v>2.442739509820834</v>
      </c>
      <c r="BB19">
        <v>5.2985283066781896</v>
      </c>
      <c r="BC19">
        <v>2.8557887968573556</v>
      </c>
      <c r="BD19">
        <v>0.18984667380693115</v>
      </c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</row>
    <row r="20" spans="1:73" x14ac:dyDescent="0.3">
      <c r="A20">
        <v>28</v>
      </c>
      <c r="B20">
        <v>9</v>
      </c>
      <c r="C20" t="s">
        <v>72</v>
      </c>
      <c r="D20">
        <v>3138</v>
      </c>
      <c r="E20">
        <v>6087</v>
      </c>
      <c r="G20">
        <v>10764</v>
      </c>
      <c r="H20">
        <v>2.8220000000000001</v>
      </c>
      <c r="I20">
        <v>5.4359999999999999</v>
      </c>
      <c r="J20">
        <v>2.613</v>
      </c>
      <c r="L20">
        <v>1.01</v>
      </c>
      <c r="M20" s="1">
        <v>44399</v>
      </c>
      <c r="N20" s="2">
        <v>0.68457175925925917</v>
      </c>
      <c r="P20">
        <v>1</v>
      </c>
      <c r="R20" s="4">
        <v>2.5658569811010969</v>
      </c>
      <c r="S20" s="4">
        <v>4.7532759970353986</v>
      </c>
      <c r="T20" s="4">
        <v>2.1874190159343017</v>
      </c>
      <c r="U20" s="4">
        <v>9.0493283577273362E-2</v>
      </c>
      <c r="V20" s="4"/>
      <c r="W20" s="4">
        <v>2.5852017210364853</v>
      </c>
      <c r="X20" s="4">
        <v>4.7667268710476343</v>
      </c>
      <c r="Y20" s="4">
        <v>2.181525150011149</v>
      </c>
      <c r="Z20" s="4">
        <v>9.0572157196033315E-2</v>
      </c>
      <c r="AA20" s="4"/>
      <c r="AB20" t="s">
        <v>72</v>
      </c>
      <c r="AC20" t="s">
        <v>129</v>
      </c>
      <c r="AE20">
        <v>47</v>
      </c>
      <c r="AF20">
        <v>16</v>
      </c>
      <c r="AG20" t="s">
        <v>129</v>
      </c>
      <c r="AH20">
        <v>2481</v>
      </c>
      <c r="AI20">
        <v>4766</v>
      </c>
      <c r="AK20">
        <v>1793</v>
      </c>
      <c r="AL20">
        <v>2.3180000000000001</v>
      </c>
      <c r="AM20">
        <v>4.3159999999999998</v>
      </c>
      <c r="AN20">
        <v>1.998</v>
      </c>
      <c r="AP20">
        <v>7.1999999999999995E-2</v>
      </c>
      <c r="AQ20" s="7">
        <v>44410</v>
      </c>
      <c r="AR20">
        <v>0.83930555555555564</v>
      </c>
      <c r="AT20">
        <v>1</v>
      </c>
      <c r="AV20">
        <v>2.2176208470291328</v>
      </c>
      <c r="AW20">
        <v>4.2739507931690213</v>
      </c>
      <c r="AX20">
        <v>2.0563299461398885</v>
      </c>
      <c r="AY20">
        <v>0.15782649637981919</v>
      </c>
      <c r="BA20">
        <v>2.2078964987443941</v>
      </c>
      <c r="BB20">
        <v>4.2988452444262713</v>
      </c>
      <c r="BC20">
        <v>2.0909487456818772</v>
      </c>
      <c r="BD20">
        <v>0.15772782094861082</v>
      </c>
    </row>
    <row r="21" spans="1:73" x14ac:dyDescent="0.3">
      <c r="A21">
        <v>93</v>
      </c>
      <c r="B21">
        <v>27</v>
      </c>
      <c r="C21" t="s">
        <v>90</v>
      </c>
      <c r="D21">
        <v>3216</v>
      </c>
      <c r="E21">
        <v>5449</v>
      </c>
      <c r="G21">
        <v>8121</v>
      </c>
      <c r="H21">
        <v>2.8820000000000001</v>
      </c>
      <c r="I21">
        <v>4.8949999999999996</v>
      </c>
      <c r="J21">
        <v>2.0129999999999999</v>
      </c>
      <c r="L21">
        <v>0.73299999999999998</v>
      </c>
      <c r="M21" s="1">
        <v>44400</v>
      </c>
      <c r="N21" s="2">
        <v>0.22358796296296299</v>
      </c>
      <c r="P21">
        <v>1</v>
      </c>
      <c r="R21" s="4">
        <v>2.6314608817515444</v>
      </c>
      <c r="S21" s="4">
        <v>4.2331755352289564</v>
      </c>
      <c r="T21" s="4">
        <v>1.601714653477412</v>
      </c>
      <c r="U21" s="4">
        <v>6.7330730868097988E-2</v>
      </c>
      <c r="V21" s="4"/>
      <c r="W21" s="4">
        <v>2.6238912009072619</v>
      </c>
      <c r="X21" s="4">
        <v>4.2409199778420614</v>
      </c>
      <c r="Y21" s="4">
        <v>1.6170287769347997</v>
      </c>
      <c r="Z21" s="4">
        <v>6.732196713268021E-2</v>
      </c>
      <c r="AA21" s="4"/>
      <c r="AB21" t="s">
        <v>90</v>
      </c>
      <c r="AC21" t="s">
        <v>128</v>
      </c>
      <c r="AE21">
        <v>44</v>
      </c>
      <c r="AF21">
        <v>15</v>
      </c>
      <c r="AG21" t="s">
        <v>128</v>
      </c>
      <c r="AH21">
        <v>2682</v>
      </c>
      <c r="AI21">
        <v>4331</v>
      </c>
      <c r="AK21">
        <v>1415</v>
      </c>
      <c r="AL21">
        <v>2.472</v>
      </c>
      <c r="AM21">
        <v>3.948</v>
      </c>
      <c r="AN21">
        <v>1.4750000000000001</v>
      </c>
      <c r="AP21">
        <v>3.2000000000000001E-2</v>
      </c>
      <c r="AQ21" s="7">
        <v>44410</v>
      </c>
      <c r="AR21">
        <v>0.81668981481481484</v>
      </c>
      <c r="AT21">
        <v>1</v>
      </c>
      <c r="AV21">
        <v>2.4130802475523812</v>
      </c>
      <c r="AW21">
        <v>3.849280742310051</v>
      </c>
      <c r="AX21">
        <v>1.4362004947576699</v>
      </c>
      <c r="AY21">
        <v>0.12052718338306007</v>
      </c>
      <c r="BA21">
        <v>2.3975212902967993</v>
      </c>
      <c r="BB21">
        <v>3.8746633200625418</v>
      </c>
      <c r="BC21">
        <v>1.4771420297657425</v>
      </c>
      <c r="BD21">
        <v>0.12220466571360214</v>
      </c>
    </row>
    <row r="22" spans="1:73" x14ac:dyDescent="0.3">
      <c r="A22">
        <v>90</v>
      </c>
      <c r="B22">
        <v>26</v>
      </c>
      <c r="C22" t="s">
        <v>89</v>
      </c>
      <c r="D22">
        <v>3661</v>
      </c>
      <c r="E22">
        <v>5142</v>
      </c>
      <c r="G22">
        <v>6013</v>
      </c>
      <c r="H22">
        <v>3.2240000000000002</v>
      </c>
      <c r="I22">
        <v>4.6349999999999998</v>
      </c>
      <c r="J22">
        <v>1.411</v>
      </c>
      <c r="L22">
        <v>0.51300000000000001</v>
      </c>
      <c r="M22" s="1">
        <v>44400</v>
      </c>
      <c r="N22" s="2">
        <v>0.19856481481481481</v>
      </c>
      <c r="P22">
        <v>1</v>
      </c>
      <c r="R22" s="4">
        <v>3.0057395457188378</v>
      </c>
      <c r="S22" s="4">
        <v>3.9829077581528147</v>
      </c>
      <c r="T22" s="4">
        <v>0.97716821243397689</v>
      </c>
      <c r="U22" s="4">
        <v>4.8856776607431443E-2</v>
      </c>
      <c r="V22" s="4"/>
      <c r="W22" s="4">
        <v>2.9632652254259204</v>
      </c>
      <c r="X22" s="4">
        <v>3.9515223854575985</v>
      </c>
      <c r="Y22" s="4">
        <v>0.98825716003167829</v>
      </c>
      <c r="Z22" s="4">
        <v>4.9316872716864552E-2</v>
      </c>
      <c r="AA22" s="4"/>
      <c r="AB22" t="s">
        <v>89</v>
      </c>
      <c r="AC22" t="s">
        <v>122</v>
      </c>
      <c r="AE22">
        <v>26</v>
      </c>
      <c r="AF22">
        <v>9</v>
      </c>
      <c r="AG22" t="s">
        <v>122</v>
      </c>
      <c r="AH22">
        <v>4395</v>
      </c>
      <c r="AI22">
        <v>5954</v>
      </c>
      <c r="AK22">
        <v>3074</v>
      </c>
      <c r="AL22">
        <v>3.7869999999999999</v>
      </c>
      <c r="AM22">
        <v>5.3220000000000001</v>
      </c>
      <c r="AN22">
        <v>1.536</v>
      </c>
      <c r="AP22">
        <v>0.20499999999999999</v>
      </c>
      <c r="AQ22" s="7">
        <v>44410</v>
      </c>
      <c r="AR22">
        <v>0.68024305555555553</v>
      </c>
      <c r="AT22">
        <v>1</v>
      </c>
      <c r="AV22">
        <v>4.0788611087281241</v>
      </c>
      <c r="AW22">
        <v>5.4337393458597232</v>
      </c>
      <c r="AX22">
        <v>1.3548782371315991</v>
      </c>
      <c r="AY22">
        <v>0.28422972375772509</v>
      </c>
      <c r="BA22">
        <v>4.0861543699416778</v>
      </c>
      <c r="BB22">
        <v>5.4068923886215128</v>
      </c>
      <c r="BC22">
        <v>1.3207380186798345</v>
      </c>
      <c r="BD22">
        <v>0.28245356599597465</v>
      </c>
    </row>
    <row r="23" spans="1:73" x14ac:dyDescent="0.3">
      <c r="A23">
        <v>84</v>
      </c>
      <c r="B23">
        <v>24</v>
      </c>
      <c r="C23" t="s">
        <v>87</v>
      </c>
      <c r="D23">
        <v>3924</v>
      </c>
      <c r="E23">
        <v>6028</v>
      </c>
      <c r="G23">
        <v>6705</v>
      </c>
      <c r="H23">
        <v>3.4249999999999998</v>
      </c>
      <c r="I23">
        <v>5.3849999999999998</v>
      </c>
      <c r="J23">
        <v>1.96</v>
      </c>
      <c r="L23">
        <v>0.58499999999999996</v>
      </c>
      <c r="M23" s="1">
        <v>44400</v>
      </c>
      <c r="N23" s="2">
        <v>0.14780092592592595</v>
      </c>
      <c r="P23">
        <v>1</v>
      </c>
      <c r="R23" s="4">
        <v>3.2269424415017554</v>
      </c>
      <c r="S23" s="4">
        <v>4.7051789323855866</v>
      </c>
      <c r="T23" s="4">
        <v>1.4782364908838312</v>
      </c>
      <c r="U23" s="4">
        <v>5.4921281516530709E-2</v>
      </c>
      <c r="V23" s="4"/>
      <c r="W23" s="4">
        <v>3.2446050301384144</v>
      </c>
      <c r="X23" s="4">
        <v>4.6717555484763951</v>
      </c>
      <c r="Y23" s="4">
        <v>1.4271505183379809</v>
      </c>
      <c r="Z23" s="4">
        <v>5.5171047975937249E-2</v>
      </c>
      <c r="AA23" s="4"/>
      <c r="AB23" t="s">
        <v>87</v>
      </c>
      <c r="AC23" t="s">
        <v>127</v>
      </c>
      <c r="AE23">
        <v>41</v>
      </c>
      <c r="AF23">
        <v>14</v>
      </c>
      <c r="AG23" t="s">
        <v>127</v>
      </c>
      <c r="AH23">
        <v>3380</v>
      </c>
      <c r="AI23">
        <v>5040</v>
      </c>
      <c r="AK23">
        <v>1215</v>
      </c>
      <c r="AL23">
        <v>3.008</v>
      </c>
      <c r="AM23">
        <v>4.5490000000000004</v>
      </c>
      <c r="AN23">
        <v>1.54</v>
      </c>
      <c r="AP23">
        <v>1.0999999999999999E-2</v>
      </c>
      <c r="AQ23" s="7">
        <v>44410</v>
      </c>
      <c r="AR23">
        <v>0.79435185185185186</v>
      </c>
      <c r="AT23">
        <v>1</v>
      </c>
      <c r="AV23">
        <v>3.0918397578271439</v>
      </c>
      <c r="AW23">
        <v>4.5414441125606482</v>
      </c>
      <c r="AX23">
        <v>1.4496043547335042</v>
      </c>
      <c r="AY23">
        <v>0.10079209714138858</v>
      </c>
      <c r="BA23">
        <v>3.0529423646881888</v>
      </c>
      <c r="BB23">
        <v>4.5287528236844032</v>
      </c>
      <c r="BC23">
        <v>1.4758104589962138</v>
      </c>
      <c r="BD23">
        <v>9.7881171920742027E-2</v>
      </c>
    </row>
    <row r="24" spans="1:73" x14ac:dyDescent="0.3">
      <c r="A24">
        <v>75</v>
      </c>
      <c r="B24">
        <v>21</v>
      </c>
      <c r="C24" t="s">
        <v>84</v>
      </c>
      <c r="D24">
        <v>4033</v>
      </c>
      <c r="E24">
        <v>6250</v>
      </c>
      <c r="G24">
        <v>10885</v>
      </c>
      <c r="H24">
        <v>3.5089999999999999</v>
      </c>
      <c r="I24">
        <v>5.5730000000000004</v>
      </c>
      <c r="J24">
        <v>2.0640000000000001</v>
      </c>
      <c r="L24">
        <v>1.022</v>
      </c>
      <c r="M24" s="1">
        <v>44400</v>
      </c>
      <c r="N24" s="2">
        <v>7.1446759259259265E-2</v>
      </c>
      <c r="P24">
        <v>1</v>
      </c>
      <c r="R24" s="4">
        <v>3.3186196872825078</v>
      </c>
      <c r="S24" s="4">
        <v>4.8861543281865742</v>
      </c>
      <c r="T24" s="4">
        <v>1.5675346409040665</v>
      </c>
      <c r="U24" s="4">
        <v>9.1553695562823958E-2</v>
      </c>
      <c r="V24" s="4"/>
      <c r="W24" s="4">
        <v>3.3240866790033783</v>
      </c>
      <c r="X24" s="4">
        <v>4.9309905748940261</v>
      </c>
      <c r="Y24" s="4">
        <v>1.6069038958906479</v>
      </c>
      <c r="Z24" s="4">
        <v>9.1010343966922008E-2</v>
      </c>
      <c r="AA24" s="4"/>
      <c r="AB24" t="s">
        <v>84</v>
      </c>
      <c r="AC24" t="s">
        <v>139</v>
      </c>
      <c r="AE24">
        <v>92</v>
      </c>
      <c r="AF24">
        <v>28</v>
      </c>
      <c r="AG24" t="s">
        <v>139</v>
      </c>
      <c r="AH24">
        <v>3002</v>
      </c>
      <c r="AI24">
        <v>4711</v>
      </c>
      <c r="AK24">
        <v>1884</v>
      </c>
      <c r="AL24">
        <v>2.718</v>
      </c>
      <c r="AM24">
        <v>4.2699999999999996</v>
      </c>
      <c r="AN24">
        <v>1.552</v>
      </c>
      <c r="AP24">
        <v>8.1000000000000003E-2</v>
      </c>
      <c r="AQ24" s="7">
        <v>44411</v>
      </c>
      <c r="AR24">
        <v>0.18278935185185186</v>
      </c>
      <c r="AT24">
        <v>1</v>
      </c>
      <c r="AV24">
        <v>2.7242593926640204</v>
      </c>
      <c r="AW24">
        <v>4.2202568786925996</v>
      </c>
      <c r="AX24">
        <v>1.4959974860285792</v>
      </c>
      <c r="AY24">
        <v>0.1668059606197797</v>
      </c>
      <c r="BA24">
        <v>2.7310664364633377</v>
      </c>
      <c r="BB24">
        <v>4.2178162462163993</v>
      </c>
      <c r="BC24">
        <v>1.4867498097530614</v>
      </c>
      <c r="BD24">
        <v>0.16902615782196773</v>
      </c>
    </row>
    <row r="25" spans="1:73" x14ac:dyDescent="0.3">
      <c r="A25">
        <v>31</v>
      </c>
      <c r="B25">
        <v>10</v>
      </c>
      <c r="C25" t="s">
        <v>73</v>
      </c>
      <c r="D25">
        <v>4111</v>
      </c>
      <c r="E25">
        <v>5219</v>
      </c>
      <c r="G25">
        <v>12053</v>
      </c>
      <c r="H25">
        <v>3.569</v>
      </c>
      <c r="I25">
        <v>4.7</v>
      </c>
      <c r="J25">
        <v>1.131</v>
      </c>
      <c r="L25">
        <v>1.145</v>
      </c>
      <c r="M25" s="1">
        <v>44399</v>
      </c>
      <c r="N25" s="2">
        <v>0.70950231481481485</v>
      </c>
      <c r="P25">
        <v>1</v>
      </c>
      <c r="R25" s="4">
        <v>3.3842235879329547</v>
      </c>
      <c r="S25" s="4">
        <v>4.0456785035432477</v>
      </c>
      <c r="T25" s="4">
        <v>0.6614549156102929</v>
      </c>
      <c r="U25" s="4">
        <v>0.10178973853078341</v>
      </c>
      <c r="V25" s="4"/>
      <c r="W25" s="4">
        <v>3.3543654023805081</v>
      </c>
      <c r="X25" s="4">
        <v>4.022852777946726</v>
      </c>
      <c r="Y25" s="4">
        <v>0.66848737556621862</v>
      </c>
      <c r="Z25" s="4">
        <v>0.10200006818080998</v>
      </c>
      <c r="AA25" s="4"/>
      <c r="AB25" t="s">
        <v>73</v>
      </c>
      <c r="AC25" t="s">
        <v>141</v>
      </c>
      <c r="AE25">
        <v>98</v>
      </c>
      <c r="AF25">
        <v>30</v>
      </c>
      <c r="AG25" t="s">
        <v>141</v>
      </c>
      <c r="AH25">
        <v>3348</v>
      </c>
      <c r="AI25">
        <v>4200</v>
      </c>
      <c r="AK25">
        <v>2067</v>
      </c>
      <c r="AL25">
        <v>2.9830000000000001</v>
      </c>
      <c r="AM25">
        <v>3.8370000000000002</v>
      </c>
      <c r="AN25">
        <v>0.85399999999999998</v>
      </c>
      <c r="AP25">
        <v>0.1</v>
      </c>
      <c r="AQ25" s="7">
        <v>44411</v>
      </c>
      <c r="AR25">
        <v>0.2286111111111111</v>
      </c>
      <c r="AT25">
        <v>1</v>
      </c>
      <c r="AV25">
        <v>3.0607218433159802</v>
      </c>
      <c r="AW25">
        <v>3.7213916005571206</v>
      </c>
      <c r="AX25">
        <v>0.66066975724114041</v>
      </c>
      <c r="AY25">
        <v>0.1848635645309091</v>
      </c>
      <c r="BA25">
        <v>3.0456491034746351</v>
      </c>
      <c r="BB25">
        <v>3.732618509947645</v>
      </c>
      <c r="BC25">
        <v>0.68696940647300986</v>
      </c>
      <c r="BD25">
        <v>0.1849129022465133</v>
      </c>
    </row>
    <row r="26" spans="1:73" x14ac:dyDescent="0.3">
      <c r="A26">
        <v>102</v>
      </c>
      <c r="B26">
        <v>30</v>
      </c>
      <c r="C26" t="s">
        <v>93</v>
      </c>
      <c r="D26">
        <v>4086</v>
      </c>
      <c r="E26">
        <v>8240</v>
      </c>
      <c r="G26">
        <v>14071</v>
      </c>
      <c r="H26">
        <v>3.55</v>
      </c>
      <c r="I26">
        <v>7.2590000000000003</v>
      </c>
      <c r="J26">
        <v>3.71</v>
      </c>
      <c r="L26">
        <v>1.3560000000000001</v>
      </c>
      <c r="M26" s="1">
        <v>44400</v>
      </c>
      <c r="N26" s="2">
        <v>0.30072916666666666</v>
      </c>
      <c r="P26">
        <v>1</v>
      </c>
      <c r="R26" s="4">
        <v>3.3631966966988371</v>
      </c>
      <c r="S26" s="4">
        <v>6.5084112545107446</v>
      </c>
      <c r="T26" s="4">
        <v>3.1452145578119075</v>
      </c>
      <c r="U26" s="4">
        <v>0.11947495660385037</v>
      </c>
      <c r="V26" s="4"/>
      <c r="W26" s="4">
        <v>3.3762333692639901</v>
      </c>
      <c r="X26" s="4">
        <v>6.536943411506396</v>
      </c>
      <c r="Y26" s="4">
        <v>3.1607100422424059</v>
      </c>
      <c r="Z26" s="4">
        <v>0.11862487426832632</v>
      </c>
      <c r="AA26" s="4"/>
      <c r="AB26" t="s">
        <v>93</v>
      </c>
      <c r="AC26" t="s">
        <v>133</v>
      </c>
      <c r="AE26">
        <v>74</v>
      </c>
      <c r="AF26">
        <v>22</v>
      </c>
      <c r="AG26" t="s">
        <v>133</v>
      </c>
      <c r="AH26">
        <v>3491</v>
      </c>
      <c r="AI26">
        <v>6816</v>
      </c>
      <c r="AK26">
        <v>2519</v>
      </c>
      <c r="AL26">
        <v>3.093</v>
      </c>
      <c r="AM26">
        <v>6.0529999999999999</v>
      </c>
      <c r="AN26">
        <v>2.9590000000000001</v>
      </c>
      <c r="AP26">
        <v>0.14699999999999999</v>
      </c>
      <c r="AQ26" s="7">
        <v>44411</v>
      </c>
      <c r="AR26">
        <v>4.5057870370370373E-2</v>
      </c>
      <c r="AT26">
        <v>1</v>
      </c>
      <c r="AV26">
        <v>3.1997800237877438</v>
      </c>
      <c r="AW26">
        <v>6.2752694236538193</v>
      </c>
      <c r="AX26">
        <v>3.0754893998660755</v>
      </c>
      <c r="AY26">
        <v>0.22946485943708669</v>
      </c>
      <c r="BA26">
        <v>3.2065870675870611</v>
      </c>
      <c r="BB26">
        <v>6.3172483022444759</v>
      </c>
      <c r="BC26">
        <v>3.1106612346574156</v>
      </c>
      <c r="BD26">
        <v>0.22911949542785745</v>
      </c>
    </row>
    <row r="27" spans="1:73" x14ac:dyDescent="0.3">
      <c r="A27">
        <v>43</v>
      </c>
      <c r="B27">
        <v>14</v>
      </c>
      <c r="C27" t="s">
        <v>77</v>
      </c>
      <c r="D27">
        <v>4139</v>
      </c>
      <c r="E27">
        <v>6816</v>
      </c>
      <c r="G27">
        <v>21092</v>
      </c>
      <c r="H27">
        <v>3.59</v>
      </c>
      <c r="I27">
        <v>6.0529999999999999</v>
      </c>
      <c r="J27">
        <v>2.4630000000000001</v>
      </c>
      <c r="L27">
        <v>2.09</v>
      </c>
      <c r="M27" s="1">
        <v>44399</v>
      </c>
      <c r="N27" s="2">
        <v>0.81057870370370377</v>
      </c>
      <c r="P27">
        <v>1</v>
      </c>
      <c r="R27" s="4">
        <v>3.4077737061151665</v>
      </c>
      <c r="S27" s="4">
        <v>5.3475600670305345</v>
      </c>
      <c r="T27" s="4">
        <v>1.939786360915368</v>
      </c>
      <c r="U27" s="4">
        <v>0.18100514297203812</v>
      </c>
      <c r="V27" s="4"/>
      <c r="W27" s="4">
        <v>3.3896905796538253</v>
      </c>
      <c r="X27" s="4">
        <v>5.3178051033064984</v>
      </c>
      <c r="Y27" s="4">
        <v>1.9281145236526729</v>
      </c>
      <c r="Z27" s="4">
        <v>0.18053628312718722</v>
      </c>
      <c r="AA27" s="4"/>
      <c r="AB27" t="s">
        <v>77</v>
      </c>
      <c r="AC27" t="s">
        <v>123</v>
      </c>
      <c r="AE27">
        <v>29</v>
      </c>
      <c r="AF27">
        <v>10</v>
      </c>
      <c r="AG27" t="s">
        <v>123</v>
      </c>
      <c r="AH27">
        <v>3471</v>
      </c>
      <c r="AI27">
        <v>6195</v>
      </c>
      <c r="AK27">
        <v>4159</v>
      </c>
      <c r="AL27">
        <v>3.0779999999999998</v>
      </c>
      <c r="AM27">
        <v>5.5270000000000001</v>
      </c>
      <c r="AN27">
        <v>2.4489999999999998</v>
      </c>
      <c r="AP27">
        <v>0.31900000000000001</v>
      </c>
      <c r="AQ27" s="7">
        <v>44410</v>
      </c>
      <c r="AR27">
        <v>0.70300925925925928</v>
      </c>
      <c r="AT27">
        <v>1</v>
      </c>
      <c r="AV27">
        <v>3.1803313272182665</v>
      </c>
      <c r="AW27">
        <v>5.6690163165654974</v>
      </c>
      <c r="AX27">
        <v>2.4886849893472309</v>
      </c>
      <c r="AY27">
        <v>0.39129256661879291</v>
      </c>
      <c r="BA27">
        <v>3.1681758918623428</v>
      </c>
      <c r="BB27">
        <v>5.6499793832511305</v>
      </c>
      <c r="BC27">
        <v>2.4818034913887876</v>
      </c>
      <c r="BD27">
        <v>0.39079918946275116</v>
      </c>
    </row>
    <row r="28" spans="1:73" x14ac:dyDescent="0.3">
      <c r="A28">
        <v>37</v>
      </c>
      <c r="B28">
        <v>12</v>
      </c>
      <c r="C28" t="s">
        <v>75</v>
      </c>
      <c r="D28">
        <v>4254</v>
      </c>
      <c r="E28">
        <v>6120</v>
      </c>
      <c r="G28">
        <v>9672</v>
      </c>
      <c r="H28">
        <v>3.6789999999999998</v>
      </c>
      <c r="I28">
        <v>5.4630000000000001</v>
      </c>
      <c r="J28">
        <v>1.7849999999999999</v>
      </c>
      <c r="L28">
        <v>0.89600000000000002</v>
      </c>
      <c r="M28" s="1">
        <v>44399</v>
      </c>
      <c r="N28" s="2">
        <v>0.75996527777777778</v>
      </c>
      <c r="P28">
        <v>1</v>
      </c>
      <c r="R28" s="4">
        <v>3.5044974057921081</v>
      </c>
      <c r="S28" s="4">
        <v>4.7801777450598699</v>
      </c>
      <c r="T28" s="4">
        <v>1.2756803392677618</v>
      </c>
      <c r="U28" s="4">
        <v>8.0923284501064702E-2</v>
      </c>
      <c r="V28" s="4"/>
      <c r="W28" s="4">
        <v>3.4969277249478257</v>
      </c>
      <c r="X28" s="4">
        <v>4.7899601988869502</v>
      </c>
      <c r="Y28" s="4">
        <v>1.2930324739391248</v>
      </c>
      <c r="Z28" s="4">
        <v>7.9989946679071819E-2</v>
      </c>
      <c r="AA28" s="4"/>
      <c r="AB28" t="s">
        <v>75</v>
      </c>
      <c r="AC28" t="s">
        <v>126</v>
      </c>
      <c r="AE28">
        <v>38</v>
      </c>
      <c r="AF28">
        <v>13</v>
      </c>
      <c r="AG28" t="s">
        <v>126</v>
      </c>
      <c r="AH28">
        <v>3514</v>
      </c>
      <c r="AI28">
        <v>5658</v>
      </c>
      <c r="AK28">
        <v>1815</v>
      </c>
      <c r="AL28">
        <v>3.1110000000000002</v>
      </c>
      <c r="AM28">
        <v>5.0720000000000001</v>
      </c>
      <c r="AN28">
        <v>1.962</v>
      </c>
      <c r="AP28">
        <v>7.3999999999999996E-2</v>
      </c>
      <c r="AQ28" s="7">
        <v>44410</v>
      </c>
      <c r="AR28">
        <v>0.77180555555555552</v>
      </c>
      <c r="AT28">
        <v>1</v>
      </c>
      <c r="AV28">
        <v>3.222146024842643</v>
      </c>
      <c r="AW28">
        <v>5.1447684606775281</v>
      </c>
      <c r="AX28">
        <v>1.9226224358348851</v>
      </c>
      <c r="AY28">
        <v>0.15999735586640304</v>
      </c>
      <c r="BA28">
        <v>3.2377049820982249</v>
      </c>
      <c r="BB28">
        <v>5.1174333769440778</v>
      </c>
      <c r="BC28">
        <v>1.879728394845853</v>
      </c>
      <c r="BD28">
        <v>0.15935596556354872</v>
      </c>
    </row>
    <row r="29" spans="1:73" x14ac:dyDescent="0.3">
      <c r="A29">
        <v>34</v>
      </c>
      <c r="B29">
        <v>11</v>
      </c>
      <c r="C29" t="s">
        <v>74</v>
      </c>
      <c r="D29">
        <v>5095</v>
      </c>
      <c r="E29">
        <v>6187</v>
      </c>
      <c r="G29">
        <v>14519</v>
      </c>
      <c r="H29">
        <v>4.3230000000000004</v>
      </c>
      <c r="I29">
        <v>5.52</v>
      </c>
      <c r="J29">
        <v>1.1970000000000001</v>
      </c>
      <c r="L29">
        <v>1.403</v>
      </c>
      <c r="M29" s="1">
        <v>44399</v>
      </c>
      <c r="N29" s="2">
        <v>0.73465277777777782</v>
      </c>
      <c r="P29">
        <v>1</v>
      </c>
      <c r="R29" s="4">
        <v>4.2118420269078243</v>
      </c>
      <c r="S29" s="4">
        <v>4.8347964455944021</v>
      </c>
      <c r="T29" s="4">
        <v>0.62295441868657786</v>
      </c>
      <c r="U29" s="4">
        <v>0.12340111007101288</v>
      </c>
      <c r="V29" s="4"/>
      <c r="W29" s="4">
        <v>4.2147857916806011</v>
      </c>
      <c r="X29" s="4">
        <v>4.8506929330634083</v>
      </c>
      <c r="Y29" s="4">
        <v>0.63590714138280724</v>
      </c>
      <c r="Z29" s="4">
        <v>0.12338796446788622</v>
      </c>
      <c r="AA29" s="4"/>
      <c r="AB29" t="s">
        <v>74</v>
      </c>
      <c r="AC29" t="s">
        <v>138</v>
      </c>
      <c r="AE29">
        <v>89</v>
      </c>
      <c r="AF29">
        <v>27</v>
      </c>
      <c r="AG29" t="s">
        <v>138</v>
      </c>
      <c r="AH29">
        <v>3679</v>
      </c>
      <c r="AI29">
        <v>4712</v>
      </c>
      <c r="AK29">
        <v>1587</v>
      </c>
      <c r="AL29">
        <v>3.2370000000000001</v>
      </c>
      <c r="AM29">
        <v>4.2709999999999999</v>
      </c>
      <c r="AN29">
        <v>1.034</v>
      </c>
      <c r="AP29">
        <v>0.05</v>
      </c>
      <c r="AQ29" s="7">
        <v>44411</v>
      </c>
      <c r="AR29">
        <v>0.16021990740740741</v>
      </c>
      <c r="AT29">
        <v>1</v>
      </c>
      <c r="AV29">
        <v>3.3825977715408317</v>
      </c>
      <c r="AW29">
        <v>4.2212331316830802</v>
      </c>
      <c r="AX29">
        <v>0.83863536014224849</v>
      </c>
      <c r="AY29">
        <v>0.13749935755089754</v>
      </c>
      <c r="BA29">
        <v>3.3845426411977795</v>
      </c>
      <c r="BB29">
        <v>4.2329481675688445</v>
      </c>
      <c r="BC29">
        <v>0.84840552637106503</v>
      </c>
      <c r="BD29">
        <v>0.13804207242254352</v>
      </c>
    </row>
    <row r="30" spans="1:73" x14ac:dyDescent="0.3">
      <c r="A30">
        <v>87</v>
      </c>
      <c r="B30">
        <v>25</v>
      </c>
      <c r="C30" t="s">
        <v>88</v>
      </c>
      <c r="D30">
        <v>5091</v>
      </c>
      <c r="E30">
        <v>8027</v>
      </c>
      <c r="G30">
        <v>9498</v>
      </c>
      <c r="H30">
        <v>4.3209999999999997</v>
      </c>
      <c r="I30">
        <v>7.0789999999999997</v>
      </c>
      <c r="J30">
        <v>2.758</v>
      </c>
      <c r="L30">
        <v>0.877</v>
      </c>
      <c r="M30" s="1">
        <v>44400</v>
      </c>
      <c r="N30" s="2">
        <v>0.17317129629629632</v>
      </c>
      <c r="P30">
        <v>1</v>
      </c>
      <c r="R30" s="4">
        <v>4.2084777243103657</v>
      </c>
      <c r="S30" s="4">
        <v>6.3347726990800668</v>
      </c>
      <c r="T30" s="4">
        <v>2.1262949747697011</v>
      </c>
      <c r="U30" s="4">
        <v>7.9398394538372108E-2</v>
      </c>
      <c r="V30" s="4"/>
      <c r="W30" s="4">
        <v>4.2362332207394005</v>
      </c>
      <c r="X30" s="4">
        <v>6.3327346878660915</v>
      </c>
      <c r="Y30" s="4">
        <v>2.0965014671266911</v>
      </c>
      <c r="Z30" s="4">
        <v>7.9547378040474251E-2</v>
      </c>
      <c r="AA30" s="4"/>
      <c r="AB30" t="s">
        <v>88</v>
      </c>
      <c r="AC30" t="s">
        <v>124</v>
      </c>
      <c r="AE30">
        <v>32</v>
      </c>
      <c r="AF30">
        <v>11</v>
      </c>
      <c r="AG30" t="s">
        <v>124</v>
      </c>
      <c r="AH30">
        <v>4187</v>
      </c>
      <c r="AI30">
        <v>7297</v>
      </c>
      <c r="AK30">
        <v>1853</v>
      </c>
      <c r="AL30">
        <v>3.6269999999999998</v>
      </c>
      <c r="AM30">
        <v>6.4610000000000003</v>
      </c>
      <c r="AN30">
        <v>2.8330000000000002</v>
      </c>
      <c r="AP30">
        <v>7.8E-2</v>
      </c>
      <c r="AQ30" s="7">
        <v>44410</v>
      </c>
      <c r="AR30">
        <v>0.72603009259259255</v>
      </c>
      <c r="AT30">
        <v>1</v>
      </c>
      <c r="AV30">
        <v>3.8765946644055589</v>
      </c>
      <c r="AW30">
        <v>6.7448471120748872</v>
      </c>
      <c r="AX30">
        <v>2.8682524476693283</v>
      </c>
      <c r="AY30">
        <v>0.16374702225232063</v>
      </c>
      <c r="BA30">
        <v>3.8799981863052171</v>
      </c>
      <c r="BB30">
        <v>6.3841216320923833</v>
      </c>
      <c r="BC30">
        <v>2.5041234457871662</v>
      </c>
      <c r="BD30">
        <v>0.15521159745279772</v>
      </c>
    </row>
    <row r="31" spans="1:73" x14ac:dyDescent="0.3">
      <c r="A31">
        <v>40</v>
      </c>
      <c r="B31">
        <v>13</v>
      </c>
      <c r="C31" t="s">
        <v>76</v>
      </c>
      <c r="D31">
        <v>5121</v>
      </c>
      <c r="E31">
        <v>6935</v>
      </c>
      <c r="G31">
        <v>25154</v>
      </c>
      <c r="H31">
        <v>4.3440000000000003</v>
      </c>
      <c r="I31">
        <v>6.1539999999999999</v>
      </c>
      <c r="J31">
        <v>1.81</v>
      </c>
      <c r="L31">
        <v>2.5150000000000001</v>
      </c>
      <c r="M31" s="1">
        <v>44399</v>
      </c>
      <c r="N31" s="2">
        <v>0.78532407407407412</v>
      </c>
      <c r="P31">
        <v>1</v>
      </c>
      <c r="R31" s="4">
        <v>4.2337099937913063</v>
      </c>
      <c r="S31" s="4">
        <v>5.4445694008157481</v>
      </c>
      <c r="T31" s="4">
        <v>1.2108594070244418</v>
      </c>
      <c r="U31" s="4">
        <v>0.21660343623903411</v>
      </c>
      <c r="V31" s="4"/>
      <c r="W31" s="4">
        <v>4.2513725824279653</v>
      </c>
      <c r="X31" s="4">
        <v>5.462911501741524</v>
      </c>
      <c r="Y31" s="4">
        <v>1.2115389193135586</v>
      </c>
      <c r="Z31" s="4">
        <v>0.21658152690048968</v>
      </c>
      <c r="AA31" s="4"/>
      <c r="AB31" t="s">
        <v>76</v>
      </c>
      <c r="AC31" t="s">
        <v>132</v>
      </c>
      <c r="AE31">
        <v>71</v>
      </c>
      <c r="AF31">
        <v>21</v>
      </c>
      <c r="AG31" t="s">
        <v>132</v>
      </c>
      <c r="AH31">
        <v>4214</v>
      </c>
      <c r="AI31">
        <v>5614</v>
      </c>
      <c r="AK31">
        <v>4409</v>
      </c>
      <c r="AL31">
        <v>3.6480000000000001</v>
      </c>
      <c r="AM31">
        <v>5.0350000000000001</v>
      </c>
      <c r="AN31">
        <v>1.387</v>
      </c>
      <c r="AP31">
        <v>0.34499999999999997</v>
      </c>
      <c r="AQ31" s="7">
        <v>44411</v>
      </c>
      <c r="AR31">
        <v>2.2175925925925929E-2</v>
      </c>
      <c r="AT31">
        <v>1</v>
      </c>
      <c r="AV31">
        <v>3.9028504047743531</v>
      </c>
      <c r="AW31">
        <v>5.1018133290963918</v>
      </c>
      <c r="AX31">
        <v>1.1989629243220388</v>
      </c>
      <c r="AY31">
        <v>0.41596142442088224</v>
      </c>
      <c r="BA31">
        <v>3.8741635773343743</v>
      </c>
      <c r="BB31">
        <v>5.1408634487156073</v>
      </c>
      <c r="BC31">
        <v>1.2666998713812332</v>
      </c>
      <c r="BD31">
        <v>0.41709619187977837</v>
      </c>
    </row>
    <row r="32" spans="1:73" x14ac:dyDescent="0.3">
      <c r="A32">
        <v>46</v>
      </c>
      <c r="B32">
        <v>15</v>
      </c>
      <c r="C32" t="s">
        <v>78</v>
      </c>
      <c r="D32">
        <v>5154</v>
      </c>
      <c r="E32">
        <v>6155</v>
      </c>
      <c r="G32">
        <v>14224</v>
      </c>
      <c r="H32">
        <v>4.3689999999999998</v>
      </c>
      <c r="I32">
        <v>5.4930000000000003</v>
      </c>
      <c r="J32">
        <v>1.1240000000000001</v>
      </c>
      <c r="L32">
        <v>1.3720000000000001</v>
      </c>
      <c r="M32" s="1">
        <v>44399</v>
      </c>
      <c r="N32" s="2">
        <v>0.83590277777777777</v>
      </c>
      <c r="P32">
        <v>1</v>
      </c>
      <c r="R32" s="4">
        <v>4.2614654902203428</v>
      </c>
      <c r="S32" s="4">
        <v>4.8087099020555213</v>
      </c>
      <c r="T32" s="4">
        <v>0.54724441183517847</v>
      </c>
      <c r="U32" s="4">
        <v>0.12081580812276968</v>
      </c>
      <c r="V32" s="4"/>
      <c r="W32" s="4">
        <v>4.253054733726696</v>
      </c>
      <c r="X32" s="4">
        <v>4.8327584343804268</v>
      </c>
      <c r="Y32" s="4">
        <v>0.57970370065373178</v>
      </c>
      <c r="Z32" s="4">
        <v>0.12230126127608229</v>
      </c>
      <c r="AA32" s="4"/>
      <c r="AB32" t="s">
        <v>78</v>
      </c>
      <c r="AC32" t="s">
        <v>125</v>
      </c>
      <c r="AE32">
        <v>35</v>
      </c>
      <c r="AF32">
        <v>12</v>
      </c>
      <c r="AG32" t="s">
        <v>125</v>
      </c>
      <c r="AH32">
        <v>4645</v>
      </c>
      <c r="AI32">
        <v>5352</v>
      </c>
      <c r="AK32">
        <v>2501</v>
      </c>
      <c r="AL32">
        <v>3.9780000000000002</v>
      </c>
      <c r="AM32">
        <v>4.8129999999999997</v>
      </c>
      <c r="AN32">
        <v>0.83399999999999996</v>
      </c>
      <c r="AP32">
        <v>0.14599999999999999</v>
      </c>
      <c r="AQ32" s="7">
        <v>44410</v>
      </c>
      <c r="AR32">
        <v>0.74906249999999996</v>
      </c>
      <c r="AT32">
        <v>1</v>
      </c>
      <c r="AV32">
        <v>4.3219698158465931</v>
      </c>
      <c r="AW32">
        <v>4.8460350455905292</v>
      </c>
      <c r="AX32">
        <v>0.5240652297439361</v>
      </c>
      <c r="AY32">
        <v>0.22768870167533625</v>
      </c>
      <c r="BA32">
        <v>4.301062467034404</v>
      </c>
      <c r="BB32">
        <v>4.8518925635334114</v>
      </c>
      <c r="BC32">
        <v>0.55083009649900694</v>
      </c>
      <c r="BD32">
        <v>0.22946485943708667</v>
      </c>
    </row>
    <row r="33" spans="1:73" x14ac:dyDescent="0.3">
      <c r="A33">
        <v>99</v>
      </c>
      <c r="B33">
        <v>29</v>
      </c>
      <c r="C33" t="s">
        <v>92</v>
      </c>
      <c r="D33">
        <v>5173</v>
      </c>
      <c r="E33">
        <v>8236</v>
      </c>
      <c r="G33">
        <v>10952</v>
      </c>
      <c r="H33">
        <v>4.383</v>
      </c>
      <c r="I33">
        <v>7.2560000000000002</v>
      </c>
      <c r="J33">
        <v>2.8719999999999999</v>
      </c>
      <c r="L33">
        <v>1.0289999999999999</v>
      </c>
      <c r="M33" s="1">
        <v>44400</v>
      </c>
      <c r="N33" s="2">
        <v>0.27498842592592593</v>
      </c>
      <c r="P33">
        <v>1</v>
      </c>
      <c r="R33" s="4">
        <v>4.2774459275582721</v>
      </c>
      <c r="S33" s="4">
        <v>6.5051504365683845</v>
      </c>
      <c r="T33" s="4">
        <v>2.2277045090101124</v>
      </c>
      <c r="U33" s="4">
        <v>9.2140865835814781E-2</v>
      </c>
      <c r="V33" s="4"/>
      <c r="W33" s="4">
        <v>4.2803896923310489</v>
      </c>
      <c r="X33" s="4">
        <v>6.4558305651901868</v>
      </c>
      <c r="Y33" s="4">
        <v>2.1754408728591388</v>
      </c>
      <c r="Z33" s="4">
        <v>9.207513782018148E-2</v>
      </c>
      <c r="AA33" s="4"/>
      <c r="AB33" t="s">
        <v>92</v>
      </c>
      <c r="AC33" t="s">
        <v>140</v>
      </c>
      <c r="AE33">
        <v>95</v>
      </c>
      <c r="AF33">
        <v>29</v>
      </c>
      <c r="AG33" t="s">
        <v>140</v>
      </c>
      <c r="AH33">
        <v>4160</v>
      </c>
      <c r="AI33">
        <v>6610</v>
      </c>
      <c r="AK33">
        <v>1930</v>
      </c>
      <c r="AL33">
        <v>3.6059999999999999</v>
      </c>
      <c r="AM33">
        <v>5.8780000000000001</v>
      </c>
      <c r="AN33">
        <v>2.2719999999999998</v>
      </c>
      <c r="AP33">
        <v>8.5999999999999993E-2</v>
      </c>
      <c r="AQ33" s="7">
        <v>44411</v>
      </c>
      <c r="AR33">
        <v>0.20583333333333331</v>
      </c>
      <c r="AT33">
        <v>1</v>
      </c>
      <c r="AV33">
        <v>3.8503389240367647</v>
      </c>
      <c r="AW33">
        <v>6.07416130761486</v>
      </c>
      <c r="AX33">
        <v>2.2238223835780953</v>
      </c>
      <c r="AY33">
        <v>0.17134503045536414</v>
      </c>
      <c r="BA33">
        <v>3.8532562285221861</v>
      </c>
      <c r="BB33">
        <v>6.0673275366814972</v>
      </c>
      <c r="BC33">
        <v>2.2140713081593111</v>
      </c>
      <c r="BD33">
        <v>0.17247979791426027</v>
      </c>
    </row>
    <row r="34" spans="1:73" x14ac:dyDescent="0.3">
      <c r="A34">
        <v>52</v>
      </c>
      <c r="B34">
        <v>17</v>
      </c>
      <c r="C34" t="s">
        <v>80</v>
      </c>
      <c r="D34">
        <v>5188</v>
      </c>
      <c r="E34">
        <v>7991</v>
      </c>
      <c r="G34">
        <v>8710</v>
      </c>
      <c r="H34">
        <v>4.3949999999999996</v>
      </c>
      <c r="I34">
        <v>7.048</v>
      </c>
      <c r="J34">
        <v>2.653</v>
      </c>
      <c r="L34">
        <v>0.79500000000000004</v>
      </c>
      <c r="M34" s="1">
        <v>44399</v>
      </c>
      <c r="N34" s="2">
        <v>0.8871296296296296</v>
      </c>
      <c r="P34">
        <v>1</v>
      </c>
      <c r="R34" s="4">
        <v>4.290062062298742</v>
      </c>
      <c r="S34" s="4">
        <v>6.3054253375988258</v>
      </c>
      <c r="T34" s="4">
        <v>2.0153632753000839</v>
      </c>
      <c r="U34" s="4">
        <v>7.2492571029166591E-2</v>
      </c>
      <c r="V34" s="4"/>
      <c r="W34" s="4">
        <v>4.2997344322664368</v>
      </c>
      <c r="X34" s="4">
        <v>6.3616744471045381</v>
      </c>
      <c r="Y34" s="4">
        <v>2.0619400148381017</v>
      </c>
      <c r="Z34" s="4">
        <v>7.239616993957107E-2</v>
      </c>
      <c r="AA34" s="4"/>
      <c r="AB34" t="s">
        <v>80</v>
      </c>
      <c r="AC34" t="s">
        <v>136</v>
      </c>
      <c r="AE34">
        <v>83</v>
      </c>
      <c r="AF34">
        <v>25</v>
      </c>
      <c r="AG34" t="s">
        <v>136</v>
      </c>
      <c r="AH34">
        <v>4320</v>
      </c>
      <c r="AI34">
        <v>6585</v>
      </c>
      <c r="AK34">
        <v>1515</v>
      </c>
      <c r="AL34">
        <v>3.7290000000000001</v>
      </c>
      <c r="AM34">
        <v>5.8570000000000002</v>
      </c>
      <c r="AN34">
        <v>2.1280000000000001</v>
      </c>
      <c r="AP34">
        <v>4.2000000000000003E-2</v>
      </c>
      <c r="AQ34" s="7">
        <v>44411</v>
      </c>
      <c r="AR34">
        <v>0.11394675925925928</v>
      </c>
      <c r="AT34">
        <v>1</v>
      </c>
      <c r="AV34">
        <v>4.0059284965925839</v>
      </c>
      <c r="AW34">
        <v>6.0497549828528498</v>
      </c>
      <c r="AX34">
        <v>2.043826486260266</v>
      </c>
      <c r="AY34">
        <v>0.13039472650389583</v>
      </c>
      <c r="BA34">
        <v>3.9898833219227652</v>
      </c>
      <c r="BB34">
        <v>6.0639106512148153</v>
      </c>
      <c r="BC34">
        <v>2.0740273292920501</v>
      </c>
      <c r="BD34">
        <v>0.1274344635676451</v>
      </c>
    </row>
    <row r="35" spans="1:73" x14ac:dyDescent="0.3">
      <c r="A35">
        <v>78</v>
      </c>
      <c r="B35">
        <v>22</v>
      </c>
      <c r="C35" t="s">
        <v>85</v>
      </c>
      <c r="D35">
        <v>5252</v>
      </c>
      <c r="E35">
        <v>6506</v>
      </c>
      <c r="G35">
        <v>21744</v>
      </c>
      <c r="H35">
        <v>4.444</v>
      </c>
      <c r="I35">
        <v>5.7910000000000004</v>
      </c>
      <c r="J35">
        <v>1.3460000000000001</v>
      </c>
      <c r="L35">
        <v>2.1579999999999999</v>
      </c>
      <c r="M35" s="1">
        <v>44400</v>
      </c>
      <c r="N35" s="2">
        <v>9.6944444444444444E-2</v>
      </c>
      <c r="P35">
        <v>1</v>
      </c>
      <c r="R35" s="4">
        <v>4.3438909038580835</v>
      </c>
      <c r="S35" s="4">
        <v>5.0948466764976237</v>
      </c>
      <c r="T35" s="4">
        <v>0.75095577263954016</v>
      </c>
      <c r="U35" s="4">
        <v>0.18671909846442647</v>
      </c>
      <c r="V35" s="4"/>
      <c r="W35" s="4">
        <v>4.3354801473644358</v>
      </c>
      <c r="X35" s="4">
        <v>5.1082975505098585</v>
      </c>
      <c r="Y35" s="4">
        <v>0.77281740314542269</v>
      </c>
      <c r="Z35" s="4">
        <v>0.18685055449569304</v>
      </c>
      <c r="AA35" s="4"/>
      <c r="AB35" t="s">
        <v>85</v>
      </c>
      <c r="AC35" t="s">
        <v>134</v>
      </c>
      <c r="AE35">
        <v>77</v>
      </c>
      <c r="AF35">
        <v>23</v>
      </c>
      <c r="AG35" t="s">
        <v>134</v>
      </c>
      <c r="AH35">
        <v>4366</v>
      </c>
      <c r="AI35">
        <v>5227</v>
      </c>
      <c r="AK35">
        <v>3738</v>
      </c>
      <c r="AL35">
        <v>3.7650000000000001</v>
      </c>
      <c r="AM35">
        <v>4.7060000000000004</v>
      </c>
      <c r="AN35">
        <v>0.94199999999999995</v>
      </c>
      <c r="AP35">
        <v>0.27500000000000002</v>
      </c>
      <c r="AQ35" s="7">
        <v>44411</v>
      </c>
      <c r="AR35">
        <v>6.7835648148148145E-2</v>
      </c>
      <c r="AT35">
        <v>1</v>
      </c>
      <c r="AV35">
        <v>4.0506604987023813</v>
      </c>
      <c r="AW35">
        <v>4.7240034217804805</v>
      </c>
      <c r="AX35">
        <v>0.67334292307809918</v>
      </c>
      <c r="AY35">
        <v>0.3497502100800744</v>
      </c>
      <c r="BA35">
        <v>4.048715629045434</v>
      </c>
      <c r="BB35">
        <v>4.7625654149044561</v>
      </c>
      <c r="BC35">
        <v>0.71384978585902203</v>
      </c>
      <c r="BD35">
        <v>0.35438795534686718</v>
      </c>
    </row>
    <row r="36" spans="1:73" x14ac:dyDescent="0.3">
      <c r="A36">
        <v>49</v>
      </c>
      <c r="B36">
        <v>16</v>
      </c>
      <c r="C36" t="s">
        <v>79</v>
      </c>
      <c r="D36">
        <v>5295</v>
      </c>
      <c r="E36">
        <v>6889</v>
      </c>
      <c r="G36">
        <v>18984</v>
      </c>
      <c r="H36">
        <v>4.4770000000000003</v>
      </c>
      <c r="I36">
        <v>6.1139999999999999</v>
      </c>
      <c r="J36">
        <v>1.637</v>
      </c>
      <c r="L36">
        <v>1.87</v>
      </c>
      <c r="M36" s="1">
        <v>44399</v>
      </c>
      <c r="N36" s="2">
        <v>0.86142361111111121</v>
      </c>
      <c r="P36">
        <v>1</v>
      </c>
      <c r="R36" s="4">
        <v>4.380057156780766</v>
      </c>
      <c r="S36" s="4">
        <v>5.4070699944786069</v>
      </c>
      <c r="T36" s="4">
        <v>1.0270128376978409</v>
      </c>
      <c r="U36" s="4">
        <v>0.16253118871137159</v>
      </c>
      <c r="V36" s="4"/>
      <c r="W36" s="4">
        <v>4.3708053246377538</v>
      </c>
      <c r="X36" s="4">
        <v>5.3923963137379864</v>
      </c>
      <c r="Y36" s="4">
        <v>1.0215909891002322</v>
      </c>
      <c r="Z36" s="4">
        <v>0.16229456785509172</v>
      </c>
      <c r="AA36" s="4"/>
      <c r="AB36" t="s">
        <v>79</v>
      </c>
      <c r="AC36" t="s">
        <v>135</v>
      </c>
      <c r="AE36">
        <v>80</v>
      </c>
      <c r="AF36">
        <v>24</v>
      </c>
      <c r="AG36" t="s">
        <v>135</v>
      </c>
      <c r="AH36">
        <v>4218</v>
      </c>
      <c r="AI36">
        <v>5425</v>
      </c>
      <c r="AK36">
        <v>2798</v>
      </c>
      <c r="AL36">
        <v>3.6509999999999998</v>
      </c>
      <c r="AM36">
        <v>4.8739999999999997</v>
      </c>
      <c r="AN36">
        <v>1.2230000000000001</v>
      </c>
      <c r="AP36">
        <v>0.17699999999999999</v>
      </c>
      <c r="AQ36" s="7">
        <v>44411</v>
      </c>
      <c r="AR36">
        <v>9.0868055555555549E-2</v>
      </c>
      <c r="AT36">
        <v>1</v>
      </c>
      <c r="AV36">
        <v>3.906740144088249</v>
      </c>
      <c r="AW36">
        <v>4.9173015138955973</v>
      </c>
      <c r="AX36">
        <v>1.0105613698073483</v>
      </c>
      <c r="AY36">
        <v>0.25699530474421839</v>
      </c>
      <c r="BA36">
        <v>3.9354269715282282</v>
      </c>
      <c r="BB36">
        <v>4.9021695925431512</v>
      </c>
      <c r="BC36">
        <v>0.96674262101492348</v>
      </c>
      <c r="BD36">
        <v>0.25334431378950917</v>
      </c>
    </row>
    <row r="37" spans="1:73" x14ac:dyDescent="0.3">
      <c r="A37">
        <v>55</v>
      </c>
      <c r="B37">
        <v>18</v>
      </c>
      <c r="C37" t="s">
        <v>81</v>
      </c>
      <c r="D37">
        <v>5630</v>
      </c>
      <c r="E37">
        <v>8112</v>
      </c>
      <c r="G37">
        <v>7105</v>
      </c>
      <c r="H37">
        <v>4.734</v>
      </c>
      <c r="I37">
        <v>7.1509999999999998</v>
      </c>
      <c r="J37">
        <v>2.4169999999999998</v>
      </c>
      <c r="L37">
        <v>0.627</v>
      </c>
      <c r="M37" s="1">
        <v>44399</v>
      </c>
      <c r="N37" s="2">
        <v>0.91297453703703713</v>
      </c>
      <c r="P37">
        <v>1</v>
      </c>
      <c r="R37" s="4">
        <v>4.6618174993179418</v>
      </c>
      <c r="S37" s="4">
        <v>6.4040650803552204</v>
      </c>
      <c r="T37" s="4">
        <v>1.7422475810372786</v>
      </c>
      <c r="U37" s="4">
        <v>5.842677568364011E-2</v>
      </c>
      <c r="V37" s="4"/>
      <c r="W37" s="4">
        <v>4.6672844910388118</v>
      </c>
      <c r="X37" s="4">
        <v>6.3889837973718047</v>
      </c>
      <c r="Y37" s="4">
        <v>1.7216993063329924</v>
      </c>
      <c r="Z37" s="4">
        <v>5.8514413037817847E-2</v>
      </c>
      <c r="AA37" s="4"/>
      <c r="AB37" t="s">
        <v>81</v>
      </c>
      <c r="AC37" t="s">
        <v>137</v>
      </c>
      <c r="AE37">
        <v>86</v>
      </c>
      <c r="AF37">
        <v>26</v>
      </c>
      <c r="AG37" t="s">
        <v>137</v>
      </c>
      <c r="AH37">
        <v>4479</v>
      </c>
      <c r="AI37">
        <v>6488</v>
      </c>
      <c r="AK37">
        <v>1225</v>
      </c>
      <c r="AL37">
        <v>3.851</v>
      </c>
      <c r="AM37">
        <v>5.7750000000000004</v>
      </c>
      <c r="AN37">
        <v>1.9239999999999999</v>
      </c>
      <c r="AP37">
        <v>1.2E-2</v>
      </c>
      <c r="AQ37" s="7">
        <v>44411</v>
      </c>
      <c r="AR37">
        <v>0.13725694444444445</v>
      </c>
      <c r="AT37">
        <v>1</v>
      </c>
      <c r="AV37">
        <v>4.1605456343199299</v>
      </c>
      <c r="AW37">
        <v>5.9550584427762523</v>
      </c>
      <c r="AX37">
        <v>1.7945128084563224</v>
      </c>
      <c r="AY37">
        <v>0.10177885145347215</v>
      </c>
      <c r="BA37">
        <v>4.1819392005463545</v>
      </c>
      <c r="BB37">
        <v>5.9628684667000957</v>
      </c>
      <c r="BC37">
        <v>1.7809292661537404</v>
      </c>
      <c r="BD37">
        <v>0.10385103550884767</v>
      </c>
    </row>
    <row r="38" spans="1:73" x14ac:dyDescent="0.3">
      <c r="A38">
        <v>96</v>
      </c>
      <c r="B38">
        <v>28</v>
      </c>
      <c r="C38" t="s">
        <v>91</v>
      </c>
      <c r="D38">
        <v>5865</v>
      </c>
      <c r="E38">
        <v>7652</v>
      </c>
      <c r="G38">
        <v>5832</v>
      </c>
      <c r="H38">
        <v>4.915</v>
      </c>
      <c r="I38">
        <v>6.7610000000000001</v>
      </c>
      <c r="J38">
        <v>1.847</v>
      </c>
      <c r="L38">
        <v>0.49399999999999999</v>
      </c>
      <c r="M38" s="1">
        <v>44400</v>
      </c>
      <c r="N38" s="2">
        <v>0.24910879629629631</v>
      </c>
      <c r="P38">
        <v>1</v>
      </c>
      <c r="R38" s="4">
        <v>4.8594702769186471</v>
      </c>
      <c r="S38" s="4">
        <v>6.0290710169838038</v>
      </c>
      <c r="T38" s="4">
        <v>1.1696007400651567</v>
      </c>
      <c r="U38" s="4">
        <v>4.727054049681443E-2</v>
      </c>
      <c r="V38" s="4"/>
      <c r="W38" s="4">
        <v>4.8695631847110237</v>
      </c>
      <c r="X38" s="4">
        <v>5.9858651792475328</v>
      </c>
      <c r="Y38" s="4">
        <v>1.1163019945365087</v>
      </c>
      <c r="Z38" s="4">
        <v>4.7318741041612183E-2</v>
      </c>
      <c r="AA38" s="4"/>
      <c r="AB38" t="s">
        <v>91</v>
      </c>
      <c r="AC38" t="s">
        <v>131</v>
      </c>
      <c r="AE38">
        <v>53</v>
      </c>
      <c r="AF38">
        <v>18</v>
      </c>
      <c r="AG38" t="s">
        <v>131</v>
      </c>
      <c r="AH38">
        <v>4785</v>
      </c>
      <c r="AI38">
        <v>6079</v>
      </c>
      <c r="AK38">
        <v>1100</v>
      </c>
      <c r="AL38">
        <v>4.0860000000000003</v>
      </c>
      <c r="AM38">
        <v>5.4279999999999999</v>
      </c>
      <c r="AN38">
        <v>1.3420000000000001</v>
      </c>
      <c r="AP38">
        <v>0</v>
      </c>
      <c r="AQ38" s="7">
        <v>44410</v>
      </c>
      <c r="AR38">
        <v>0.88460648148148147</v>
      </c>
      <c r="AT38">
        <v>1</v>
      </c>
      <c r="AV38">
        <v>4.4581106918329345</v>
      </c>
      <c r="AW38">
        <v>5.5557709696697719</v>
      </c>
      <c r="AX38">
        <v>1.0976602778368374</v>
      </c>
      <c r="AY38">
        <v>8.9444422552427474E-2</v>
      </c>
      <c r="BA38">
        <v>4.4663763878749627</v>
      </c>
      <c r="BB38">
        <v>5.5992142277461499</v>
      </c>
      <c r="BC38">
        <v>1.1328378398711871</v>
      </c>
      <c r="BD38">
        <v>9.0135150570885975E-2</v>
      </c>
    </row>
    <row r="39" spans="1:73" x14ac:dyDescent="0.3">
      <c r="A39">
        <v>102</v>
      </c>
      <c r="B39">
        <v>30</v>
      </c>
      <c r="C39" t="s">
        <v>93</v>
      </c>
      <c r="D39">
        <v>4086</v>
      </c>
      <c r="E39">
        <v>8240</v>
      </c>
      <c r="G39">
        <v>14071</v>
      </c>
      <c r="H39">
        <v>3.55</v>
      </c>
      <c r="I39">
        <v>7.2590000000000003</v>
      </c>
      <c r="J39">
        <v>3.71</v>
      </c>
      <c r="L39">
        <v>1.3560000000000001</v>
      </c>
      <c r="M39">
        <v>44400</v>
      </c>
      <c r="N39">
        <v>0.30072916666666666</v>
      </c>
      <c r="P39">
        <v>1</v>
      </c>
      <c r="R39">
        <v>3.3631966966988371</v>
      </c>
      <c r="S39">
        <v>6.5084112545107446</v>
      </c>
      <c r="T39">
        <v>3.1452145578119075</v>
      </c>
      <c r="U39">
        <v>0.11947495660385037</v>
      </c>
      <c r="W39">
        <v>3.3762333692639901</v>
      </c>
      <c r="X39">
        <v>6.536943411506396</v>
      </c>
      <c r="Y39">
        <v>3.1607100422424059</v>
      </c>
      <c r="Z39">
        <v>0.11862487426832632</v>
      </c>
      <c r="AB39" t="s">
        <v>93</v>
      </c>
      <c r="AC39" t="s">
        <v>133</v>
      </c>
      <c r="AE39">
        <v>74</v>
      </c>
      <c r="AF39">
        <v>22</v>
      </c>
      <c r="AG39" t="s">
        <v>133</v>
      </c>
      <c r="AH39">
        <v>3491</v>
      </c>
      <c r="AI39">
        <v>6816</v>
      </c>
      <c r="AK39">
        <v>2519</v>
      </c>
      <c r="AL39">
        <v>3.093</v>
      </c>
      <c r="AM39">
        <v>6.0529999999999999</v>
      </c>
      <c r="AN39">
        <v>2.9590000000000001</v>
      </c>
      <c r="AP39">
        <v>0.14699999999999999</v>
      </c>
      <c r="AQ39" s="7">
        <v>44411</v>
      </c>
      <c r="AR39">
        <v>4.5057870370370373E-2</v>
      </c>
      <c r="AT39">
        <v>1</v>
      </c>
      <c r="AV39">
        <v>3.1997800237877438</v>
      </c>
      <c r="AW39">
        <v>6.2752694236538193</v>
      </c>
      <c r="AX39">
        <v>3.0754893998660755</v>
      </c>
      <c r="AY39">
        <v>0.22946485943708669</v>
      </c>
      <c r="BA39">
        <v>3.2065870675870611</v>
      </c>
      <c r="BB39">
        <v>6.3172483022444759</v>
      </c>
      <c r="BC39">
        <v>3.1106612346574156</v>
      </c>
      <c r="BD39">
        <v>0.22911949542785745</v>
      </c>
    </row>
    <row r="40" spans="1:73" x14ac:dyDescent="0.3"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</row>
    <row r="42" spans="1:73" s="3" customFormat="1" x14ac:dyDescent="0.3"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P42"/>
      <c r="BQ42"/>
      <c r="BR42"/>
      <c r="BS42"/>
      <c r="BT42"/>
      <c r="BU42"/>
    </row>
    <row r="43" spans="1:73" x14ac:dyDescent="0.3">
      <c r="BP43" s="3"/>
      <c r="BQ43" s="3"/>
      <c r="BR43" s="3"/>
      <c r="BS43" s="3"/>
      <c r="BT43" s="3"/>
      <c r="BU43" s="3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F150"/>
  <sheetViews>
    <sheetView topLeftCell="A70" zoomScale="85" zoomScaleNormal="85" workbookViewId="0">
      <selection activeCell="C75" sqref="C75"/>
    </sheetView>
  </sheetViews>
  <sheetFormatPr defaultRowHeight="14.4" x14ac:dyDescent="0.3"/>
  <cols>
    <col min="3" max="3" width="26.44140625" customWidth="1"/>
    <col min="5" max="5" width="11.77734375" bestFit="1" customWidth="1"/>
    <col min="7" max="7" width="12" customWidth="1"/>
    <col min="9" max="9" width="11.5546875" customWidth="1"/>
    <col min="25" max="25" width="10.5546875" customWidth="1"/>
    <col min="26" max="26" width="12.44140625" customWidth="1"/>
  </cols>
  <sheetData>
    <row r="1" spans="1:9" x14ac:dyDescent="0.3">
      <c r="A1" t="s">
        <v>70</v>
      </c>
    </row>
    <row r="12" spans="1:9" x14ac:dyDescent="0.3">
      <c r="A12" t="s">
        <v>31</v>
      </c>
      <c r="C12" t="s">
        <v>68</v>
      </c>
      <c r="D12" t="s">
        <v>32</v>
      </c>
      <c r="E12" s="3" t="s">
        <v>8</v>
      </c>
      <c r="F12" t="s">
        <v>33</v>
      </c>
      <c r="G12" s="3" t="s">
        <v>9</v>
      </c>
      <c r="H12" t="s">
        <v>34</v>
      </c>
      <c r="I12" s="3" t="s">
        <v>11</v>
      </c>
    </row>
    <row r="13" spans="1:9" x14ac:dyDescent="0.3">
      <c r="G13" s="3"/>
      <c r="I13" s="3"/>
    </row>
    <row r="14" spans="1:9" x14ac:dyDescent="0.3">
      <c r="D14">
        <v>0</v>
      </c>
      <c r="E14" s="3">
        <f>AVERAGE(I28:I29)</f>
        <v>230.5</v>
      </c>
      <c r="F14">
        <v>0</v>
      </c>
      <c r="G14" s="3">
        <f>AVERAGE(J28:J29)</f>
        <v>347</v>
      </c>
      <c r="H14">
        <v>0</v>
      </c>
      <c r="I14" s="3">
        <f>AVERAGE(L28:L29)</f>
        <v>148</v>
      </c>
    </row>
    <row r="15" spans="1:9" x14ac:dyDescent="0.3">
      <c r="D15">
        <f>3*G31/1000</f>
        <v>6.0000000000000006E-4</v>
      </c>
      <c r="E15" s="3">
        <f>AVERAGE(I31:I32)</f>
        <v>1262.5</v>
      </c>
      <c r="F15">
        <f>6*H31/1000</f>
        <v>1.2000000000000001E-3</v>
      </c>
      <c r="G15" s="3">
        <f>AVERAGE(J31:J32)</f>
        <v>2671.5</v>
      </c>
      <c r="H15">
        <f>0.3*H31/1000</f>
        <v>5.9999999999999995E-5</v>
      </c>
      <c r="I15" s="3">
        <f>AVERAGE(L31:L32)</f>
        <v>1257.5</v>
      </c>
    </row>
    <row r="16" spans="1:9" x14ac:dyDescent="0.3">
      <c r="D16">
        <f>3*G34/1000</f>
        <v>1.7999999999999997E-3</v>
      </c>
      <c r="E16" s="3">
        <f>AVERAGE(I34:I35)</f>
        <v>3951</v>
      </c>
      <c r="F16">
        <f>6*H34/1000</f>
        <v>3.5999999999999995E-3</v>
      </c>
      <c r="G16" s="3">
        <f>AVERAGE(J34:J35)</f>
        <v>7701.5</v>
      </c>
      <c r="H16">
        <f>0.3*H34/1000</f>
        <v>1.7999999999999998E-4</v>
      </c>
      <c r="I16" s="3">
        <f>AVERAGE(L34:L35)</f>
        <v>3771.5</v>
      </c>
    </row>
    <row r="17" spans="1:58" x14ac:dyDescent="0.3">
      <c r="D17">
        <f>9*G37/1000</f>
        <v>2.9970000000000005E-3</v>
      </c>
      <c r="E17" s="3">
        <f>AVERAGE(I37:I38)</f>
        <v>6345.5</v>
      </c>
      <c r="F17">
        <f>18*H37/1000</f>
        <v>5.9940000000000011E-3</v>
      </c>
      <c r="G17" s="3">
        <f>AVERAGE(J37:J38)</f>
        <v>11656</v>
      </c>
      <c r="H17">
        <f>0.9*H37/1000</f>
        <v>2.9970000000000002E-4</v>
      </c>
      <c r="I17" s="3">
        <f>AVERAGE(L37:L38)</f>
        <v>5805</v>
      </c>
    </row>
    <row r="18" spans="1:58" x14ac:dyDescent="0.3">
      <c r="D18">
        <f>9*G40/1000</f>
        <v>4.2030000000000001E-3</v>
      </c>
      <c r="E18" s="3">
        <f>AVERAGE(I40:I41)</f>
        <v>9086.5</v>
      </c>
      <c r="F18">
        <f>18*H40/1000</f>
        <v>8.4060000000000003E-3</v>
      </c>
      <c r="G18" s="3">
        <f>AVERAGE(J40:J41)</f>
        <v>16911</v>
      </c>
      <c r="H18">
        <f>0.9*H40/1000</f>
        <v>4.2030000000000002E-4</v>
      </c>
      <c r="I18" s="3">
        <f>AVERAGE(L40:L41)</f>
        <v>8288</v>
      </c>
    </row>
    <row r="19" spans="1:58" x14ac:dyDescent="0.3">
      <c r="D19">
        <f>9*G43/1000</f>
        <v>5.3999999999999994E-3</v>
      </c>
      <c r="E19" s="3">
        <f>AVERAGE(I43:I44)</f>
        <v>11640.5</v>
      </c>
      <c r="F19">
        <f>18*H43/1000</f>
        <v>1.0799999999999999E-2</v>
      </c>
      <c r="G19" s="3">
        <f>AVERAGE(J43:J44)</f>
        <v>21997</v>
      </c>
      <c r="H19">
        <f>0.9*H43/1000</f>
        <v>5.4000000000000001E-4</v>
      </c>
      <c r="I19" s="3">
        <f>AVERAGE(L43:L44)</f>
        <v>10751.5</v>
      </c>
    </row>
    <row r="20" spans="1:58" x14ac:dyDescent="0.3">
      <c r="C20" t="s">
        <v>35</v>
      </c>
      <c r="E20" s="5">
        <f>SLOPE(D13:D19,E13:E19)</f>
        <v>4.6941410697655306E-7</v>
      </c>
      <c r="F20" s="5"/>
      <c r="G20" s="5">
        <f>SLOPE(F13:F19,G13:G19)</f>
        <v>5.0269909878344235E-7</v>
      </c>
      <c r="H20" s="5"/>
      <c r="I20" s="5">
        <f>SLOPE(H13:H19,I13:I19)</f>
        <v>5.1174176829704224E-8</v>
      </c>
    </row>
    <row r="21" spans="1:58" x14ac:dyDescent="0.3">
      <c r="C21" t="s">
        <v>36</v>
      </c>
      <c r="E21" s="5">
        <f>INTERCEPT(D13:D19,E13:E19)</f>
        <v>-4.3950634917181396E-5</v>
      </c>
      <c r="F21" s="5"/>
      <c r="G21" s="5">
        <f>INTERCEPT(F13:F19,G13:G19)</f>
        <v>-1.3456859497408026E-4</v>
      </c>
      <c r="H21" s="5"/>
      <c r="I21" s="5">
        <f>INTERCEPT(H13:H19,I13:I19)</f>
        <v>-6.0542582821608701E-6</v>
      </c>
    </row>
    <row r="22" spans="1:58" x14ac:dyDescent="0.3">
      <c r="C22" t="s">
        <v>37</v>
      </c>
      <c r="E22" s="6">
        <f>RSQ(D13:D19,E13:E19)</f>
        <v>0.99947489740226414</v>
      </c>
      <c r="F22" s="6"/>
      <c r="G22" s="6">
        <f>RSQ(F13:F19,G13:G19)</f>
        <v>0.99874930114747862</v>
      </c>
      <c r="H22" s="6"/>
      <c r="I22" s="6">
        <f>RSQ(H13:H19,I13:I19)</f>
        <v>0.99931025652359784</v>
      </c>
    </row>
    <row r="23" spans="1:58" s="3" customFormat="1" ht="172.8" x14ac:dyDescent="0.3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8</v>
      </c>
      <c r="J23" t="s">
        <v>9</v>
      </c>
      <c r="K23" t="s">
        <v>10</v>
      </c>
      <c r="L23" t="s">
        <v>11</v>
      </c>
      <c r="M23" t="s">
        <v>12</v>
      </c>
      <c r="N23" t="s">
        <v>13</v>
      </c>
      <c r="O23" t="s">
        <v>14</v>
      </c>
      <c r="P23" t="s">
        <v>15</v>
      </c>
      <c r="Q23" t="s">
        <v>16</v>
      </c>
      <c r="R23" t="s">
        <v>17</v>
      </c>
      <c r="S23" t="s">
        <v>18</v>
      </c>
      <c r="T23" t="s">
        <v>19</v>
      </c>
      <c r="U23" t="s">
        <v>20</v>
      </c>
      <c r="V23" t="s">
        <v>21</v>
      </c>
      <c r="W23" t="s">
        <v>22</v>
      </c>
      <c r="X23" t="s">
        <v>23</v>
      </c>
      <c r="Y23" t="s">
        <v>24</v>
      </c>
      <c r="Z23" t="s">
        <v>25</v>
      </c>
      <c r="AA23" s="3" t="s">
        <v>38</v>
      </c>
      <c r="AB23" s="3" t="s">
        <v>39</v>
      </c>
      <c r="AC23" s="3" t="s">
        <v>40</v>
      </c>
      <c r="AD23" s="3" t="s">
        <v>41</v>
      </c>
      <c r="AE23" s="3" t="s">
        <v>42</v>
      </c>
      <c r="AF23" s="3" t="s">
        <v>43</v>
      </c>
      <c r="AG23" s="3" t="s">
        <v>44</v>
      </c>
      <c r="AI23" s="3" t="s">
        <v>45</v>
      </c>
      <c r="AJ23" s="3" t="s">
        <v>46</v>
      </c>
      <c r="AK23" s="3" t="s">
        <v>47</v>
      </c>
      <c r="AL23" s="3" t="s">
        <v>48</v>
      </c>
      <c r="AN23" s="3" t="s">
        <v>49</v>
      </c>
      <c r="AO23" s="3" t="s">
        <v>50</v>
      </c>
      <c r="AP23" s="3" t="s">
        <v>51</v>
      </c>
      <c r="AQ23" s="3" t="s">
        <v>52</v>
      </c>
      <c r="AS23" s="3" t="s">
        <v>53</v>
      </c>
      <c r="AT23" s="3" t="s">
        <v>54</v>
      </c>
      <c r="AU23" s="3" t="s">
        <v>55</v>
      </c>
      <c r="AV23" s="3" t="s">
        <v>56</v>
      </c>
      <c r="AX23" s="3" t="s">
        <v>57</v>
      </c>
      <c r="AY23" s="3" t="s">
        <v>58</v>
      </c>
      <c r="AZ23" s="3" t="s">
        <v>59</v>
      </c>
      <c r="BA23" s="3" t="s">
        <v>60</v>
      </c>
      <c r="BC23" s="3" t="s">
        <v>61</v>
      </c>
      <c r="BD23" s="3" t="s">
        <v>62</v>
      </c>
      <c r="BE23" s="3" t="s">
        <v>63</v>
      </c>
      <c r="BF23" s="3" t="s">
        <v>64</v>
      </c>
    </row>
    <row r="24" spans="1:58" x14ac:dyDescent="0.3">
      <c r="A24">
        <v>1</v>
      </c>
      <c r="B24">
        <v>1</v>
      </c>
      <c r="C24" t="s">
        <v>26</v>
      </c>
      <c r="D24" t="s">
        <v>27</v>
      </c>
      <c r="G24">
        <v>0.5</v>
      </c>
      <c r="H24">
        <v>0.5</v>
      </c>
      <c r="I24">
        <v>9839</v>
      </c>
      <c r="J24">
        <v>10666</v>
      </c>
      <c r="L24">
        <v>12192</v>
      </c>
      <c r="M24">
        <v>7.9630000000000001</v>
      </c>
      <c r="N24">
        <v>9.3140000000000001</v>
      </c>
      <c r="O24">
        <v>1.351</v>
      </c>
      <c r="Q24">
        <v>1.159</v>
      </c>
      <c r="R24">
        <v>1</v>
      </c>
      <c r="S24">
        <v>0</v>
      </c>
      <c r="T24">
        <v>0</v>
      </c>
      <c r="V24">
        <v>0</v>
      </c>
      <c r="Y24" s="1">
        <v>44412</v>
      </c>
      <c r="Z24" s="2">
        <v>0.51004629629629628</v>
      </c>
      <c r="AB24">
        <v>1</v>
      </c>
      <c r="AD24" s="4">
        <f>((I24*$E$20)+$E$21)*1000/G24</f>
        <v>9.1492295272502489</v>
      </c>
      <c r="AE24" s="4">
        <f t="shared" ref="AE24:AE88" si="0">((J24*$G$20)+$G$21)*1000/H24</f>
        <v>10.454439985300231</v>
      </c>
      <c r="AF24" s="4">
        <f>AE24-AD24</f>
        <v>1.3052104580499826</v>
      </c>
      <c r="AG24" s="4">
        <f>((L24*$I$20)+$I$21)*1000/H24</f>
        <v>1.2357226112511861</v>
      </c>
    </row>
    <row r="25" spans="1:58" x14ac:dyDescent="0.3">
      <c r="A25">
        <v>2</v>
      </c>
      <c r="B25">
        <v>1</v>
      </c>
      <c r="C25" t="s">
        <v>26</v>
      </c>
      <c r="D25" t="s">
        <v>27</v>
      </c>
      <c r="G25">
        <v>0.5</v>
      </c>
      <c r="H25">
        <v>0.5</v>
      </c>
      <c r="I25">
        <v>11482</v>
      </c>
      <c r="J25">
        <v>10629</v>
      </c>
      <c r="L25">
        <v>12446</v>
      </c>
      <c r="M25">
        <v>9.2240000000000002</v>
      </c>
      <c r="N25">
        <v>9.2829999999999995</v>
      </c>
      <c r="O25">
        <v>5.8999999999999997E-2</v>
      </c>
      <c r="Q25">
        <v>1.1859999999999999</v>
      </c>
      <c r="R25">
        <v>1</v>
      </c>
      <c r="S25">
        <v>0</v>
      </c>
      <c r="T25">
        <v>0</v>
      </c>
      <c r="V25">
        <v>0</v>
      </c>
      <c r="Y25" s="1">
        <v>44412</v>
      </c>
      <c r="Z25" s="2">
        <v>0.51561342592592596</v>
      </c>
      <c r="AB25">
        <v>1</v>
      </c>
      <c r="AD25" s="4">
        <f t="shared" ref="AD25:AD88" si="1">((I25*$E$20)+$E$21)*1000/G25</f>
        <v>10.691724282775203</v>
      </c>
      <c r="AE25" s="4">
        <f t="shared" si="0"/>
        <v>10.417240251990256</v>
      </c>
      <c r="AF25" s="4">
        <f t="shared" ref="AF25:AF88" si="2">AE25-AD25</f>
        <v>-0.27448403078494721</v>
      </c>
      <c r="AG25" s="4">
        <f t="shared" ref="AG25:AG88" si="3">((L25*$I$20)+$I$21)*1000/H25</f>
        <v>1.2617190930806759</v>
      </c>
    </row>
    <row r="26" spans="1:58" x14ac:dyDescent="0.3">
      <c r="A26">
        <v>3</v>
      </c>
      <c r="B26">
        <v>1</v>
      </c>
      <c r="C26" t="s">
        <v>26</v>
      </c>
      <c r="D26" t="s">
        <v>27</v>
      </c>
      <c r="G26">
        <v>0.5</v>
      </c>
      <c r="H26">
        <v>0.5</v>
      </c>
      <c r="I26">
        <v>11509</v>
      </c>
      <c r="J26">
        <v>10750</v>
      </c>
      <c r="L26">
        <v>12637</v>
      </c>
      <c r="M26">
        <v>9.2439999999999998</v>
      </c>
      <c r="N26">
        <v>9.3859999999999992</v>
      </c>
      <c r="O26">
        <v>0.14199999999999999</v>
      </c>
      <c r="Q26">
        <v>1.206</v>
      </c>
      <c r="R26">
        <v>1</v>
      </c>
      <c r="S26">
        <v>0</v>
      </c>
      <c r="T26">
        <v>0</v>
      </c>
      <c r="V26">
        <v>0</v>
      </c>
      <c r="Y26" s="1">
        <v>44412</v>
      </c>
      <c r="Z26" s="2">
        <v>0.5216898148148148</v>
      </c>
      <c r="AB26">
        <v>1</v>
      </c>
      <c r="AD26" s="4">
        <f t="shared" si="1"/>
        <v>10.717072644551935</v>
      </c>
      <c r="AE26" s="4">
        <f t="shared" si="0"/>
        <v>10.538893433895851</v>
      </c>
      <c r="AF26" s="4">
        <f t="shared" si="2"/>
        <v>-0.17817921065608466</v>
      </c>
      <c r="AG26" s="4">
        <f t="shared" si="3"/>
        <v>1.2812676286296227</v>
      </c>
    </row>
    <row r="27" spans="1:58" x14ac:dyDescent="0.3">
      <c r="A27">
        <v>4</v>
      </c>
      <c r="B27">
        <v>3</v>
      </c>
      <c r="C27" t="s">
        <v>29</v>
      </c>
      <c r="D27" t="s">
        <v>27</v>
      </c>
      <c r="G27">
        <v>0.5</v>
      </c>
      <c r="H27">
        <v>0.5</v>
      </c>
      <c r="I27">
        <v>3408</v>
      </c>
      <c r="J27">
        <v>365</v>
      </c>
      <c r="L27">
        <v>234</v>
      </c>
      <c r="M27">
        <v>3.03</v>
      </c>
      <c r="N27">
        <v>0.58799999999999997</v>
      </c>
      <c r="O27">
        <v>0</v>
      </c>
      <c r="Q27">
        <v>0</v>
      </c>
      <c r="R27">
        <v>1</v>
      </c>
      <c r="S27">
        <v>0</v>
      </c>
      <c r="T27">
        <v>0</v>
      </c>
      <c r="V27">
        <v>0</v>
      </c>
      <c r="Y27" s="1">
        <v>44412</v>
      </c>
      <c r="Z27" s="2">
        <v>0.53166666666666662</v>
      </c>
      <c r="AB27">
        <v>1</v>
      </c>
      <c r="AD27" s="4">
        <f t="shared" si="1"/>
        <v>3.1116252833178231</v>
      </c>
      <c r="AE27" s="4">
        <f t="shared" si="0"/>
        <v>9.7833152163752379E-2</v>
      </c>
      <c r="AF27" s="4">
        <f t="shared" si="2"/>
        <v>-3.0137921311540707</v>
      </c>
      <c r="AG27" s="4">
        <f t="shared" si="3"/>
        <v>1.1840998191979837E-2</v>
      </c>
    </row>
    <row r="28" spans="1:58" x14ac:dyDescent="0.3">
      <c r="A28">
        <v>5</v>
      </c>
      <c r="B28">
        <v>3</v>
      </c>
      <c r="C28" t="s">
        <v>29</v>
      </c>
      <c r="D28" t="s">
        <v>27</v>
      </c>
      <c r="G28">
        <v>0.5</v>
      </c>
      <c r="H28">
        <v>0.5</v>
      </c>
      <c r="I28">
        <v>241</v>
      </c>
      <c r="J28">
        <v>365</v>
      </c>
      <c r="L28">
        <v>164</v>
      </c>
      <c r="M28">
        <v>0.6</v>
      </c>
      <c r="N28">
        <v>0.58799999999999997</v>
      </c>
      <c r="O28">
        <v>0</v>
      </c>
      <c r="Q28">
        <v>0</v>
      </c>
      <c r="R28">
        <v>1</v>
      </c>
      <c r="S28">
        <v>0</v>
      </c>
      <c r="T28">
        <v>0</v>
      </c>
      <c r="V28">
        <v>0</v>
      </c>
      <c r="Y28" s="1">
        <v>44412</v>
      </c>
      <c r="Z28" s="2">
        <v>0.53671296296296289</v>
      </c>
      <c r="AB28">
        <v>1</v>
      </c>
      <c r="AD28" s="4">
        <f t="shared" si="1"/>
        <v>0.13835632972833581</v>
      </c>
      <c r="AE28" s="4">
        <f t="shared" si="0"/>
        <v>9.7833152163752379E-2</v>
      </c>
      <c r="AF28" s="4">
        <f t="shared" si="2"/>
        <v>-4.0523177564583429E-2</v>
      </c>
      <c r="AG28" s="4">
        <f t="shared" si="3"/>
        <v>4.6766134358212441E-3</v>
      </c>
    </row>
    <row r="29" spans="1:58" x14ac:dyDescent="0.3">
      <c r="A29">
        <v>6</v>
      </c>
      <c r="B29">
        <v>3</v>
      </c>
      <c r="C29" t="s">
        <v>29</v>
      </c>
      <c r="D29" t="s">
        <v>27</v>
      </c>
      <c r="G29">
        <v>0.5</v>
      </c>
      <c r="H29">
        <v>0.5</v>
      </c>
      <c r="I29">
        <v>220</v>
      </c>
      <c r="J29">
        <v>329</v>
      </c>
      <c r="L29">
        <v>132</v>
      </c>
      <c r="M29">
        <v>0.58399999999999996</v>
      </c>
      <c r="N29">
        <v>0.55700000000000005</v>
      </c>
      <c r="O29">
        <v>0</v>
      </c>
      <c r="Q29">
        <v>0</v>
      </c>
      <c r="R29">
        <v>1</v>
      </c>
      <c r="S29">
        <v>0</v>
      </c>
      <c r="T29">
        <v>0</v>
      </c>
      <c r="V29">
        <v>0</v>
      </c>
      <c r="Y29" s="1">
        <v>44412</v>
      </c>
      <c r="Z29" s="2">
        <v>0.54214120370370367</v>
      </c>
      <c r="AB29">
        <v>1</v>
      </c>
      <c r="AD29" s="4">
        <f t="shared" si="1"/>
        <v>0.11864093723532057</v>
      </c>
      <c r="AE29" s="4">
        <f t="shared" si="0"/>
        <v>6.1638817051344531E-2</v>
      </c>
      <c r="AF29" s="4">
        <f t="shared" si="2"/>
        <v>-5.7002120183976039E-2</v>
      </c>
      <c r="AG29" s="4">
        <f t="shared" si="3"/>
        <v>1.4014661187201755E-3</v>
      </c>
    </row>
    <row r="30" spans="1:58" x14ac:dyDescent="0.3">
      <c r="A30">
        <v>7</v>
      </c>
      <c r="B30">
        <v>4</v>
      </c>
      <c r="C30" t="s">
        <v>65</v>
      </c>
      <c r="D30" t="s">
        <v>27</v>
      </c>
      <c r="G30">
        <v>0.2</v>
      </c>
      <c r="H30">
        <v>0.2</v>
      </c>
      <c r="I30">
        <v>517</v>
      </c>
      <c r="J30">
        <v>2621</v>
      </c>
      <c r="L30">
        <v>1271</v>
      </c>
      <c r="M30">
        <v>2.0299999999999998</v>
      </c>
      <c r="N30">
        <v>6.2469999999999999</v>
      </c>
      <c r="O30">
        <v>4.2169999999999996</v>
      </c>
      <c r="Q30">
        <v>4.2000000000000003E-2</v>
      </c>
      <c r="R30">
        <v>1</v>
      </c>
      <c r="S30">
        <v>0</v>
      </c>
      <c r="T30">
        <v>0</v>
      </c>
      <c r="V30">
        <v>0</v>
      </c>
      <c r="Y30" s="1">
        <v>44412</v>
      </c>
      <c r="Z30" s="2">
        <v>0.55209490740740741</v>
      </c>
      <c r="AB30">
        <v>1</v>
      </c>
      <c r="AD30" s="4">
        <f t="shared" si="1"/>
        <v>0.99368229194848257</v>
      </c>
      <c r="AE30" s="4">
        <f t="shared" si="0"/>
        <v>5.9150287146866107</v>
      </c>
      <c r="AF30" s="4">
        <f t="shared" si="2"/>
        <v>4.9213464227381278</v>
      </c>
      <c r="AG30" s="4">
        <f t="shared" si="3"/>
        <v>0.29494060234196595</v>
      </c>
      <c r="AI30">
        <f>ABS(100*(AD30-3)/3)</f>
        <v>66.877256935050582</v>
      </c>
      <c r="AN30">
        <f t="shared" ref="AN30:AN35" si="4">ABS(100*(AE30-6)/6)</f>
        <v>1.4161880885564877</v>
      </c>
      <c r="AS30">
        <f t="shared" ref="AS30:AS35" si="5">ABS(100*(AF30-3)/3)</f>
        <v>64.044880757937591</v>
      </c>
      <c r="AX30">
        <f t="shared" ref="AX30:AX35" si="6">ABS(100*(AG30-0.3)/0.3)</f>
        <v>1.6864658860113457</v>
      </c>
    </row>
    <row r="31" spans="1:58" x14ac:dyDescent="0.3">
      <c r="A31">
        <v>8</v>
      </c>
      <c r="B31">
        <v>4</v>
      </c>
      <c r="C31" t="s">
        <v>65</v>
      </c>
      <c r="D31" t="s">
        <v>27</v>
      </c>
      <c r="G31">
        <v>0.2</v>
      </c>
      <c r="H31">
        <v>0.2</v>
      </c>
      <c r="I31">
        <v>1232</v>
      </c>
      <c r="J31">
        <v>2640</v>
      </c>
      <c r="L31">
        <v>1276</v>
      </c>
      <c r="M31">
        <v>3.4009999999999998</v>
      </c>
      <c r="N31">
        <v>6.2869999999999999</v>
      </c>
      <c r="O31">
        <v>2.8860000000000001</v>
      </c>
      <c r="Q31">
        <v>4.3999999999999997E-2</v>
      </c>
      <c r="R31">
        <v>1</v>
      </c>
      <c r="S31">
        <v>0</v>
      </c>
      <c r="T31">
        <v>0</v>
      </c>
      <c r="V31">
        <v>0</v>
      </c>
      <c r="Y31" s="1">
        <v>44412</v>
      </c>
      <c r="Z31" s="2">
        <v>0.55747685185185192</v>
      </c>
      <c r="AB31">
        <v>1</v>
      </c>
      <c r="AD31" s="4">
        <f t="shared" si="1"/>
        <v>2.6718377243896594</v>
      </c>
      <c r="AE31" s="4">
        <f t="shared" si="0"/>
        <v>5.9627851290710376</v>
      </c>
      <c r="AF31" s="4">
        <f t="shared" si="2"/>
        <v>3.2909474046813783</v>
      </c>
      <c r="AG31" s="4">
        <f t="shared" si="3"/>
        <v>0.29621995676270862</v>
      </c>
      <c r="AI31">
        <f t="shared" ref="AI31:AI35" si="7">ABS(100*(AD31-3)/3)</f>
        <v>10.938742520344688</v>
      </c>
      <c r="AN31">
        <f t="shared" si="4"/>
        <v>0.62024784881603934</v>
      </c>
      <c r="AS31">
        <f t="shared" si="5"/>
        <v>9.6982468227126084</v>
      </c>
      <c r="AX31">
        <f t="shared" si="6"/>
        <v>1.2600144124304546</v>
      </c>
    </row>
    <row r="32" spans="1:58" x14ac:dyDescent="0.3">
      <c r="A32">
        <v>9</v>
      </c>
      <c r="B32">
        <v>4</v>
      </c>
      <c r="C32" t="s">
        <v>65</v>
      </c>
      <c r="D32" t="s">
        <v>27</v>
      </c>
      <c r="G32">
        <v>0.2</v>
      </c>
      <c r="H32">
        <v>0.2</v>
      </c>
      <c r="I32">
        <v>1293</v>
      </c>
      <c r="J32">
        <v>2703</v>
      </c>
      <c r="L32">
        <v>1239</v>
      </c>
      <c r="M32">
        <v>3.5179999999999998</v>
      </c>
      <c r="N32">
        <v>6.4219999999999997</v>
      </c>
      <c r="O32">
        <v>2.9039999999999999</v>
      </c>
      <c r="Q32">
        <v>3.4000000000000002E-2</v>
      </c>
      <c r="R32">
        <v>1</v>
      </c>
      <c r="S32">
        <v>0</v>
      </c>
      <c r="T32">
        <v>0</v>
      </c>
      <c r="V32">
        <v>0</v>
      </c>
      <c r="Y32" s="1">
        <v>44412</v>
      </c>
      <c r="Z32" s="2">
        <v>0.56332175925925931</v>
      </c>
      <c r="AB32">
        <v>1</v>
      </c>
      <c r="AD32" s="4">
        <f t="shared" si="1"/>
        <v>2.8150090270175085</v>
      </c>
      <c r="AE32" s="4">
        <f t="shared" si="0"/>
        <v>6.1211353451878212</v>
      </c>
      <c r="AF32" s="4">
        <f t="shared" si="2"/>
        <v>3.3061263181703127</v>
      </c>
      <c r="AG32" s="4">
        <f t="shared" si="3"/>
        <v>0.28675273404921325</v>
      </c>
      <c r="AI32">
        <f t="shared" si="7"/>
        <v>6.1663657660830493</v>
      </c>
      <c r="AN32">
        <f t="shared" si="4"/>
        <v>2.0189224197970201</v>
      </c>
      <c r="AS32">
        <f t="shared" si="5"/>
        <v>10.204210605677089</v>
      </c>
      <c r="AX32">
        <f t="shared" si="6"/>
        <v>4.4157553169289123</v>
      </c>
    </row>
    <row r="33" spans="1:58" x14ac:dyDescent="0.3">
      <c r="A33">
        <v>10</v>
      </c>
      <c r="B33">
        <v>5</v>
      </c>
      <c r="C33" t="s">
        <v>65</v>
      </c>
      <c r="D33" t="s">
        <v>27</v>
      </c>
      <c r="G33">
        <v>0.6</v>
      </c>
      <c r="H33">
        <v>0.6</v>
      </c>
      <c r="I33">
        <v>3899</v>
      </c>
      <c r="J33">
        <v>7631</v>
      </c>
      <c r="L33">
        <v>3717</v>
      </c>
      <c r="M33">
        <v>2.8380000000000001</v>
      </c>
      <c r="N33">
        <v>5.6189999999999998</v>
      </c>
      <c r="O33">
        <v>2.7810000000000001</v>
      </c>
      <c r="Q33">
        <v>0.22700000000000001</v>
      </c>
      <c r="R33">
        <v>1</v>
      </c>
      <c r="S33">
        <v>0</v>
      </c>
      <c r="T33">
        <v>0</v>
      </c>
      <c r="V33">
        <v>0</v>
      </c>
      <c r="Y33" s="1">
        <v>44412</v>
      </c>
      <c r="Z33" s="2">
        <v>0.57430555555555551</v>
      </c>
      <c r="AB33">
        <v>1</v>
      </c>
      <c r="AD33" s="4">
        <f t="shared" si="1"/>
        <v>2.9771582803073318</v>
      </c>
      <c r="AE33" s="4">
        <f t="shared" si="0"/>
        <v>6.1692137130706142</v>
      </c>
      <c r="AF33" s="4">
        <f t="shared" si="2"/>
        <v>3.1920554327632824</v>
      </c>
      <c r="AG33" s="4">
        <f t="shared" si="3"/>
        <v>0.30693359498974954</v>
      </c>
      <c r="AI33">
        <f t="shared" si="7"/>
        <v>0.76139065642227466</v>
      </c>
      <c r="AN33">
        <f t="shared" si="4"/>
        <v>2.820228551176903</v>
      </c>
      <c r="AS33">
        <f t="shared" si="5"/>
        <v>6.4018477587760811</v>
      </c>
      <c r="AX33">
        <f t="shared" si="6"/>
        <v>2.311198329916516</v>
      </c>
    </row>
    <row r="34" spans="1:58" x14ac:dyDescent="0.3">
      <c r="A34">
        <v>11</v>
      </c>
      <c r="B34">
        <v>5</v>
      </c>
      <c r="C34" t="s">
        <v>65</v>
      </c>
      <c r="D34" t="s">
        <v>27</v>
      </c>
      <c r="G34">
        <v>0.6</v>
      </c>
      <c r="H34">
        <v>0.6</v>
      </c>
      <c r="I34">
        <v>3911</v>
      </c>
      <c r="J34">
        <v>7738</v>
      </c>
      <c r="L34">
        <v>3764</v>
      </c>
      <c r="M34">
        <v>2.8460000000000001</v>
      </c>
      <c r="N34">
        <v>5.6950000000000003</v>
      </c>
      <c r="O34">
        <v>2.8490000000000002</v>
      </c>
      <c r="Q34">
        <v>0.23100000000000001</v>
      </c>
      <c r="R34">
        <v>1</v>
      </c>
      <c r="S34">
        <v>0</v>
      </c>
      <c r="T34">
        <v>0</v>
      </c>
      <c r="V34">
        <v>0</v>
      </c>
      <c r="Y34" s="1">
        <v>44412</v>
      </c>
      <c r="Z34" s="2">
        <v>0.58043981481481477</v>
      </c>
      <c r="AB34">
        <v>1</v>
      </c>
      <c r="AD34" s="4">
        <f t="shared" si="1"/>
        <v>2.986546562446863</v>
      </c>
      <c r="AE34" s="4">
        <f t="shared" si="0"/>
        <v>6.2588617190203282</v>
      </c>
      <c r="AF34" s="4">
        <f t="shared" si="2"/>
        <v>3.2723151565734652</v>
      </c>
      <c r="AG34" s="4">
        <f t="shared" si="3"/>
        <v>0.3109422388414097</v>
      </c>
      <c r="AI34">
        <f t="shared" si="7"/>
        <v>0.44844791843789977</v>
      </c>
      <c r="AN34">
        <f t="shared" si="4"/>
        <v>4.3143619836721365</v>
      </c>
      <c r="AS34">
        <f t="shared" si="5"/>
        <v>9.0771718857821728</v>
      </c>
      <c r="AX34">
        <f t="shared" si="6"/>
        <v>3.647412947136571</v>
      </c>
    </row>
    <row r="35" spans="1:58" x14ac:dyDescent="0.3">
      <c r="A35">
        <v>12</v>
      </c>
      <c r="B35">
        <v>5</v>
      </c>
      <c r="C35" t="s">
        <v>65</v>
      </c>
      <c r="D35" t="s">
        <v>27</v>
      </c>
      <c r="G35">
        <v>0.6</v>
      </c>
      <c r="H35">
        <v>0.6</v>
      </c>
      <c r="I35">
        <v>3991</v>
      </c>
      <c r="J35">
        <v>7665</v>
      </c>
      <c r="L35">
        <v>3779</v>
      </c>
      <c r="M35">
        <v>2.8969999999999998</v>
      </c>
      <c r="N35">
        <v>5.6440000000000001</v>
      </c>
      <c r="O35">
        <v>2.746</v>
      </c>
      <c r="Q35">
        <v>0.23300000000000001</v>
      </c>
      <c r="R35">
        <v>1</v>
      </c>
      <c r="S35">
        <v>0</v>
      </c>
      <c r="T35">
        <v>0</v>
      </c>
      <c r="V35">
        <v>0</v>
      </c>
      <c r="Y35" s="1">
        <v>44412</v>
      </c>
      <c r="Z35" s="2">
        <v>0.58702546296296299</v>
      </c>
      <c r="AB35">
        <v>1</v>
      </c>
      <c r="AD35" s="4">
        <f t="shared" si="1"/>
        <v>3.0491351100437365</v>
      </c>
      <c r="AE35" s="4">
        <f t="shared" si="0"/>
        <v>6.1976999953350091</v>
      </c>
      <c r="AF35" s="4">
        <f t="shared" si="2"/>
        <v>3.1485648852912727</v>
      </c>
      <c r="AG35" s="4">
        <f t="shared" si="3"/>
        <v>0.31222159326215237</v>
      </c>
      <c r="AI35">
        <f t="shared" si="7"/>
        <v>1.6378370014578831</v>
      </c>
      <c r="AN35">
        <f t="shared" si="4"/>
        <v>3.2949999222501525</v>
      </c>
      <c r="AS35">
        <f t="shared" si="5"/>
        <v>4.952162843042422</v>
      </c>
      <c r="AX35">
        <f t="shared" si="6"/>
        <v>4.0738644207174621</v>
      </c>
    </row>
    <row r="36" spans="1:58" x14ac:dyDescent="0.3">
      <c r="A36">
        <v>13</v>
      </c>
      <c r="B36">
        <v>6</v>
      </c>
      <c r="C36" t="s">
        <v>69</v>
      </c>
      <c r="D36" t="s">
        <v>27</v>
      </c>
      <c r="G36">
        <v>0.33300000000000002</v>
      </c>
      <c r="H36">
        <v>0.33300000000000002</v>
      </c>
      <c r="I36">
        <v>4700</v>
      </c>
      <c r="J36">
        <v>11434</v>
      </c>
      <c r="L36">
        <v>5643</v>
      </c>
      <c r="M36">
        <v>6.0359999999999996</v>
      </c>
      <c r="N36">
        <v>14.962999999999999</v>
      </c>
      <c r="O36">
        <v>8.9269999999999996</v>
      </c>
      <c r="Q36">
        <v>0.71199999999999997</v>
      </c>
      <c r="R36">
        <v>1</v>
      </c>
      <c r="S36">
        <v>0</v>
      </c>
      <c r="T36">
        <v>0</v>
      </c>
      <c r="V36">
        <v>0</v>
      </c>
      <c r="Y36" s="1">
        <v>44412</v>
      </c>
      <c r="Z36" s="2">
        <v>0.59812500000000002</v>
      </c>
      <c r="AB36">
        <v>1</v>
      </c>
      <c r="AD36" s="4">
        <f t="shared" si="1"/>
        <v>6.4933803840018554</v>
      </c>
      <c r="AE36" s="4">
        <f t="shared" si="0"/>
        <v>16.856735436984383</v>
      </c>
      <c r="AF36" s="4">
        <f t="shared" si="2"/>
        <v>10.363355052982527</v>
      </c>
      <c r="AG36" s="4">
        <f t="shared" si="3"/>
        <v>0.84901387858216237</v>
      </c>
      <c r="AI36">
        <f>ABS(100*(AD36-9)/9)</f>
        <v>27.851329066646052</v>
      </c>
      <c r="AN36">
        <f>ABS(100*(AE36-18)/18)</f>
        <v>6.3514697945312033</v>
      </c>
      <c r="AS36">
        <f>ABS(100*(AF36-9)/9)</f>
        <v>15.148389477583635</v>
      </c>
      <c r="AX36">
        <f>ABS(100*(AG36-0.9)/0.9)</f>
        <v>5.6651246019819608</v>
      </c>
    </row>
    <row r="37" spans="1:58" x14ac:dyDescent="0.3">
      <c r="A37">
        <v>14</v>
      </c>
      <c r="B37">
        <v>6</v>
      </c>
      <c r="C37" t="s">
        <v>69</v>
      </c>
      <c r="D37" t="s">
        <v>27</v>
      </c>
      <c r="G37">
        <v>0.33300000000000002</v>
      </c>
      <c r="H37">
        <v>0.33300000000000002</v>
      </c>
      <c r="I37">
        <v>6321</v>
      </c>
      <c r="J37">
        <v>11552</v>
      </c>
      <c r="L37">
        <v>5766</v>
      </c>
      <c r="M37">
        <v>7.9039999999999999</v>
      </c>
      <c r="N37">
        <v>15.113</v>
      </c>
      <c r="O37">
        <v>7.2080000000000002</v>
      </c>
      <c r="Q37">
        <v>0.73099999999999998</v>
      </c>
      <c r="R37">
        <v>1</v>
      </c>
      <c r="S37">
        <v>0</v>
      </c>
      <c r="T37">
        <v>0</v>
      </c>
      <c r="V37">
        <v>0</v>
      </c>
      <c r="Y37" s="1">
        <v>44412</v>
      </c>
      <c r="Z37" s="2">
        <v>0.60422453703703705</v>
      </c>
      <c r="AB37">
        <v>1</v>
      </c>
      <c r="AD37" s="4">
        <f t="shared" si="1"/>
        <v>8.7784262320769084</v>
      </c>
      <c r="AE37" s="4">
        <f t="shared" si="0"/>
        <v>17.034869051568304</v>
      </c>
      <c r="AF37" s="4">
        <f t="shared" si="2"/>
        <v>8.2564428194913955</v>
      </c>
      <c r="AG37" s="4">
        <f t="shared" si="3"/>
        <v>0.86791605200574662</v>
      </c>
      <c r="AI37">
        <f t="shared" ref="AI37:AI44" si="8">ABS(100*(AD37-9)/9)</f>
        <v>2.4619307547010174</v>
      </c>
      <c r="AN37">
        <f t="shared" ref="AN37:AN44" si="9">ABS(100*(AE37-18)/18)</f>
        <v>5.3618386023983113</v>
      </c>
      <c r="AS37">
        <f t="shared" ref="AS37:AS44" si="10">ABS(100*(AF37-9)/9)</f>
        <v>8.2617464500956057</v>
      </c>
      <c r="AX37">
        <f t="shared" ref="AX37:AX44" si="11">ABS(100*(AG37-0.9)/0.9)</f>
        <v>3.5648831104726004</v>
      </c>
    </row>
    <row r="38" spans="1:58" x14ac:dyDescent="0.3">
      <c r="A38">
        <v>15</v>
      </c>
      <c r="B38">
        <v>6</v>
      </c>
      <c r="C38" t="s">
        <v>69</v>
      </c>
      <c r="D38" t="s">
        <v>27</v>
      </c>
      <c r="G38">
        <v>0.33300000000000002</v>
      </c>
      <c r="H38">
        <v>0.33300000000000002</v>
      </c>
      <c r="I38">
        <v>6370</v>
      </c>
      <c r="J38">
        <v>11760</v>
      </c>
      <c r="L38">
        <v>5844</v>
      </c>
      <c r="M38">
        <v>7.96</v>
      </c>
      <c r="N38">
        <v>15.377000000000001</v>
      </c>
      <c r="O38">
        <v>7.4169999999999998</v>
      </c>
      <c r="Q38">
        <v>0.74399999999999999</v>
      </c>
      <c r="R38">
        <v>1</v>
      </c>
      <c r="S38">
        <v>0</v>
      </c>
      <c r="T38">
        <v>0</v>
      </c>
      <c r="V38">
        <v>0</v>
      </c>
      <c r="Y38" s="1">
        <v>44412</v>
      </c>
      <c r="Z38" s="2">
        <v>0.61071759259259262</v>
      </c>
      <c r="AB38">
        <v>1</v>
      </c>
      <c r="AD38" s="4">
        <f t="shared" si="1"/>
        <v>8.8474991787491337</v>
      </c>
      <c r="AE38" s="4">
        <f t="shared" si="0"/>
        <v>17.348867287445049</v>
      </c>
      <c r="AF38" s="4">
        <f t="shared" si="2"/>
        <v>8.5013681086959156</v>
      </c>
      <c r="AG38" s="4">
        <f t="shared" si="3"/>
        <v>0.8799027961280198</v>
      </c>
      <c r="AI38">
        <f t="shared" si="8"/>
        <v>1.6944535694540699</v>
      </c>
      <c r="AN38">
        <f t="shared" si="9"/>
        <v>3.6174039586386146</v>
      </c>
      <c r="AS38">
        <f t="shared" si="10"/>
        <v>5.5403543478231594</v>
      </c>
      <c r="AX38">
        <f t="shared" si="11"/>
        <v>2.2330226524422465</v>
      </c>
      <c r="BC38" s="4"/>
      <c r="BD38" s="4"/>
      <c r="BE38" s="4"/>
      <c r="BF38" s="4"/>
    </row>
    <row r="39" spans="1:58" x14ac:dyDescent="0.3">
      <c r="A39">
        <v>16</v>
      </c>
      <c r="B39">
        <v>7</v>
      </c>
      <c r="C39" t="s">
        <v>69</v>
      </c>
      <c r="D39" t="s">
        <v>27</v>
      </c>
      <c r="G39">
        <v>0.46700000000000003</v>
      </c>
      <c r="H39">
        <v>0.46700000000000003</v>
      </c>
      <c r="I39">
        <v>9004</v>
      </c>
      <c r="J39">
        <v>17064</v>
      </c>
      <c r="L39">
        <v>8214</v>
      </c>
      <c r="M39">
        <v>7.84</v>
      </c>
      <c r="N39">
        <v>15.776</v>
      </c>
      <c r="O39">
        <v>7.9359999999999999</v>
      </c>
      <c r="Q39">
        <v>0.79600000000000004</v>
      </c>
      <c r="R39">
        <v>1</v>
      </c>
      <c r="S39">
        <v>0</v>
      </c>
      <c r="T39">
        <v>0</v>
      </c>
      <c r="V39">
        <v>0</v>
      </c>
      <c r="Y39" s="1">
        <v>44412</v>
      </c>
      <c r="Z39" s="2">
        <v>0.62215277777777778</v>
      </c>
      <c r="AB39">
        <v>1</v>
      </c>
      <c r="AD39" s="4">
        <f t="shared" si="1"/>
        <v>8.9564325145603902</v>
      </c>
      <c r="AE39" s="4">
        <f t="shared" si="0"/>
        <v>18.080275860099739</v>
      </c>
      <c r="AF39" s="4">
        <f t="shared" si="2"/>
        <v>9.1238433455393491</v>
      </c>
      <c r="AG39" s="4">
        <f t="shared" si="3"/>
        <v>0.88713154217779366</v>
      </c>
      <c r="AI39">
        <f t="shared" si="8"/>
        <v>0.48408317155121949</v>
      </c>
      <c r="AN39">
        <f t="shared" si="9"/>
        <v>0.44597700055410727</v>
      </c>
      <c r="AS39">
        <f t="shared" si="10"/>
        <v>1.376037172659434</v>
      </c>
      <c r="AX39">
        <f t="shared" si="11"/>
        <v>1.4298286469118175</v>
      </c>
      <c r="BC39" s="4"/>
      <c r="BD39" s="4"/>
      <c r="BE39" s="4"/>
      <c r="BF39" s="4"/>
    </row>
    <row r="40" spans="1:58" x14ac:dyDescent="0.3">
      <c r="A40">
        <v>17</v>
      </c>
      <c r="B40">
        <v>7</v>
      </c>
      <c r="C40" t="s">
        <v>69</v>
      </c>
      <c r="D40" t="s">
        <v>27</v>
      </c>
      <c r="G40">
        <v>0.46700000000000003</v>
      </c>
      <c r="H40">
        <v>0.46700000000000003</v>
      </c>
      <c r="I40">
        <v>9034</v>
      </c>
      <c r="J40">
        <v>16833</v>
      </c>
      <c r="L40">
        <v>8171</v>
      </c>
      <c r="M40">
        <v>7.8650000000000002</v>
      </c>
      <c r="N40">
        <v>15.567</v>
      </c>
      <c r="O40">
        <v>7.702</v>
      </c>
      <c r="Q40">
        <v>0.79100000000000004</v>
      </c>
      <c r="R40">
        <v>1</v>
      </c>
      <c r="S40">
        <v>0</v>
      </c>
      <c r="T40">
        <v>0</v>
      </c>
      <c r="V40">
        <v>0</v>
      </c>
      <c r="Y40" s="1">
        <v>44412</v>
      </c>
      <c r="Z40" s="2">
        <v>0.62856481481481474</v>
      </c>
      <c r="AB40">
        <v>1</v>
      </c>
      <c r="AD40" s="4">
        <f t="shared" si="1"/>
        <v>8.9865875963790138</v>
      </c>
      <c r="AE40" s="4">
        <f t="shared" si="0"/>
        <v>17.831617419373885</v>
      </c>
      <c r="AF40" s="4">
        <f t="shared" si="2"/>
        <v>8.8450298229948707</v>
      </c>
      <c r="AG40" s="4">
        <f t="shared" si="3"/>
        <v>0.88241957300503704</v>
      </c>
      <c r="AI40">
        <f t="shared" si="8"/>
        <v>0.14902670689984632</v>
      </c>
      <c r="AN40">
        <f t="shared" si="9"/>
        <v>0.93545878125619686</v>
      </c>
      <c r="AS40">
        <f t="shared" si="10"/>
        <v>1.7218908556125474</v>
      </c>
      <c r="AX40">
        <f t="shared" si="11"/>
        <v>1.9533807772181091</v>
      </c>
      <c r="BC40" s="4"/>
      <c r="BD40" s="4"/>
      <c r="BE40" s="4"/>
      <c r="BF40" s="4"/>
    </row>
    <row r="41" spans="1:58" x14ac:dyDescent="0.3">
      <c r="A41">
        <v>18</v>
      </c>
      <c r="B41">
        <v>7</v>
      </c>
      <c r="C41" t="s">
        <v>69</v>
      </c>
      <c r="D41" t="s">
        <v>27</v>
      </c>
      <c r="G41">
        <v>0.46700000000000003</v>
      </c>
      <c r="H41">
        <v>0.46700000000000003</v>
      </c>
      <c r="I41">
        <v>9139</v>
      </c>
      <c r="J41">
        <v>16989</v>
      </c>
      <c r="L41">
        <v>8405</v>
      </c>
      <c r="M41">
        <v>7.9509999999999996</v>
      </c>
      <c r="N41">
        <v>15.709</v>
      </c>
      <c r="O41">
        <v>7.758</v>
      </c>
      <c r="Q41">
        <v>0.81699999999999995</v>
      </c>
      <c r="R41">
        <v>1</v>
      </c>
      <c r="S41">
        <v>0</v>
      </c>
      <c r="T41">
        <v>0</v>
      </c>
      <c r="V41">
        <v>0</v>
      </c>
      <c r="Y41" s="1">
        <v>44412</v>
      </c>
      <c r="Z41" s="2">
        <v>0.6353240740740741</v>
      </c>
      <c r="AB41">
        <v>1</v>
      </c>
      <c r="AD41" s="4">
        <f t="shared" si="1"/>
        <v>9.0921303827441911</v>
      </c>
      <c r="AE41" s="4">
        <f t="shared" si="0"/>
        <v>17.99954260012381</v>
      </c>
      <c r="AF41" s="4">
        <f t="shared" si="2"/>
        <v>8.9074122173796191</v>
      </c>
      <c r="AG41" s="4">
        <f t="shared" si="3"/>
        <v>0.90806145175910724</v>
      </c>
      <c r="AI41">
        <f t="shared" si="8"/>
        <v>1.0236709193799005</v>
      </c>
      <c r="AN41">
        <f t="shared" si="9"/>
        <v>2.5411104232770437E-3</v>
      </c>
      <c r="AS41">
        <f t="shared" si="10"/>
        <v>1.0287531402264547</v>
      </c>
      <c r="AX41">
        <f t="shared" si="11"/>
        <v>0.89571686212302426</v>
      </c>
      <c r="BC41" s="4"/>
      <c r="BD41" s="4"/>
      <c r="BE41" s="4"/>
      <c r="BF41" s="4"/>
    </row>
    <row r="42" spans="1:58" x14ac:dyDescent="0.3">
      <c r="A42">
        <v>19</v>
      </c>
      <c r="B42">
        <v>8</v>
      </c>
      <c r="C42" t="s">
        <v>69</v>
      </c>
      <c r="D42" t="s">
        <v>27</v>
      </c>
      <c r="G42">
        <v>0.6</v>
      </c>
      <c r="H42">
        <v>0.6</v>
      </c>
      <c r="I42">
        <v>11707</v>
      </c>
      <c r="J42">
        <v>21929</v>
      </c>
      <c r="L42">
        <v>10543</v>
      </c>
      <c r="M42">
        <v>7.83</v>
      </c>
      <c r="N42">
        <v>15.712999999999999</v>
      </c>
      <c r="O42">
        <v>7.883</v>
      </c>
      <c r="Q42">
        <v>0.82199999999999995</v>
      </c>
      <c r="R42">
        <v>1</v>
      </c>
      <c r="S42">
        <v>0</v>
      </c>
      <c r="T42">
        <v>0</v>
      </c>
      <c r="V42">
        <v>0</v>
      </c>
      <c r="Y42" s="1">
        <v>44412</v>
      </c>
      <c r="Z42" s="2">
        <v>0.6473726851851852</v>
      </c>
      <c r="AB42">
        <v>1</v>
      </c>
      <c r="AD42" s="4">
        <f t="shared" si="1"/>
        <v>9.0858005257622096</v>
      </c>
      <c r="AE42" s="4">
        <f t="shared" si="0"/>
        <v>18.148533237080045</v>
      </c>
      <c r="AF42" s="4">
        <f t="shared" si="2"/>
        <v>9.0627327113178353</v>
      </c>
      <c r="AG42" s="4">
        <f t="shared" si="3"/>
        <v>0.88912514672235143</v>
      </c>
      <c r="AI42">
        <f t="shared" si="8"/>
        <v>0.95333917513566269</v>
      </c>
      <c r="AN42">
        <f t="shared" si="9"/>
        <v>0.82518465044469425</v>
      </c>
      <c r="AS42">
        <f t="shared" si="10"/>
        <v>0.69703012575372569</v>
      </c>
      <c r="AX42">
        <f t="shared" si="11"/>
        <v>1.2083170308498432</v>
      </c>
      <c r="BC42" s="4"/>
      <c r="BD42" s="4"/>
      <c r="BE42" s="4"/>
      <c r="BF42" s="4"/>
    </row>
    <row r="43" spans="1:58" x14ac:dyDescent="0.3">
      <c r="A43">
        <v>20</v>
      </c>
      <c r="B43">
        <v>8</v>
      </c>
      <c r="C43" t="s">
        <v>69</v>
      </c>
      <c r="D43" t="s">
        <v>27</v>
      </c>
      <c r="G43">
        <v>0.6</v>
      </c>
      <c r="H43">
        <v>0.6</v>
      </c>
      <c r="I43">
        <v>11651</v>
      </c>
      <c r="J43">
        <v>22019</v>
      </c>
      <c r="L43">
        <v>10722</v>
      </c>
      <c r="M43">
        <v>7.7949999999999999</v>
      </c>
      <c r="N43">
        <v>15.776999999999999</v>
      </c>
      <c r="O43">
        <v>7.9829999999999997</v>
      </c>
      <c r="Q43">
        <v>0.83799999999999997</v>
      </c>
      <c r="R43">
        <v>1</v>
      </c>
      <c r="S43">
        <v>0</v>
      </c>
      <c r="T43">
        <v>0</v>
      </c>
      <c r="V43">
        <v>0</v>
      </c>
      <c r="Y43" s="1">
        <v>44412</v>
      </c>
      <c r="Z43" s="2">
        <v>0.65399305555555554</v>
      </c>
      <c r="AB43">
        <v>1</v>
      </c>
      <c r="AD43" s="4">
        <f t="shared" si="1"/>
        <v>9.0419885424443969</v>
      </c>
      <c r="AE43" s="4">
        <f t="shared" si="0"/>
        <v>18.223938101897563</v>
      </c>
      <c r="AF43" s="4">
        <f t="shared" si="2"/>
        <v>9.1819495594531659</v>
      </c>
      <c r="AG43" s="4">
        <f t="shared" si="3"/>
        <v>0.90439210947654636</v>
      </c>
      <c r="AI43">
        <f t="shared" si="8"/>
        <v>0.46653936049329858</v>
      </c>
      <c r="AN43">
        <f t="shared" si="9"/>
        <v>1.244100566097571</v>
      </c>
      <c r="AS43">
        <f t="shared" si="10"/>
        <v>2.0216617717018437</v>
      </c>
      <c r="AX43">
        <f t="shared" si="11"/>
        <v>0.48801216406070391</v>
      </c>
      <c r="BC43" s="4"/>
      <c r="BD43" s="4"/>
      <c r="BE43" s="4"/>
      <c r="BF43" s="4"/>
    </row>
    <row r="44" spans="1:58" x14ac:dyDescent="0.3">
      <c r="A44">
        <v>21</v>
      </c>
      <c r="B44">
        <v>8</v>
      </c>
      <c r="C44" t="s">
        <v>69</v>
      </c>
      <c r="D44" t="s">
        <v>27</v>
      </c>
      <c r="G44">
        <v>0.6</v>
      </c>
      <c r="H44">
        <v>0.6</v>
      </c>
      <c r="I44">
        <v>11630</v>
      </c>
      <c r="J44">
        <v>21975</v>
      </c>
      <c r="L44">
        <v>10781</v>
      </c>
      <c r="M44">
        <v>7.7809999999999997</v>
      </c>
      <c r="N44">
        <v>15.746</v>
      </c>
      <c r="O44">
        <v>7.9660000000000002</v>
      </c>
      <c r="Q44">
        <v>0.84299999999999997</v>
      </c>
      <c r="R44">
        <v>1</v>
      </c>
      <c r="S44">
        <v>0</v>
      </c>
      <c r="T44">
        <v>0</v>
      </c>
      <c r="V44">
        <v>0</v>
      </c>
      <c r="Y44" s="1">
        <v>44412</v>
      </c>
      <c r="Z44" s="2">
        <v>0.66107638888888887</v>
      </c>
      <c r="AB44">
        <v>1</v>
      </c>
      <c r="AD44" s="4">
        <f t="shared" si="1"/>
        <v>9.0255590487002184</v>
      </c>
      <c r="AE44" s="4">
        <f t="shared" si="0"/>
        <v>18.187073501320111</v>
      </c>
      <c r="AF44" s="4">
        <f t="shared" si="2"/>
        <v>9.1615144526198922</v>
      </c>
      <c r="AG44" s="4">
        <f t="shared" si="3"/>
        <v>0.90942423686480078</v>
      </c>
      <c r="AI44">
        <f t="shared" si="8"/>
        <v>0.28398943000242682</v>
      </c>
      <c r="AN44">
        <f t="shared" si="9"/>
        <v>1.03929722955617</v>
      </c>
      <c r="AS44">
        <f t="shared" si="10"/>
        <v>1.7946050291099129</v>
      </c>
      <c r="AX44">
        <f t="shared" si="11"/>
        <v>1.0471374294223068</v>
      </c>
    </row>
    <row r="45" spans="1:58" x14ac:dyDescent="0.3">
      <c r="A45">
        <v>22</v>
      </c>
      <c r="B45">
        <v>1</v>
      </c>
      <c r="C45" t="s">
        <v>30</v>
      </c>
      <c r="D45" t="s">
        <v>27</v>
      </c>
      <c r="G45">
        <v>0.5</v>
      </c>
      <c r="H45">
        <v>0.5</v>
      </c>
      <c r="I45">
        <v>10619</v>
      </c>
      <c r="J45">
        <v>10588</v>
      </c>
      <c r="L45">
        <v>12347</v>
      </c>
      <c r="M45">
        <v>8.5609999999999999</v>
      </c>
      <c r="N45">
        <v>9.2479999999999993</v>
      </c>
      <c r="O45">
        <v>0.68700000000000006</v>
      </c>
      <c r="Q45">
        <v>1.175</v>
      </c>
      <c r="R45">
        <v>1</v>
      </c>
      <c r="S45">
        <v>0</v>
      </c>
      <c r="T45">
        <v>0</v>
      </c>
      <c r="V45">
        <v>0</v>
      </c>
      <c r="Y45" s="1">
        <v>44412</v>
      </c>
      <c r="Z45" s="2">
        <v>0.6721759259259259</v>
      </c>
      <c r="AB45">
        <v>1</v>
      </c>
      <c r="AD45" s="4">
        <f t="shared" si="1"/>
        <v>9.8815155341336709</v>
      </c>
      <c r="AE45" s="4">
        <f t="shared" si="0"/>
        <v>10.376018925890016</v>
      </c>
      <c r="AF45" s="4">
        <f t="shared" si="2"/>
        <v>0.49450339175634461</v>
      </c>
      <c r="AG45" s="4">
        <f t="shared" si="3"/>
        <v>1.2515866060683942</v>
      </c>
      <c r="BC45" s="4"/>
      <c r="BD45" s="4"/>
      <c r="BE45" s="4"/>
      <c r="BF45" s="4"/>
    </row>
    <row r="46" spans="1:58" x14ac:dyDescent="0.3">
      <c r="A46">
        <v>23</v>
      </c>
      <c r="B46">
        <v>1</v>
      </c>
      <c r="C46" t="s">
        <v>30</v>
      </c>
      <c r="D46" t="s">
        <v>27</v>
      </c>
      <c r="G46">
        <v>0.5</v>
      </c>
      <c r="H46">
        <v>0.5</v>
      </c>
      <c r="I46">
        <v>11001</v>
      </c>
      <c r="J46">
        <v>10581</v>
      </c>
      <c r="L46">
        <v>12557</v>
      </c>
      <c r="M46">
        <v>8.8550000000000004</v>
      </c>
      <c r="N46">
        <v>9.2420000000000009</v>
      </c>
      <c r="O46">
        <v>0.38800000000000001</v>
      </c>
      <c r="Q46">
        <v>1.1970000000000001</v>
      </c>
      <c r="R46">
        <v>1</v>
      </c>
      <c r="S46">
        <v>0</v>
      </c>
      <c r="T46">
        <v>0</v>
      </c>
      <c r="V46">
        <v>0</v>
      </c>
      <c r="Y46" s="1">
        <v>44412</v>
      </c>
      <c r="Z46" s="2">
        <v>0.67829861111111101</v>
      </c>
      <c r="AB46">
        <v>1</v>
      </c>
      <c r="AD46" s="4">
        <f t="shared" si="1"/>
        <v>10.240147911863758</v>
      </c>
      <c r="AE46" s="4">
        <f t="shared" si="0"/>
        <v>10.368981138507047</v>
      </c>
      <c r="AF46" s="4">
        <f t="shared" si="2"/>
        <v>0.12883322664328922</v>
      </c>
      <c r="AG46" s="4">
        <f t="shared" si="3"/>
        <v>1.2730797603368702</v>
      </c>
      <c r="AJ46">
        <f>ABS(100*(AD46-AD47)/(AVERAGE(AD46:AD47)))</f>
        <v>0.32036990692813905</v>
      </c>
      <c r="AO46">
        <f>ABS(100*(AE46-AE47)/(AVERAGE(AE46:AE47)))</f>
        <v>0.71495457878733559</v>
      </c>
      <c r="AT46">
        <f>ABS(100*(AF46-AF47)/(AVERAGE(AF46:AF47)))</f>
        <v>27.767056595822844</v>
      </c>
      <c r="AY46">
        <f>ABS(100*(AG46-AG47)/(AVERAGE(AG46:AG47)))</f>
        <v>1.4208521760246788</v>
      </c>
      <c r="BC46" s="4">
        <f>AVERAGE(AD46:AD47)</f>
        <v>10.256577405607938</v>
      </c>
      <c r="BD46" s="4">
        <f>AVERAGE(AE46:AE47)</f>
        <v>10.406180871817021</v>
      </c>
      <c r="BE46" s="4">
        <f>AVERAGE(AF46:AF47)</f>
        <v>0.14960346620908371</v>
      </c>
      <c r="BF46" s="4">
        <f>AVERAGE(AG46:AG47)</f>
        <v>1.2821887638125575</v>
      </c>
    </row>
    <row r="47" spans="1:58" x14ac:dyDescent="0.3">
      <c r="A47">
        <v>24</v>
      </c>
      <c r="B47">
        <v>1</v>
      </c>
      <c r="C47" t="s">
        <v>30</v>
      </c>
      <c r="D47" t="s">
        <v>27</v>
      </c>
      <c r="G47">
        <v>0.5</v>
      </c>
      <c r="H47">
        <v>0.5</v>
      </c>
      <c r="I47">
        <v>11036</v>
      </c>
      <c r="J47">
        <v>10655</v>
      </c>
      <c r="L47">
        <v>12735</v>
      </c>
      <c r="M47">
        <v>8.8810000000000002</v>
      </c>
      <c r="N47">
        <v>9.3049999999999997</v>
      </c>
      <c r="O47">
        <v>0.42399999999999999</v>
      </c>
      <c r="Q47">
        <v>1.216</v>
      </c>
      <c r="R47">
        <v>1</v>
      </c>
      <c r="S47">
        <v>0</v>
      </c>
      <c r="T47">
        <v>0</v>
      </c>
      <c r="V47">
        <v>0</v>
      </c>
      <c r="Y47" s="1">
        <v>44412</v>
      </c>
      <c r="Z47" s="2">
        <v>0.68484953703703699</v>
      </c>
      <c r="AB47">
        <v>1</v>
      </c>
      <c r="AD47" s="4">
        <f t="shared" si="1"/>
        <v>10.273006899352117</v>
      </c>
      <c r="AE47" s="4">
        <f t="shared" si="0"/>
        <v>10.443380605126995</v>
      </c>
      <c r="AF47" s="4">
        <f t="shared" si="2"/>
        <v>0.1703737057748782</v>
      </c>
      <c r="AG47" s="4">
        <f t="shared" si="3"/>
        <v>1.2912977672882449</v>
      </c>
      <c r="BC47" s="4"/>
      <c r="BD47" s="4"/>
      <c r="BE47" s="4"/>
      <c r="BF47" s="4"/>
    </row>
    <row r="48" spans="1:58" x14ac:dyDescent="0.3">
      <c r="A48">
        <v>25</v>
      </c>
      <c r="B48">
        <v>9</v>
      </c>
      <c r="C48" t="s">
        <v>161</v>
      </c>
      <c r="D48" t="s">
        <v>27</v>
      </c>
      <c r="G48">
        <v>0.5</v>
      </c>
      <c r="H48">
        <v>0.5</v>
      </c>
      <c r="I48">
        <v>5354</v>
      </c>
      <c r="J48">
        <v>11747</v>
      </c>
      <c r="L48">
        <v>5375</v>
      </c>
      <c r="M48">
        <v>4.5220000000000002</v>
      </c>
      <c r="N48">
        <v>10.23</v>
      </c>
      <c r="O48">
        <v>5.7080000000000002</v>
      </c>
      <c r="Q48">
        <v>0.44600000000000001</v>
      </c>
      <c r="R48">
        <v>1</v>
      </c>
      <c r="S48">
        <v>0</v>
      </c>
      <c r="T48">
        <v>0</v>
      </c>
      <c r="V48">
        <v>0</v>
      </c>
      <c r="Y48" s="1">
        <v>44412</v>
      </c>
      <c r="Z48" s="2">
        <v>0.69598379629629636</v>
      </c>
      <c r="AB48">
        <v>1</v>
      </c>
      <c r="AD48" s="4">
        <f t="shared" si="1"/>
        <v>4.9385849876705672</v>
      </c>
      <c r="AE48" s="4">
        <f t="shared" si="0"/>
        <v>11.541275436870034</v>
      </c>
      <c r="AF48" s="4">
        <f t="shared" si="2"/>
        <v>6.6026904491994669</v>
      </c>
      <c r="AG48" s="4">
        <f t="shared" si="3"/>
        <v>0.53801388435499864</v>
      </c>
    </row>
    <row r="49" spans="1:58" x14ac:dyDescent="0.3">
      <c r="A49">
        <v>26</v>
      </c>
      <c r="B49">
        <v>9</v>
      </c>
      <c r="C49" t="s">
        <v>161</v>
      </c>
      <c r="D49" t="s">
        <v>27</v>
      </c>
      <c r="G49">
        <v>0.5</v>
      </c>
      <c r="H49">
        <v>0.5</v>
      </c>
      <c r="I49">
        <v>3121</v>
      </c>
      <c r="J49">
        <v>11813</v>
      </c>
      <c r="L49">
        <v>5207</v>
      </c>
      <c r="M49">
        <v>2.8090000000000002</v>
      </c>
      <c r="N49">
        <v>10.286</v>
      </c>
      <c r="O49">
        <v>7.4770000000000003</v>
      </c>
      <c r="Q49">
        <v>0.42899999999999999</v>
      </c>
      <c r="R49">
        <v>1</v>
      </c>
      <c r="S49">
        <v>0</v>
      </c>
      <c r="T49">
        <v>0</v>
      </c>
      <c r="V49">
        <v>0</v>
      </c>
      <c r="Y49" s="1">
        <v>44412</v>
      </c>
      <c r="Z49" s="2">
        <v>0.70208333333333339</v>
      </c>
      <c r="AB49">
        <v>1</v>
      </c>
      <c r="AD49" s="4">
        <f t="shared" si="1"/>
        <v>2.8421815859132815</v>
      </c>
      <c r="AE49" s="4">
        <f t="shared" si="0"/>
        <v>11.607631717909449</v>
      </c>
      <c r="AF49" s="4">
        <f t="shared" si="2"/>
        <v>8.7654501319961682</v>
      </c>
      <c r="AG49" s="4">
        <f t="shared" si="3"/>
        <v>0.52081936094021808</v>
      </c>
      <c r="AJ49">
        <f>ABS(100*(AD49-AD50)/(AVERAGE(AD49:AD50)))</f>
        <v>0</v>
      </c>
      <c r="AO49">
        <f>ABS(100*(AE49-AE50)/(AVERAGE(AE49:AE50)))</f>
        <v>0.70405347877066859</v>
      </c>
      <c r="AT49">
        <f>ABS(100*(AF49-AF50)/(AVERAGE(AF49:AF50)))</f>
        <v>0.93340699316989417</v>
      </c>
      <c r="AY49">
        <f>ABS(100*(AG49-AG50)/(AVERAGE(AG49:AG50)))</f>
        <v>1.791733181122213</v>
      </c>
      <c r="BC49" s="4">
        <f>AVERAGE(AD49:AD50)</f>
        <v>2.8421815859132815</v>
      </c>
      <c r="BD49" s="4">
        <f>AVERAGE(AE49:AE50)</f>
        <v>11.56691309090799</v>
      </c>
      <c r="BE49" s="4">
        <f>AVERAGE(AF49:AF50)</f>
        <v>8.7247315049947094</v>
      </c>
      <c r="BF49" s="4">
        <f>AVERAGE(AG49:AG50)</f>
        <v>0.52552738520855091</v>
      </c>
    </row>
    <row r="50" spans="1:58" x14ac:dyDescent="0.3">
      <c r="A50">
        <v>27</v>
      </c>
      <c r="B50">
        <v>9</v>
      </c>
      <c r="C50" t="s">
        <v>161</v>
      </c>
      <c r="D50" t="s">
        <v>27</v>
      </c>
      <c r="G50">
        <v>0.5</v>
      </c>
      <c r="H50">
        <v>0.5</v>
      </c>
      <c r="I50">
        <v>3121</v>
      </c>
      <c r="J50">
        <v>11732</v>
      </c>
      <c r="L50">
        <v>5299</v>
      </c>
      <c r="M50">
        <v>2.8090000000000002</v>
      </c>
      <c r="N50">
        <v>10.218</v>
      </c>
      <c r="O50">
        <v>7.4089999999999998</v>
      </c>
      <c r="Q50">
        <v>0.438</v>
      </c>
      <c r="R50">
        <v>1</v>
      </c>
      <c r="S50">
        <v>0</v>
      </c>
      <c r="T50">
        <v>0</v>
      </c>
      <c r="V50">
        <v>0</v>
      </c>
      <c r="Y50" s="1">
        <v>44412</v>
      </c>
      <c r="Z50" s="2">
        <v>0.70859953703703704</v>
      </c>
      <c r="AB50">
        <v>1</v>
      </c>
      <c r="AD50" s="4">
        <f t="shared" si="1"/>
        <v>2.8421815859132815</v>
      </c>
      <c r="AE50" s="4">
        <f t="shared" si="0"/>
        <v>11.526194463906531</v>
      </c>
      <c r="AF50" s="4">
        <f t="shared" si="2"/>
        <v>8.6840128779932506</v>
      </c>
      <c r="AG50" s="4">
        <f t="shared" si="3"/>
        <v>0.53023540947688363</v>
      </c>
      <c r="BC50" s="4"/>
      <c r="BD50" s="4"/>
      <c r="BE50" s="4"/>
      <c r="BF50" s="4"/>
    </row>
    <row r="51" spans="1:58" x14ac:dyDescent="0.3">
      <c r="A51">
        <v>28</v>
      </c>
      <c r="B51">
        <v>10</v>
      </c>
      <c r="C51" t="s">
        <v>162</v>
      </c>
      <c r="D51" t="s">
        <v>27</v>
      </c>
      <c r="G51">
        <v>0.5</v>
      </c>
      <c r="H51">
        <v>0.5</v>
      </c>
      <c r="I51">
        <v>4789</v>
      </c>
      <c r="J51">
        <v>7938</v>
      </c>
      <c r="L51">
        <v>2057</v>
      </c>
      <c r="M51">
        <v>4.0890000000000004</v>
      </c>
      <c r="N51">
        <v>7.0039999999999996</v>
      </c>
      <c r="O51">
        <v>2.915</v>
      </c>
      <c r="Q51">
        <v>9.9000000000000005E-2</v>
      </c>
      <c r="R51">
        <v>1</v>
      </c>
      <c r="S51">
        <v>0</v>
      </c>
      <c r="T51">
        <v>0</v>
      </c>
      <c r="V51">
        <v>0</v>
      </c>
      <c r="Y51" s="1">
        <v>44412</v>
      </c>
      <c r="Z51" s="2">
        <v>0.71945601851851848</v>
      </c>
      <c r="AB51">
        <v>1</v>
      </c>
      <c r="AD51" s="4">
        <f t="shared" si="1"/>
        <v>4.4081470467870627</v>
      </c>
      <c r="AE51" s="4">
        <f t="shared" si="0"/>
        <v>7.7117137023377698</v>
      </c>
      <c r="AF51" s="4">
        <f t="shared" si="2"/>
        <v>3.3035666555507071</v>
      </c>
      <c r="AG51" s="4">
        <f t="shared" si="3"/>
        <v>0.19842204691308143</v>
      </c>
      <c r="BC51" s="4"/>
      <c r="BD51" s="4"/>
      <c r="BE51" s="4"/>
      <c r="BF51" s="4"/>
    </row>
    <row r="52" spans="1:58" x14ac:dyDescent="0.3">
      <c r="A52">
        <v>29</v>
      </c>
      <c r="B52">
        <v>10</v>
      </c>
      <c r="C52" t="s">
        <v>162</v>
      </c>
      <c r="D52" t="s">
        <v>27</v>
      </c>
      <c r="G52">
        <v>0.5</v>
      </c>
      <c r="H52">
        <v>0.5</v>
      </c>
      <c r="I52">
        <v>5415</v>
      </c>
      <c r="J52">
        <v>7972</v>
      </c>
      <c r="L52">
        <v>1981</v>
      </c>
      <c r="M52">
        <v>4.569</v>
      </c>
      <c r="N52">
        <v>7.032</v>
      </c>
      <c r="O52">
        <v>2.4630000000000001</v>
      </c>
      <c r="Q52">
        <v>9.0999999999999998E-2</v>
      </c>
      <c r="R52">
        <v>1</v>
      </c>
      <c r="S52">
        <v>0</v>
      </c>
      <c r="T52">
        <v>0</v>
      </c>
      <c r="V52">
        <v>0</v>
      </c>
      <c r="Y52" s="1">
        <v>44412</v>
      </c>
      <c r="Z52" s="2">
        <v>0.72556712962962966</v>
      </c>
      <c r="AB52">
        <v>1</v>
      </c>
      <c r="AD52" s="4">
        <f t="shared" si="1"/>
        <v>4.9958535087217069</v>
      </c>
      <c r="AE52" s="4">
        <f t="shared" si="0"/>
        <v>7.7458972410550437</v>
      </c>
      <c r="AF52" s="4">
        <f t="shared" si="2"/>
        <v>2.7500437323333369</v>
      </c>
      <c r="AG52" s="4">
        <f t="shared" si="3"/>
        <v>0.1906435720349664</v>
      </c>
      <c r="AJ52">
        <f>ABS(100*(AD52-AD53)/(AVERAGE(AD52:AD53)))</f>
        <v>0.50867849838659907</v>
      </c>
      <c r="AO52">
        <f>ABS(100*(AE52-AE53)/(AVERAGE(AE52:AE53)))</f>
        <v>0.92582838492105735</v>
      </c>
      <c r="AT52">
        <f>ABS(100*(AF52-AF53)/(AVERAGE(AF52:AF53)))</f>
        <v>1.6880992543146354</v>
      </c>
      <c r="AY52">
        <f>ABS(100*(AG52-AG53)/(AVERAGE(AG52:AG53)))</f>
        <v>0.58880423051893938</v>
      </c>
      <c r="BC52" s="4">
        <f>AVERAGE(AD52:AD53)</f>
        <v>4.9831793278333398</v>
      </c>
      <c r="BD52" s="4">
        <f>AVERAGE(AE52:AE53)</f>
        <v>7.7102056050414198</v>
      </c>
      <c r="BE52" s="4">
        <f>AVERAGE(AF52:AF53)</f>
        <v>2.72702627720808</v>
      </c>
      <c r="BF52" s="4">
        <f>AVERAGE(AG52:AG53)</f>
        <v>0.19120648798009315</v>
      </c>
    </row>
    <row r="53" spans="1:58" x14ac:dyDescent="0.3">
      <c r="A53">
        <v>30</v>
      </c>
      <c r="B53">
        <v>10</v>
      </c>
      <c r="C53" t="s">
        <v>162</v>
      </c>
      <c r="D53" t="s">
        <v>27</v>
      </c>
      <c r="G53">
        <v>0.5</v>
      </c>
      <c r="H53">
        <v>0.5</v>
      </c>
      <c r="I53">
        <v>5388</v>
      </c>
      <c r="J53">
        <v>7901</v>
      </c>
      <c r="L53">
        <v>1992</v>
      </c>
      <c r="M53">
        <v>4.5490000000000004</v>
      </c>
      <c r="N53">
        <v>6.9720000000000004</v>
      </c>
      <c r="O53">
        <v>2.423</v>
      </c>
      <c r="Q53">
        <v>9.1999999999999998E-2</v>
      </c>
      <c r="R53">
        <v>1</v>
      </c>
      <c r="S53">
        <v>0</v>
      </c>
      <c r="T53">
        <v>0</v>
      </c>
      <c r="V53">
        <v>0</v>
      </c>
      <c r="Y53" s="1">
        <v>44412</v>
      </c>
      <c r="Z53" s="2">
        <v>0.73207175925925927</v>
      </c>
      <c r="AB53">
        <v>1</v>
      </c>
      <c r="AD53" s="4">
        <f t="shared" si="1"/>
        <v>4.9705051469449728</v>
      </c>
      <c r="AE53" s="4">
        <f t="shared" si="0"/>
        <v>7.6745139690277959</v>
      </c>
      <c r="AF53" s="4">
        <f t="shared" si="2"/>
        <v>2.7040088220828231</v>
      </c>
      <c r="AG53" s="4">
        <f t="shared" si="3"/>
        <v>0.19176940392521988</v>
      </c>
      <c r="BC53" s="4"/>
      <c r="BD53" s="4"/>
      <c r="BE53" s="4"/>
      <c r="BF53" s="4"/>
    </row>
    <row r="54" spans="1:58" x14ac:dyDescent="0.3">
      <c r="A54">
        <v>31</v>
      </c>
      <c r="B54">
        <v>11</v>
      </c>
      <c r="C54" t="s">
        <v>163</v>
      </c>
      <c r="D54" t="s">
        <v>27</v>
      </c>
      <c r="G54">
        <v>0.5</v>
      </c>
      <c r="H54">
        <v>0.5</v>
      </c>
      <c r="I54">
        <v>4066</v>
      </c>
      <c r="J54">
        <v>10200</v>
      </c>
      <c r="L54">
        <v>4926</v>
      </c>
      <c r="M54">
        <v>3.5339999999999998</v>
      </c>
      <c r="N54">
        <v>8.92</v>
      </c>
      <c r="O54">
        <v>5.3860000000000001</v>
      </c>
      <c r="Q54">
        <v>0.39900000000000002</v>
      </c>
      <c r="R54">
        <v>1</v>
      </c>
      <c r="S54">
        <v>0</v>
      </c>
      <c r="T54">
        <v>0</v>
      </c>
      <c r="V54">
        <v>0</v>
      </c>
      <c r="Y54" s="1">
        <v>44412</v>
      </c>
      <c r="Z54" s="2">
        <v>0.74315972222222226</v>
      </c>
      <c r="AB54">
        <v>1</v>
      </c>
      <c r="AD54" s="4">
        <f t="shared" si="1"/>
        <v>3.7293742480989667</v>
      </c>
      <c r="AE54" s="4">
        <f t="shared" si="0"/>
        <v>9.9859244252340638</v>
      </c>
      <c r="AF54" s="4">
        <f t="shared" si="2"/>
        <v>6.2565501771350966</v>
      </c>
      <c r="AG54" s="4">
        <f t="shared" si="3"/>
        <v>0.49205947356192425</v>
      </c>
      <c r="BC54" s="4"/>
      <c r="BD54" s="4"/>
      <c r="BE54" s="4"/>
      <c r="BF54" s="4"/>
    </row>
    <row r="55" spans="1:58" x14ac:dyDescent="0.3">
      <c r="A55">
        <v>32</v>
      </c>
      <c r="B55">
        <v>11</v>
      </c>
      <c r="C55" t="s">
        <v>163</v>
      </c>
      <c r="D55" t="s">
        <v>27</v>
      </c>
      <c r="G55">
        <v>0.5</v>
      </c>
      <c r="H55">
        <v>0.5</v>
      </c>
      <c r="I55">
        <v>3505</v>
      </c>
      <c r="J55">
        <v>10203</v>
      </c>
      <c r="L55">
        <v>4997</v>
      </c>
      <c r="M55">
        <v>3.1040000000000001</v>
      </c>
      <c r="N55">
        <v>8.923</v>
      </c>
      <c r="O55">
        <v>5.819</v>
      </c>
      <c r="Q55">
        <v>0.40699999999999997</v>
      </c>
      <c r="R55">
        <v>1</v>
      </c>
      <c r="S55">
        <v>0</v>
      </c>
      <c r="T55">
        <v>0</v>
      </c>
      <c r="V55">
        <v>0</v>
      </c>
      <c r="Y55" s="1">
        <v>44412</v>
      </c>
      <c r="Z55" s="2">
        <v>0.7491782407407408</v>
      </c>
      <c r="AB55">
        <v>1</v>
      </c>
      <c r="AD55" s="4">
        <f t="shared" si="1"/>
        <v>3.2026916200712741</v>
      </c>
      <c r="AE55" s="4">
        <f t="shared" si="0"/>
        <v>9.9889406198267654</v>
      </c>
      <c r="AF55" s="4">
        <f t="shared" si="2"/>
        <v>6.7862489997554913</v>
      </c>
      <c r="AG55" s="4">
        <f t="shared" si="3"/>
        <v>0.49932620667174227</v>
      </c>
      <c r="AJ55">
        <f>ABS(100*(AD55-AD56)/(AVERAGE(AD55:AD56)))</f>
        <v>0.52625865577816389</v>
      </c>
      <c r="AO55">
        <f>ABS(100*(AE55-AE56)/(AVERAGE(AE55:AE56)))</f>
        <v>0.49197736205113318</v>
      </c>
      <c r="AT55">
        <f>ABS(100*(AF55-AF56)/(AVERAGE(AF55:AF56)))</f>
        <v>0.4757946095346598</v>
      </c>
      <c r="AY55">
        <f>ABS(100*(AG55-AG56)/(AVERAGE(AG55:AG56)))</f>
        <v>1.0922895878381815</v>
      </c>
      <c r="BC55" s="4">
        <f>AVERAGE(AD55:AD56)</f>
        <v>3.2111410739968522</v>
      </c>
      <c r="BD55" s="4">
        <f>AVERAGE(AE55:AE56)</f>
        <v>10.013572875667153</v>
      </c>
      <c r="BE55" s="4">
        <f>AVERAGE(AF55:AF56)</f>
        <v>6.8024318016703003</v>
      </c>
      <c r="BF55" s="4">
        <f>AVERAGE(AG55:AG56)</f>
        <v>0.49661397529976792</v>
      </c>
    </row>
    <row r="56" spans="1:58" x14ac:dyDescent="0.3">
      <c r="A56">
        <v>33</v>
      </c>
      <c r="B56">
        <v>11</v>
      </c>
      <c r="C56" t="s">
        <v>163</v>
      </c>
      <c r="D56" t="s">
        <v>27</v>
      </c>
      <c r="G56">
        <v>0.5</v>
      </c>
      <c r="H56">
        <v>0.5</v>
      </c>
      <c r="I56">
        <v>3523</v>
      </c>
      <c r="J56">
        <v>10252</v>
      </c>
      <c r="L56">
        <v>4944</v>
      </c>
      <c r="M56">
        <v>3.1179999999999999</v>
      </c>
      <c r="N56">
        <v>8.9640000000000004</v>
      </c>
      <c r="O56">
        <v>5.8460000000000001</v>
      </c>
      <c r="Q56">
        <v>0.40100000000000002</v>
      </c>
      <c r="R56">
        <v>1</v>
      </c>
      <c r="S56">
        <v>0</v>
      </c>
      <c r="T56">
        <v>0</v>
      </c>
      <c r="V56">
        <v>0</v>
      </c>
      <c r="Y56" s="1">
        <v>44412</v>
      </c>
      <c r="Z56" s="2">
        <v>0.7557060185185186</v>
      </c>
      <c r="AB56">
        <v>1</v>
      </c>
      <c r="AD56" s="4">
        <f t="shared" si="1"/>
        <v>3.2195905279224304</v>
      </c>
      <c r="AE56" s="4">
        <f t="shared" si="0"/>
        <v>10.03820513150754</v>
      </c>
      <c r="AF56" s="4">
        <f t="shared" si="2"/>
        <v>6.8186146035851101</v>
      </c>
      <c r="AG56" s="4">
        <f t="shared" si="3"/>
        <v>0.49390174392779362</v>
      </c>
      <c r="BC56" s="4"/>
      <c r="BD56" s="4"/>
      <c r="BE56" s="4"/>
      <c r="BF56" s="4"/>
    </row>
    <row r="57" spans="1:58" x14ac:dyDescent="0.3">
      <c r="A57">
        <v>34</v>
      </c>
      <c r="B57">
        <v>12</v>
      </c>
      <c r="C57" t="s">
        <v>164</v>
      </c>
      <c r="D57" t="s">
        <v>27</v>
      </c>
      <c r="G57">
        <v>0.5</v>
      </c>
      <c r="H57">
        <v>0.5</v>
      </c>
      <c r="I57">
        <v>2796</v>
      </c>
      <c r="J57">
        <v>4642</v>
      </c>
      <c r="L57">
        <v>1427</v>
      </c>
      <c r="M57">
        <v>2.56</v>
      </c>
      <c r="N57">
        <v>4.2110000000000003</v>
      </c>
      <c r="O57">
        <v>1.651</v>
      </c>
      <c r="Q57">
        <v>3.3000000000000002E-2</v>
      </c>
      <c r="R57">
        <v>1</v>
      </c>
      <c r="S57">
        <v>0</v>
      </c>
      <c r="T57">
        <v>0</v>
      </c>
      <c r="V57">
        <v>0</v>
      </c>
      <c r="Y57" s="1">
        <v>44412</v>
      </c>
      <c r="Z57" s="2">
        <v>0.76621527777777787</v>
      </c>
      <c r="AB57">
        <v>1</v>
      </c>
      <c r="AD57" s="4">
        <f t="shared" si="1"/>
        <v>2.537062416378522</v>
      </c>
      <c r="AE57" s="4">
        <f t="shared" si="0"/>
        <v>4.3979212431573176</v>
      </c>
      <c r="AF57" s="4">
        <f t="shared" si="2"/>
        <v>1.8608588267787955</v>
      </c>
      <c r="AG57" s="4">
        <f t="shared" si="3"/>
        <v>0.13394258410765411</v>
      </c>
      <c r="BC57" s="4"/>
      <c r="BD57" s="4"/>
      <c r="BE57" s="4"/>
      <c r="BF57" s="4"/>
    </row>
    <row r="58" spans="1:58" x14ac:dyDescent="0.3">
      <c r="A58">
        <v>35</v>
      </c>
      <c r="B58">
        <v>12</v>
      </c>
      <c r="C58" t="s">
        <v>164</v>
      </c>
      <c r="D58" t="s">
        <v>27</v>
      </c>
      <c r="G58">
        <v>0.5</v>
      </c>
      <c r="H58">
        <v>0.5</v>
      </c>
      <c r="I58">
        <v>2580</v>
      </c>
      <c r="J58">
        <v>4639</v>
      </c>
      <c r="L58">
        <v>1435</v>
      </c>
      <c r="M58">
        <v>2.3940000000000001</v>
      </c>
      <c r="N58">
        <v>4.2080000000000002</v>
      </c>
      <c r="O58">
        <v>1.8140000000000001</v>
      </c>
      <c r="Q58">
        <v>3.4000000000000002E-2</v>
      </c>
      <c r="R58">
        <v>1</v>
      </c>
      <c r="S58">
        <v>0</v>
      </c>
      <c r="T58">
        <v>0</v>
      </c>
      <c r="V58">
        <v>0</v>
      </c>
      <c r="Y58" s="1">
        <v>44412</v>
      </c>
      <c r="Z58" s="2">
        <v>0.77201388888888889</v>
      </c>
      <c r="AB58">
        <v>1</v>
      </c>
      <c r="AD58" s="4">
        <f t="shared" si="1"/>
        <v>2.334275522164651</v>
      </c>
      <c r="AE58" s="4">
        <f t="shared" si="0"/>
        <v>4.3949050485646177</v>
      </c>
      <c r="AF58" s="4">
        <f t="shared" si="2"/>
        <v>2.0606295263999668</v>
      </c>
      <c r="AG58" s="4">
        <f t="shared" si="3"/>
        <v>0.13476137093692936</v>
      </c>
      <c r="AJ58">
        <f>ABS(100*(AD58-AD59)/(AVERAGE(AD58:AD59)))</f>
        <v>2.1545842705858136</v>
      </c>
      <c r="AO58">
        <f>ABS(100*(AE58-AE59)/(AVERAGE(AE58:AE59)))</f>
        <v>0.93355632257885457</v>
      </c>
      <c r="AT58">
        <f>ABS(100*(AF58-AF59)/(AVERAGE(AF58:AF59)))</f>
        <v>4.3197566479630574</v>
      </c>
      <c r="AY58">
        <f>ABS(100*(AG58-AG59)/(AVERAGE(AG58:AG59)))</f>
        <v>4.5041788337632838</v>
      </c>
      <c r="BC58" s="4">
        <f>AVERAGE(AD58:AD59)</f>
        <v>2.3093965744948939</v>
      </c>
      <c r="BD58" s="4">
        <f>AVERAGE(AE58:AE59)</f>
        <v>4.4155157116147388</v>
      </c>
      <c r="BE58" s="4">
        <f>AVERAGE(AF58:AF59)</f>
        <v>2.1061191371198449</v>
      </c>
      <c r="BF58" s="4">
        <f>AVERAGE(AG58:AG59)</f>
        <v>0.13179326868080654</v>
      </c>
    </row>
    <row r="59" spans="1:58" x14ac:dyDescent="0.3">
      <c r="A59">
        <v>36</v>
      </c>
      <c r="B59">
        <v>12</v>
      </c>
      <c r="C59" t="s">
        <v>164</v>
      </c>
      <c r="D59" t="s">
        <v>27</v>
      </c>
      <c r="G59">
        <v>0.5</v>
      </c>
      <c r="H59">
        <v>0.5</v>
      </c>
      <c r="I59">
        <v>2527</v>
      </c>
      <c r="J59">
        <v>4680</v>
      </c>
      <c r="L59">
        <v>1377</v>
      </c>
      <c r="M59">
        <v>2.3540000000000001</v>
      </c>
      <c r="N59">
        <v>4.2430000000000003</v>
      </c>
      <c r="O59">
        <v>1.889</v>
      </c>
      <c r="Q59">
        <v>2.8000000000000001E-2</v>
      </c>
      <c r="R59">
        <v>1</v>
      </c>
      <c r="S59">
        <v>0</v>
      </c>
      <c r="T59">
        <v>0</v>
      </c>
      <c r="V59">
        <v>0</v>
      </c>
      <c r="Y59" s="1">
        <v>44412</v>
      </c>
      <c r="Z59" s="2">
        <v>0.77835648148148151</v>
      </c>
      <c r="AB59">
        <v>1</v>
      </c>
      <c r="AD59" s="4">
        <f t="shared" si="1"/>
        <v>2.2845176268251364</v>
      </c>
      <c r="AE59" s="4">
        <f t="shared" si="0"/>
        <v>4.4361263746648598</v>
      </c>
      <c r="AF59" s="4">
        <f t="shared" si="2"/>
        <v>2.1516087478397234</v>
      </c>
      <c r="AG59" s="4">
        <f t="shared" si="3"/>
        <v>0.1288251664246837</v>
      </c>
      <c r="BC59" s="4"/>
      <c r="BD59" s="4"/>
      <c r="BE59" s="4"/>
      <c r="BF59" s="4"/>
    </row>
    <row r="60" spans="1:58" x14ac:dyDescent="0.3">
      <c r="A60">
        <v>37</v>
      </c>
      <c r="B60">
        <v>13</v>
      </c>
      <c r="C60" t="s">
        <v>165</v>
      </c>
      <c r="D60" t="s">
        <v>27</v>
      </c>
      <c r="G60">
        <v>0.5</v>
      </c>
      <c r="H60">
        <v>0.5</v>
      </c>
      <c r="I60">
        <v>3533</v>
      </c>
      <c r="J60">
        <v>5276</v>
      </c>
      <c r="L60">
        <v>2300</v>
      </c>
      <c r="M60">
        <v>3.125</v>
      </c>
      <c r="N60">
        <v>4.7480000000000002</v>
      </c>
      <c r="O60">
        <v>1.623</v>
      </c>
      <c r="Q60">
        <v>0.125</v>
      </c>
      <c r="R60">
        <v>1</v>
      </c>
      <c r="S60">
        <v>0</v>
      </c>
      <c r="T60">
        <v>0</v>
      </c>
      <c r="V60">
        <v>0</v>
      </c>
      <c r="Y60" s="1">
        <v>44412</v>
      </c>
      <c r="Z60" s="2">
        <v>0.78891203703703694</v>
      </c>
      <c r="AB60">
        <v>1</v>
      </c>
      <c r="AD60" s="4">
        <f t="shared" si="1"/>
        <v>3.2289788100619612</v>
      </c>
      <c r="AE60" s="4">
        <f t="shared" si="0"/>
        <v>5.0353437004147228</v>
      </c>
      <c r="AF60" s="4">
        <f t="shared" si="2"/>
        <v>1.8063648903527616</v>
      </c>
      <c r="AG60" s="4">
        <f t="shared" si="3"/>
        <v>0.2232926968523177</v>
      </c>
      <c r="BC60" s="4"/>
      <c r="BD60" s="4"/>
      <c r="BE60" s="4"/>
      <c r="BF60" s="4"/>
    </row>
    <row r="61" spans="1:58" x14ac:dyDescent="0.3">
      <c r="A61">
        <v>38</v>
      </c>
      <c r="B61">
        <v>13</v>
      </c>
      <c r="C61" t="s">
        <v>165</v>
      </c>
      <c r="D61" t="s">
        <v>27</v>
      </c>
      <c r="G61">
        <v>0.5</v>
      </c>
      <c r="H61">
        <v>0.5</v>
      </c>
      <c r="I61">
        <v>3859</v>
      </c>
      <c r="J61">
        <v>5328</v>
      </c>
      <c r="L61">
        <v>2317</v>
      </c>
      <c r="M61">
        <v>3.375</v>
      </c>
      <c r="N61">
        <v>4.7930000000000001</v>
      </c>
      <c r="O61">
        <v>1.417</v>
      </c>
      <c r="Q61">
        <v>0.126</v>
      </c>
      <c r="R61">
        <v>1</v>
      </c>
      <c r="S61">
        <v>0</v>
      </c>
      <c r="T61">
        <v>0</v>
      </c>
      <c r="V61">
        <v>0</v>
      </c>
      <c r="Y61" s="1">
        <v>44412</v>
      </c>
      <c r="Z61" s="2">
        <v>0.79479166666666667</v>
      </c>
      <c r="AB61">
        <v>1</v>
      </c>
      <c r="AD61" s="4">
        <f t="shared" si="1"/>
        <v>3.5350368078106738</v>
      </c>
      <c r="AE61" s="4">
        <f t="shared" si="0"/>
        <v>5.0876244066882013</v>
      </c>
      <c r="AF61" s="4">
        <f t="shared" si="2"/>
        <v>1.5525875988775275</v>
      </c>
      <c r="AG61" s="4">
        <f t="shared" si="3"/>
        <v>0.22503261886452763</v>
      </c>
      <c r="AJ61">
        <f>ABS(100*(AD61-AD62)/(AVERAGE(AD61:AD62)))</f>
        <v>0.7144990631277266</v>
      </c>
      <c r="AO61">
        <f>ABS(100*(AE61-AE62)/(AVERAGE(AE61:AE62)))</f>
        <v>0.65426758676612806</v>
      </c>
      <c r="AT61">
        <f>ABS(100*(AF61-AF62)/(AVERAGE(AF61:AF62)))</f>
        <v>3.8420250016801747</v>
      </c>
      <c r="AY61">
        <f>ABS(100*(AG61-AG62)/(AVERAGE(AG61:AG62)))</f>
        <v>1.085632375340706</v>
      </c>
      <c r="BC61" s="4">
        <f>AVERAGE(AD61:AD62)</f>
        <v>3.5477109886990408</v>
      </c>
      <c r="BD61" s="4">
        <f>AVERAGE(AE61:AE62)</f>
        <v>5.0710353364283476</v>
      </c>
      <c r="BE61" s="4">
        <f>AVERAGE(AF61:AF62)</f>
        <v>1.5233243477293068</v>
      </c>
      <c r="BF61" s="4">
        <f>AVERAGE(AG61:AG62)</f>
        <v>0.22626079910844055</v>
      </c>
    </row>
    <row r="62" spans="1:58" x14ac:dyDescent="0.3">
      <c r="A62">
        <v>39</v>
      </c>
      <c r="B62">
        <v>13</v>
      </c>
      <c r="C62" t="s">
        <v>165</v>
      </c>
      <c r="D62" t="s">
        <v>27</v>
      </c>
      <c r="G62">
        <v>0.5</v>
      </c>
      <c r="H62">
        <v>0.5</v>
      </c>
      <c r="I62">
        <v>3886</v>
      </c>
      <c r="J62">
        <v>5295</v>
      </c>
      <c r="L62">
        <v>2341</v>
      </c>
      <c r="M62">
        <v>3.3959999999999999</v>
      </c>
      <c r="N62">
        <v>4.7640000000000002</v>
      </c>
      <c r="O62">
        <v>1.369</v>
      </c>
      <c r="Q62">
        <v>0.129</v>
      </c>
      <c r="R62">
        <v>1</v>
      </c>
      <c r="S62">
        <v>0</v>
      </c>
      <c r="T62">
        <v>0</v>
      </c>
      <c r="V62">
        <v>0</v>
      </c>
      <c r="Y62" s="1">
        <v>44412</v>
      </c>
      <c r="Z62" s="2">
        <v>0.80111111111111111</v>
      </c>
      <c r="AB62">
        <v>1</v>
      </c>
      <c r="AD62" s="4">
        <f t="shared" si="1"/>
        <v>3.5603851695874078</v>
      </c>
      <c r="AE62" s="4">
        <f t="shared" si="0"/>
        <v>5.0544462661684939</v>
      </c>
      <c r="AF62" s="4">
        <f t="shared" si="2"/>
        <v>1.4940610965810861</v>
      </c>
      <c r="AG62" s="4">
        <f t="shared" si="3"/>
        <v>0.22748897935235346</v>
      </c>
      <c r="BC62" s="4"/>
      <c r="BD62" s="4"/>
      <c r="BE62" s="4"/>
      <c r="BF62" s="4"/>
    </row>
    <row r="63" spans="1:58" x14ac:dyDescent="0.3">
      <c r="A63">
        <v>40</v>
      </c>
      <c r="B63">
        <v>14</v>
      </c>
      <c r="C63" t="s">
        <v>166</v>
      </c>
      <c r="D63" t="s">
        <v>27</v>
      </c>
      <c r="G63">
        <v>0.5</v>
      </c>
      <c r="H63">
        <v>0.5</v>
      </c>
      <c r="I63">
        <v>3476</v>
      </c>
      <c r="J63">
        <v>5966</v>
      </c>
      <c r="L63">
        <v>4602</v>
      </c>
      <c r="M63">
        <v>3.081</v>
      </c>
      <c r="N63">
        <v>5.3330000000000002</v>
      </c>
      <c r="O63">
        <v>2.2509999999999999</v>
      </c>
      <c r="Q63">
        <v>0.36499999999999999</v>
      </c>
      <c r="R63">
        <v>1</v>
      </c>
      <c r="S63">
        <v>0</v>
      </c>
      <c r="T63">
        <v>0</v>
      </c>
      <c r="V63">
        <v>0</v>
      </c>
      <c r="Y63" s="1">
        <v>44412</v>
      </c>
      <c r="Z63" s="2">
        <v>0.81171296296296302</v>
      </c>
      <c r="AB63">
        <v>1</v>
      </c>
      <c r="AD63" s="4">
        <f t="shared" si="1"/>
        <v>3.1754656018666338</v>
      </c>
      <c r="AE63" s="4">
        <f t="shared" si="0"/>
        <v>5.7290684567358738</v>
      </c>
      <c r="AF63" s="4">
        <f t="shared" si="2"/>
        <v>2.55360285486924</v>
      </c>
      <c r="AG63" s="4">
        <f t="shared" si="3"/>
        <v>0.45889860697627594</v>
      </c>
      <c r="BC63" s="4"/>
      <c r="BD63" s="4"/>
      <c r="BE63" s="4"/>
      <c r="BF63" s="4"/>
    </row>
    <row r="64" spans="1:58" x14ac:dyDescent="0.3">
      <c r="A64">
        <v>41</v>
      </c>
      <c r="B64">
        <v>14</v>
      </c>
      <c r="C64" t="s">
        <v>166</v>
      </c>
      <c r="D64" t="s">
        <v>27</v>
      </c>
      <c r="G64">
        <v>0.5</v>
      </c>
      <c r="H64">
        <v>0.5</v>
      </c>
      <c r="I64">
        <v>3320</v>
      </c>
      <c r="J64">
        <v>6016</v>
      </c>
      <c r="L64">
        <v>4641</v>
      </c>
      <c r="M64">
        <v>2.9620000000000002</v>
      </c>
      <c r="N64">
        <v>5.375</v>
      </c>
      <c r="O64">
        <v>2.4129999999999998</v>
      </c>
      <c r="Q64">
        <v>0.36899999999999999</v>
      </c>
      <c r="R64">
        <v>1</v>
      </c>
      <c r="S64">
        <v>0</v>
      </c>
      <c r="T64">
        <v>0</v>
      </c>
      <c r="V64">
        <v>0</v>
      </c>
      <c r="Y64" s="1">
        <v>44412</v>
      </c>
      <c r="Z64" s="2">
        <v>0.81751157407407404</v>
      </c>
      <c r="AB64">
        <v>1</v>
      </c>
      <c r="AD64" s="4">
        <f t="shared" si="1"/>
        <v>3.0290084004899493</v>
      </c>
      <c r="AE64" s="4">
        <f t="shared" si="0"/>
        <v>5.7793383666142173</v>
      </c>
      <c r="AF64" s="4">
        <f t="shared" si="2"/>
        <v>2.7503299661242679</v>
      </c>
      <c r="AG64" s="4">
        <f t="shared" si="3"/>
        <v>0.46289019276899285</v>
      </c>
      <c r="AJ64">
        <f>ABS(100*(AD64-AD65)/(AVERAGE(AD64:AD65)))</f>
        <v>0.74664678709925414</v>
      </c>
      <c r="AO64">
        <f>ABS(100*(AE64-AE65)/(AVERAGE(AE64:AE65)))</f>
        <v>1.4849840831033863</v>
      </c>
      <c r="AT64">
        <f>ABS(100*(AF64-AF65)/(AVERAGE(AF64:AF65)))</f>
        <v>3.8860180042816146</v>
      </c>
      <c r="AY64">
        <f>ABS(100*(AG64-AG65)/(AVERAGE(AG64:AG65)))</f>
        <v>0.57323102409368309</v>
      </c>
      <c r="BC64" s="4">
        <f>AVERAGE(AD64:AD65)</f>
        <v>3.0177424619225119</v>
      </c>
      <c r="BD64" s="4">
        <f>AVERAGE(AE64:AE65)</f>
        <v>5.8225704891095935</v>
      </c>
      <c r="BE64" s="4">
        <f>AVERAGE(AF64:AF65)</f>
        <v>2.8048280271870816</v>
      </c>
      <c r="BF64" s="4">
        <f>AVERAGE(AG64:AG65)</f>
        <v>0.46422072136656517</v>
      </c>
    </row>
    <row r="65" spans="1:58" x14ac:dyDescent="0.3">
      <c r="A65">
        <v>42</v>
      </c>
      <c r="B65">
        <v>14</v>
      </c>
      <c r="C65" t="s">
        <v>166</v>
      </c>
      <c r="D65" t="s">
        <v>27</v>
      </c>
      <c r="G65">
        <v>0.5</v>
      </c>
      <c r="H65">
        <v>0.5</v>
      </c>
      <c r="I65">
        <v>3296</v>
      </c>
      <c r="J65">
        <v>6102</v>
      </c>
      <c r="L65">
        <v>4667</v>
      </c>
      <c r="M65">
        <v>2.944</v>
      </c>
      <c r="N65">
        <v>5.4480000000000004</v>
      </c>
      <c r="O65">
        <v>2.5049999999999999</v>
      </c>
      <c r="Q65">
        <v>0.372</v>
      </c>
      <c r="R65">
        <v>1</v>
      </c>
      <c r="S65">
        <v>0</v>
      </c>
      <c r="T65">
        <v>0</v>
      </c>
      <c r="V65">
        <v>0</v>
      </c>
      <c r="Y65" s="1">
        <v>44412</v>
      </c>
      <c r="Z65" s="2">
        <v>0.82381944444444455</v>
      </c>
      <c r="AB65">
        <v>1</v>
      </c>
      <c r="AD65" s="4">
        <f t="shared" si="1"/>
        <v>3.006476523355075</v>
      </c>
      <c r="AE65" s="4">
        <f t="shared" si="0"/>
        <v>5.8658026116049697</v>
      </c>
      <c r="AF65" s="4">
        <f t="shared" si="2"/>
        <v>2.8593260882498948</v>
      </c>
      <c r="AG65" s="4">
        <f t="shared" si="3"/>
        <v>0.46555124996413749</v>
      </c>
      <c r="BC65" s="4"/>
      <c r="BD65" s="4"/>
      <c r="BE65" s="4"/>
      <c r="BF65" s="4"/>
    </row>
    <row r="66" spans="1:58" x14ac:dyDescent="0.3">
      <c r="A66">
        <v>43</v>
      </c>
      <c r="B66">
        <v>15</v>
      </c>
      <c r="C66" t="s">
        <v>167</v>
      </c>
      <c r="D66" t="s">
        <v>27</v>
      </c>
      <c r="G66">
        <v>0.5</v>
      </c>
      <c r="H66">
        <v>0.5</v>
      </c>
      <c r="I66">
        <v>4101</v>
      </c>
      <c r="J66">
        <v>5493</v>
      </c>
      <c r="L66">
        <v>3404</v>
      </c>
      <c r="M66">
        <v>3.5609999999999999</v>
      </c>
      <c r="N66">
        <v>4.9320000000000004</v>
      </c>
      <c r="O66">
        <v>1.371</v>
      </c>
      <c r="Q66">
        <v>0.24</v>
      </c>
      <c r="R66">
        <v>1</v>
      </c>
      <c r="S66">
        <v>0</v>
      </c>
      <c r="T66">
        <v>0</v>
      </c>
      <c r="V66">
        <v>0</v>
      </c>
      <c r="Y66" s="1">
        <v>44412</v>
      </c>
      <c r="Z66" s="2">
        <v>0.83438657407407402</v>
      </c>
      <c r="AB66">
        <v>1</v>
      </c>
      <c r="AD66" s="4">
        <f t="shared" si="1"/>
        <v>3.7622332355873254</v>
      </c>
      <c r="AE66" s="4">
        <f t="shared" si="0"/>
        <v>5.2535151092867372</v>
      </c>
      <c r="AF66" s="4">
        <f t="shared" si="2"/>
        <v>1.4912818736994118</v>
      </c>
      <c r="AG66" s="4">
        <f t="shared" si="3"/>
        <v>0.33628527929230462</v>
      </c>
      <c r="BC66" s="4"/>
      <c r="BD66" s="4"/>
      <c r="BE66" s="4"/>
      <c r="BF66" s="4"/>
    </row>
    <row r="67" spans="1:58" x14ac:dyDescent="0.3">
      <c r="A67">
        <v>44</v>
      </c>
      <c r="B67">
        <v>15</v>
      </c>
      <c r="C67" t="s">
        <v>167</v>
      </c>
      <c r="D67" t="s">
        <v>27</v>
      </c>
      <c r="G67">
        <v>0.5</v>
      </c>
      <c r="H67">
        <v>0.5</v>
      </c>
      <c r="I67">
        <v>4327</v>
      </c>
      <c r="J67">
        <v>5510</v>
      </c>
      <c r="L67">
        <v>3399</v>
      </c>
      <c r="M67">
        <v>3.7349999999999999</v>
      </c>
      <c r="N67">
        <v>4.9470000000000001</v>
      </c>
      <c r="O67">
        <v>1.212</v>
      </c>
      <c r="Q67">
        <v>0.23899999999999999</v>
      </c>
      <c r="R67">
        <v>1</v>
      </c>
      <c r="S67">
        <v>0</v>
      </c>
      <c r="T67">
        <v>0</v>
      </c>
      <c r="V67">
        <v>0</v>
      </c>
      <c r="Y67" s="1">
        <v>44412</v>
      </c>
      <c r="Z67" s="2">
        <v>0.84023148148148152</v>
      </c>
      <c r="AB67">
        <v>1</v>
      </c>
      <c r="AD67" s="4">
        <f t="shared" si="1"/>
        <v>3.9744084119407277</v>
      </c>
      <c r="AE67" s="4">
        <f t="shared" si="0"/>
        <v>5.2706068786453741</v>
      </c>
      <c r="AF67" s="4">
        <f t="shared" si="2"/>
        <v>1.2961984667046464</v>
      </c>
      <c r="AG67" s="4">
        <f t="shared" si="3"/>
        <v>0.33577353752400757</v>
      </c>
      <c r="AJ67">
        <f>ABS(100*(AD67-AD68)/(AVERAGE(AD67:AD68)))</f>
        <v>0.28306084003506099</v>
      </c>
      <c r="AO67">
        <f>ABS(100*(AE67-AE68)/(AVERAGE(AE67:AE68)))</f>
        <v>1.9073748757029146E-2</v>
      </c>
      <c r="AT67">
        <f>ABS(100*(AF67-AF68)/(AVERAGE(AF67:AF68)))</f>
        <v>0.79473264057850168</v>
      </c>
      <c r="AY67">
        <f>ABS(100*(AG67-AG68)/(AVERAGE(AG67:AG68)))</f>
        <v>0.98018401826982449</v>
      </c>
      <c r="BC67" s="4">
        <f>AVERAGE(AD67:AD68)</f>
        <v>3.9800413812244462</v>
      </c>
      <c r="BD67" s="4">
        <f>AVERAGE(AE67:AE68)</f>
        <v>5.2711095777441574</v>
      </c>
      <c r="BE67" s="4">
        <f>AVERAGE(AF67:AF68)</f>
        <v>1.2910681965197113</v>
      </c>
      <c r="BF67" s="4">
        <f>AVERAGE(AG67:AG68)</f>
        <v>0.33413596386545708</v>
      </c>
    </row>
    <row r="68" spans="1:58" x14ac:dyDescent="0.3">
      <c r="A68">
        <v>45</v>
      </c>
      <c r="B68">
        <v>15</v>
      </c>
      <c r="C68" t="s">
        <v>167</v>
      </c>
      <c r="D68" t="s">
        <v>27</v>
      </c>
      <c r="G68">
        <v>0.5</v>
      </c>
      <c r="H68">
        <v>0.5</v>
      </c>
      <c r="I68">
        <v>4339</v>
      </c>
      <c r="J68">
        <v>5511</v>
      </c>
      <c r="L68">
        <v>3367</v>
      </c>
      <c r="M68">
        <v>3.7429999999999999</v>
      </c>
      <c r="N68">
        <v>4.9470000000000001</v>
      </c>
      <c r="O68">
        <v>1.204</v>
      </c>
      <c r="Q68">
        <v>0.23599999999999999</v>
      </c>
      <c r="R68">
        <v>1</v>
      </c>
      <c r="S68">
        <v>0</v>
      </c>
      <c r="T68">
        <v>0</v>
      </c>
      <c r="V68">
        <v>0</v>
      </c>
      <c r="Y68" s="1">
        <v>44412</v>
      </c>
      <c r="Z68" s="2">
        <v>0.84658564814814818</v>
      </c>
      <c r="AB68">
        <v>1</v>
      </c>
      <c r="AD68" s="4">
        <f t="shared" si="1"/>
        <v>3.9856743505081647</v>
      </c>
      <c r="AE68" s="4">
        <f t="shared" si="0"/>
        <v>5.2716122768429408</v>
      </c>
      <c r="AF68" s="4">
        <f t="shared" si="2"/>
        <v>1.2859379263347761</v>
      </c>
      <c r="AG68" s="4">
        <f t="shared" si="3"/>
        <v>0.33249839020690652</v>
      </c>
      <c r="BC68" s="4"/>
      <c r="BD68" s="4"/>
      <c r="BE68" s="4"/>
      <c r="BF68" s="4"/>
    </row>
    <row r="69" spans="1:58" x14ac:dyDescent="0.3">
      <c r="A69">
        <v>46</v>
      </c>
      <c r="B69">
        <v>16</v>
      </c>
      <c r="C69" t="s">
        <v>168</v>
      </c>
      <c r="D69" t="s">
        <v>27</v>
      </c>
      <c r="G69">
        <v>0.5</v>
      </c>
      <c r="H69">
        <v>0.5</v>
      </c>
      <c r="I69">
        <v>3113</v>
      </c>
      <c r="J69">
        <v>4264</v>
      </c>
      <c r="L69">
        <v>1517</v>
      </c>
      <c r="M69">
        <v>2.8029999999999999</v>
      </c>
      <c r="N69">
        <v>3.891</v>
      </c>
      <c r="O69">
        <v>1.0880000000000001</v>
      </c>
      <c r="Q69">
        <v>4.2999999999999997E-2</v>
      </c>
      <c r="R69">
        <v>1</v>
      </c>
      <c r="S69">
        <v>0</v>
      </c>
      <c r="T69">
        <v>0</v>
      </c>
      <c r="V69">
        <v>0</v>
      </c>
      <c r="Y69" s="1">
        <v>44412</v>
      </c>
      <c r="Z69" s="2">
        <v>0.85711805555555554</v>
      </c>
      <c r="AB69">
        <v>1</v>
      </c>
      <c r="AD69" s="4">
        <f t="shared" si="1"/>
        <v>2.8346709602016564</v>
      </c>
      <c r="AE69" s="4">
        <f t="shared" si="0"/>
        <v>4.0178807244770365</v>
      </c>
      <c r="AF69" s="4">
        <f t="shared" si="2"/>
        <v>1.18320976427538</v>
      </c>
      <c r="AG69" s="4">
        <f t="shared" si="3"/>
        <v>0.14315393593700088</v>
      </c>
      <c r="BC69" s="4"/>
      <c r="BD69" s="4"/>
      <c r="BE69" s="4"/>
      <c r="BF69" s="4"/>
    </row>
    <row r="70" spans="1:58" x14ac:dyDescent="0.3">
      <c r="A70">
        <v>47</v>
      </c>
      <c r="B70">
        <v>16</v>
      </c>
      <c r="C70" t="s">
        <v>168</v>
      </c>
      <c r="D70" t="s">
        <v>27</v>
      </c>
      <c r="G70">
        <v>0.5</v>
      </c>
      <c r="H70">
        <v>0.5</v>
      </c>
      <c r="I70">
        <v>2645</v>
      </c>
      <c r="J70">
        <v>4276</v>
      </c>
      <c r="L70">
        <v>1527</v>
      </c>
      <c r="M70">
        <v>2.444</v>
      </c>
      <c r="N70">
        <v>3.9009999999999998</v>
      </c>
      <c r="O70">
        <v>1.4570000000000001</v>
      </c>
      <c r="Q70">
        <v>4.3999999999999997E-2</v>
      </c>
      <c r="R70">
        <v>1</v>
      </c>
      <c r="S70">
        <v>0</v>
      </c>
      <c r="T70">
        <v>0</v>
      </c>
      <c r="V70">
        <v>0</v>
      </c>
      <c r="Y70" s="1">
        <v>44412</v>
      </c>
      <c r="Z70" s="2">
        <v>0.86297453703703697</v>
      </c>
      <c r="AB70">
        <v>1</v>
      </c>
      <c r="AD70" s="4">
        <f t="shared" si="1"/>
        <v>2.3952993560716029</v>
      </c>
      <c r="AE70" s="4">
        <f t="shared" si="0"/>
        <v>4.0299455028478377</v>
      </c>
      <c r="AF70" s="4">
        <f t="shared" si="2"/>
        <v>1.6346461467762348</v>
      </c>
      <c r="AG70" s="4">
        <f t="shared" si="3"/>
        <v>0.14417741947359497</v>
      </c>
      <c r="AJ70">
        <f>ABS(100*(AD70-AD71)/(AVERAGE(AD70:AD71)))</f>
        <v>0.43207211697418541</v>
      </c>
      <c r="AO70">
        <f>ABS(100*(AE70-AE71)/(AVERAGE(AE70:AE71)))</f>
        <v>1.0917280136635976</v>
      </c>
      <c r="AT70">
        <f>ABS(100*(AF70-AF71)/(AVERAGE(AF70:AF71)))</f>
        <v>3.2832117798218752</v>
      </c>
      <c r="AY70">
        <f>ABS(100*(AG70-AG71)/(AVERAGE(AG70:AG71)))</f>
        <v>0.56629426496053115</v>
      </c>
      <c r="BC70" s="4">
        <f>AVERAGE(AD70:AD71)</f>
        <v>2.3901358008948606</v>
      </c>
      <c r="BD70" s="4">
        <f>AVERAGE(AE70:AE71)</f>
        <v>4.0520642631943096</v>
      </c>
      <c r="BE70" s="4">
        <f>AVERAGE(AF70:AF71)</f>
        <v>1.6619284622994488</v>
      </c>
      <c r="BF70" s="4">
        <f>AVERAGE(AG70:AG71)</f>
        <v>0.14458681288823261</v>
      </c>
    </row>
    <row r="71" spans="1:58" x14ac:dyDescent="0.3">
      <c r="A71">
        <v>48</v>
      </c>
      <c r="B71">
        <v>16</v>
      </c>
      <c r="C71" t="s">
        <v>168</v>
      </c>
      <c r="D71" t="s">
        <v>27</v>
      </c>
      <c r="G71">
        <v>0.5</v>
      </c>
      <c r="H71">
        <v>0.5</v>
      </c>
      <c r="I71">
        <v>2634</v>
      </c>
      <c r="J71">
        <v>4320</v>
      </c>
      <c r="L71">
        <v>1535</v>
      </c>
      <c r="M71">
        <v>2.4359999999999999</v>
      </c>
      <c r="N71">
        <v>3.9380000000000002</v>
      </c>
      <c r="O71">
        <v>1.502</v>
      </c>
      <c r="Q71">
        <v>4.4999999999999998E-2</v>
      </c>
      <c r="R71">
        <v>1</v>
      </c>
      <c r="S71">
        <v>0</v>
      </c>
      <c r="T71">
        <v>0</v>
      </c>
      <c r="V71">
        <v>0</v>
      </c>
      <c r="Y71" s="1">
        <v>44412</v>
      </c>
      <c r="Z71" s="2">
        <v>0.8692939814814814</v>
      </c>
      <c r="AB71">
        <v>1</v>
      </c>
      <c r="AD71" s="4">
        <f t="shared" si="1"/>
        <v>2.3849722457181186</v>
      </c>
      <c r="AE71" s="4">
        <f t="shared" si="0"/>
        <v>4.0741830235407814</v>
      </c>
      <c r="AF71" s="4">
        <f t="shared" si="2"/>
        <v>1.6892107778226628</v>
      </c>
      <c r="AG71" s="4">
        <f t="shared" si="3"/>
        <v>0.14499620630287025</v>
      </c>
      <c r="BC71" s="4"/>
      <c r="BD71" s="4"/>
      <c r="BE71" s="4"/>
      <c r="BF71" s="4"/>
    </row>
    <row r="72" spans="1:58" x14ac:dyDescent="0.3">
      <c r="A72">
        <v>49</v>
      </c>
      <c r="B72">
        <v>17</v>
      </c>
      <c r="C72" t="s">
        <v>169</v>
      </c>
      <c r="D72" t="s">
        <v>27</v>
      </c>
      <c r="G72">
        <v>0.5</v>
      </c>
      <c r="H72">
        <v>0.5</v>
      </c>
      <c r="I72">
        <v>3869</v>
      </c>
      <c r="J72">
        <v>7149</v>
      </c>
      <c r="L72">
        <v>2238</v>
      </c>
      <c r="M72">
        <v>3.383</v>
      </c>
      <c r="N72">
        <v>6.335</v>
      </c>
      <c r="O72">
        <v>2.952</v>
      </c>
      <c r="Q72">
        <v>0.11799999999999999</v>
      </c>
      <c r="R72">
        <v>1</v>
      </c>
      <c r="S72">
        <v>0</v>
      </c>
      <c r="T72">
        <v>0</v>
      </c>
      <c r="V72">
        <v>0</v>
      </c>
      <c r="Y72" s="1">
        <v>44412</v>
      </c>
      <c r="Z72" s="2">
        <v>0.88</v>
      </c>
      <c r="AB72">
        <v>1</v>
      </c>
      <c r="AD72" s="4">
        <f t="shared" si="1"/>
        <v>3.5444250899502046</v>
      </c>
      <c r="AE72" s="4">
        <f t="shared" si="0"/>
        <v>6.9184545244574984</v>
      </c>
      <c r="AF72" s="4">
        <f t="shared" si="2"/>
        <v>3.3740294345072939</v>
      </c>
      <c r="AG72" s="4">
        <f t="shared" si="3"/>
        <v>0.21694709892543435</v>
      </c>
      <c r="BC72" s="4"/>
      <c r="BD72" s="4"/>
      <c r="BE72" s="4"/>
      <c r="BF72" s="4"/>
    </row>
    <row r="73" spans="1:58" x14ac:dyDescent="0.3">
      <c r="A73">
        <v>50</v>
      </c>
      <c r="B73">
        <v>17</v>
      </c>
      <c r="C73" t="s">
        <v>169</v>
      </c>
      <c r="D73" t="s">
        <v>27</v>
      </c>
      <c r="G73">
        <v>0.5</v>
      </c>
      <c r="H73">
        <v>0.5</v>
      </c>
      <c r="I73">
        <v>4308</v>
      </c>
      <c r="J73">
        <v>7285</v>
      </c>
      <c r="L73">
        <v>2238</v>
      </c>
      <c r="M73">
        <v>3.72</v>
      </c>
      <c r="N73">
        <v>6.45</v>
      </c>
      <c r="O73">
        <v>2.73</v>
      </c>
      <c r="Q73">
        <v>0.11799999999999999</v>
      </c>
      <c r="R73">
        <v>1</v>
      </c>
      <c r="S73">
        <v>0</v>
      </c>
      <c r="T73">
        <v>0</v>
      </c>
      <c r="V73">
        <v>0</v>
      </c>
      <c r="Y73" s="1">
        <v>44412</v>
      </c>
      <c r="Z73" s="2">
        <v>0.88598379629629631</v>
      </c>
      <c r="AB73">
        <v>1</v>
      </c>
      <c r="AD73" s="4">
        <f t="shared" si="1"/>
        <v>3.9565706758756178</v>
      </c>
      <c r="AE73" s="4">
        <f t="shared" si="0"/>
        <v>7.0551886793265943</v>
      </c>
      <c r="AF73" s="4">
        <f t="shared" si="2"/>
        <v>3.0986180034509765</v>
      </c>
      <c r="AG73" s="4">
        <f t="shared" si="3"/>
        <v>0.21694709892543435</v>
      </c>
      <c r="AJ73">
        <f>ABS(100*(AD73-AD74)/(AVERAGE(AD73:AD74)))</f>
        <v>2.3731147203570748E-2</v>
      </c>
      <c r="AO73">
        <f>ABS(100*(AE73-AE74)/(AVERAGE(AE73:AE74)))</f>
        <v>0.28541631658084021</v>
      </c>
      <c r="AT73">
        <f>ABS(100*(AF73-AF74)/(AVERAGE(AF73:AF74)))</f>
        <v>0.62055449178949118</v>
      </c>
      <c r="AY73">
        <f>ABS(100*(AG73-AG74)/(AVERAGE(AG73:AG74)))</f>
        <v>2.1006509649012886</v>
      </c>
      <c r="BC73" s="4">
        <f>AVERAGE(AD73:AD74)</f>
        <v>3.9561012617686417</v>
      </c>
      <c r="BD73" s="4">
        <f>AVERAGE(AE73:AE74)</f>
        <v>7.0451346973509255</v>
      </c>
      <c r="BE73" s="4">
        <f>AVERAGE(AF73:AF74)</f>
        <v>3.0890334355822837</v>
      </c>
      <c r="BF73" s="4">
        <f>AVERAGE(AG73:AG74)</f>
        <v>0.21924993688277106</v>
      </c>
    </row>
    <row r="74" spans="1:58" x14ac:dyDescent="0.3">
      <c r="A74">
        <v>51</v>
      </c>
      <c r="B74">
        <v>17</v>
      </c>
      <c r="C74" t="s">
        <v>169</v>
      </c>
      <c r="D74" t="s">
        <v>27</v>
      </c>
      <c r="G74">
        <v>0.5</v>
      </c>
      <c r="H74">
        <v>0.5</v>
      </c>
      <c r="I74">
        <v>4307</v>
      </c>
      <c r="J74">
        <v>7265</v>
      </c>
      <c r="L74">
        <v>2283</v>
      </c>
      <c r="M74">
        <v>3.7189999999999999</v>
      </c>
      <c r="N74">
        <v>6.4340000000000002</v>
      </c>
      <c r="O74">
        <v>2.7149999999999999</v>
      </c>
      <c r="Q74">
        <v>0.123</v>
      </c>
      <c r="R74">
        <v>1</v>
      </c>
      <c r="S74">
        <v>0</v>
      </c>
      <c r="T74">
        <v>0</v>
      </c>
      <c r="V74">
        <v>0</v>
      </c>
      <c r="Y74" s="1">
        <v>44412</v>
      </c>
      <c r="Z74" s="2">
        <v>0.89240740740740743</v>
      </c>
      <c r="AB74">
        <v>1</v>
      </c>
      <c r="AD74" s="4">
        <f t="shared" si="1"/>
        <v>3.9556318476616652</v>
      </c>
      <c r="AE74" s="4">
        <f t="shared" si="0"/>
        <v>7.0350807153752566</v>
      </c>
      <c r="AF74" s="4">
        <f t="shared" si="2"/>
        <v>3.0794488677135914</v>
      </c>
      <c r="AG74" s="4">
        <f t="shared" si="3"/>
        <v>0.22155277484010774</v>
      </c>
      <c r="BC74" s="4"/>
      <c r="BD74" s="4"/>
      <c r="BE74" s="4"/>
      <c r="BF74" s="4"/>
    </row>
    <row r="75" spans="1:58" x14ac:dyDescent="0.3">
      <c r="A75">
        <v>52</v>
      </c>
      <c r="B75">
        <v>18</v>
      </c>
      <c r="C75" t="s">
        <v>138</v>
      </c>
      <c r="D75" t="s">
        <v>27</v>
      </c>
      <c r="G75">
        <v>0.5</v>
      </c>
      <c r="H75">
        <v>0.5</v>
      </c>
      <c r="I75">
        <v>4411</v>
      </c>
      <c r="J75">
        <v>5478</v>
      </c>
      <c r="L75">
        <v>3849</v>
      </c>
      <c r="M75">
        <v>3.7989999999999999</v>
      </c>
      <c r="N75">
        <v>4.9189999999999996</v>
      </c>
      <c r="O75">
        <v>1.121</v>
      </c>
      <c r="Q75">
        <v>0.28699999999999998</v>
      </c>
      <c r="R75">
        <v>1</v>
      </c>
      <c r="S75">
        <v>0</v>
      </c>
      <c r="T75">
        <v>0</v>
      </c>
      <c r="V75">
        <v>0</v>
      </c>
      <c r="Y75" s="1">
        <v>44412</v>
      </c>
      <c r="Z75" s="2">
        <v>0.90319444444444441</v>
      </c>
      <c r="AB75">
        <v>1</v>
      </c>
      <c r="AD75" s="4">
        <f t="shared" si="1"/>
        <v>4.0532699819127878</v>
      </c>
      <c r="AE75" s="4">
        <f t="shared" si="0"/>
        <v>5.2384341363232343</v>
      </c>
      <c r="AF75" s="4">
        <f t="shared" si="2"/>
        <v>1.1851641544104465</v>
      </c>
      <c r="AG75" s="4">
        <f t="shared" si="3"/>
        <v>0.38183029667074136</v>
      </c>
      <c r="BC75" s="4"/>
      <c r="BD75" s="4"/>
      <c r="BE75" s="4"/>
      <c r="BF75" s="4"/>
    </row>
    <row r="76" spans="1:58" s="10" customFormat="1" x14ac:dyDescent="0.3">
      <c r="A76" s="10">
        <v>53</v>
      </c>
      <c r="B76" s="10">
        <v>18</v>
      </c>
      <c r="C76" s="10" t="s">
        <v>138</v>
      </c>
      <c r="D76" s="10" t="s">
        <v>27</v>
      </c>
      <c r="G76" s="10">
        <v>0.5</v>
      </c>
      <c r="H76" s="10">
        <v>0.5</v>
      </c>
      <c r="I76" s="10">
        <v>4408</v>
      </c>
      <c r="J76" s="10">
        <v>5464</v>
      </c>
      <c r="L76" s="10">
        <v>3902</v>
      </c>
      <c r="M76" s="10">
        <v>3.7970000000000002</v>
      </c>
      <c r="N76" s="10">
        <v>4.907</v>
      </c>
      <c r="O76" s="10">
        <v>1.1100000000000001</v>
      </c>
      <c r="Q76" s="10">
        <v>0.29199999999999998</v>
      </c>
      <c r="R76" s="10">
        <v>1</v>
      </c>
      <c r="S76" s="10">
        <v>0</v>
      </c>
      <c r="T76" s="10">
        <v>0</v>
      </c>
      <c r="V76" s="10">
        <v>0</v>
      </c>
      <c r="Y76" s="11">
        <v>44412</v>
      </c>
      <c r="Z76" s="12">
        <v>0.90914351851851849</v>
      </c>
      <c r="AB76" s="10">
        <v>1</v>
      </c>
      <c r="AD76" s="13">
        <f t="shared" si="1"/>
        <v>4.0504534972709294</v>
      </c>
      <c r="AE76" s="13">
        <f t="shared" si="0"/>
        <v>5.2243585615572972</v>
      </c>
      <c r="AF76" s="13">
        <f t="shared" si="2"/>
        <v>1.1739050642863678</v>
      </c>
      <c r="AG76" s="13">
        <f t="shared" si="3"/>
        <v>0.38725475941469001</v>
      </c>
      <c r="AJ76" s="10">
        <f>ABS(100*(AD76-AD77)/(AVERAGE(AD76:AD77)))</f>
        <v>0.1621169210858546</v>
      </c>
      <c r="AO76" s="10">
        <f>ABS(100*(AE76-AE77)/(AVERAGE(AE76:AE77)))</f>
        <v>0.57900439003383186</v>
      </c>
      <c r="AT76" s="10">
        <f>ABS(100*(AF76-AF77)/(AVERAGE(AF76:AF77)))</f>
        <v>3.1789294080234263</v>
      </c>
      <c r="AY76" s="10">
        <f>ABS(100*(AG76-AG77)/(AVERAGE(AG76:AG77)))</f>
        <v>0.26464176207309992</v>
      </c>
      <c r="BC76" s="13">
        <f>AVERAGE(AD76:AD77)</f>
        <v>4.0537393960197647</v>
      </c>
      <c r="BD76" s="13">
        <f>AVERAGE(AE76:AE77)</f>
        <v>5.2092775885937943</v>
      </c>
      <c r="BE76" s="13">
        <f>AVERAGE(AF76:AF77)</f>
        <v>1.1555381925740287</v>
      </c>
      <c r="BF76" s="13">
        <f>AVERAGE(AG76:AG77)</f>
        <v>0.38674301764639296</v>
      </c>
    </row>
    <row r="77" spans="1:58" x14ac:dyDescent="0.3">
      <c r="A77">
        <v>54</v>
      </c>
      <c r="B77">
        <v>18</v>
      </c>
      <c r="C77" t="s">
        <v>138</v>
      </c>
      <c r="D77" t="s">
        <v>27</v>
      </c>
      <c r="G77">
        <v>0.5</v>
      </c>
      <c r="H77">
        <v>0.5</v>
      </c>
      <c r="I77">
        <v>4415</v>
      </c>
      <c r="J77">
        <v>5434</v>
      </c>
      <c r="L77">
        <v>3892</v>
      </c>
      <c r="M77">
        <v>3.802</v>
      </c>
      <c r="N77">
        <v>4.8819999999999997</v>
      </c>
      <c r="O77">
        <v>1.08</v>
      </c>
      <c r="Q77">
        <v>0.29099999999999998</v>
      </c>
      <c r="R77">
        <v>1</v>
      </c>
      <c r="S77">
        <v>0</v>
      </c>
      <c r="T77">
        <v>0</v>
      </c>
      <c r="V77">
        <v>0</v>
      </c>
      <c r="Y77" s="1">
        <v>44412</v>
      </c>
      <c r="Z77" s="2">
        <v>0.91553240740740749</v>
      </c>
      <c r="AB77">
        <v>1</v>
      </c>
      <c r="AD77" s="4">
        <f t="shared" si="1"/>
        <v>4.057025294768601</v>
      </c>
      <c r="AE77" s="4">
        <f t="shared" si="0"/>
        <v>5.1941966156302906</v>
      </c>
      <c r="AF77" s="4">
        <f t="shared" si="2"/>
        <v>1.1371713208616896</v>
      </c>
      <c r="AG77" s="4">
        <f t="shared" si="3"/>
        <v>0.38623127587809591</v>
      </c>
      <c r="BC77" s="4"/>
      <c r="BD77" s="4"/>
      <c r="BE77" s="4"/>
      <c r="BF77" s="4"/>
    </row>
    <row r="78" spans="1:58" x14ac:dyDescent="0.3">
      <c r="A78">
        <v>55</v>
      </c>
      <c r="B78">
        <v>19</v>
      </c>
      <c r="C78" t="s">
        <v>66</v>
      </c>
      <c r="D78" t="s">
        <v>27</v>
      </c>
      <c r="G78">
        <v>0.5</v>
      </c>
      <c r="H78">
        <v>0.5</v>
      </c>
      <c r="I78">
        <v>6153</v>
      </c>
      <c r="J78">
        <v>10894</v>
      </c>
      <c r="L78">
        <v>5161</v>
      </c>
      <c r="M78">
        <v>5.1349999999999998</v>
      </c>
      <c r="N78">
        <v>9.5069999999999997</v>
      </c>
      <c r="O78">
        <v>4.3719999999999999</v>
      </c>
      <c r="Q78">
        <v>0.42399999999999999</v>
      </c>
      <c r="R78">
        <v>1</v>
      </c>
      <c r="S78">
        <v>0</v>
      </c>
      <c r="T78">
        <v>0</v>
      </c>
      <c r="V78">
        <v>0</v>
      </c>
      <c r="Y78" s="1">
        <v>44412</v>
      </c>
      <c r="Z78" s="2">
        <v>0.92645833333333327</v>
      </c>
      <c r="AB78">
        <v>1</v>
      </c>
      <c r="AD78" s="4">
        <f t="shared" si="1"/>
        <v>5.6887087306190987</v>
      </c>
      <c r="AE78" s="4">
        <f t="shared" si="0"/>
        <v>10.683670774345481</v>
      </c>
      <c r="AF78" s="4">
        <f t="shared" si="2"/>
        <v>4.9949620437263826</v>
      </c>
      <c r="AG78" s="4">
        <f t="shared" si="3"/>
        <v>0.51611133667188525</v>
      </c>
      <c r="BC78" s="4"/>
      <c r="BD78" s="4"/>
      <c r="BE78" s="4"/>
      <c r="BF78" s="4"/>
    </row>
    <row r="79" spans="1:58" x14ac:dyDescent="0.3">
      <c r="A79">
        <v>56</v>
      </c>
      <c r="B79">
        <v>19</v>
      </c>
      <c r="C79" t="s">
        <v>66</v>
      </c>
      <c r="D79" t="s">
        <v>27</v>
      </c>
      <c r="G79">
        <v>0.5</v>
      </c>
      <c r="H79">
        <v>0.5</v>
      </c>
      <c r="I79">
        <v>6761</v>
      </c>
      <c r="J79">
        <v>10967</v>
      </c>
      <c r="L79">
        <v>5214</v>
      </c>
      <c r="M79">
        <v>5.601</v>
      </c>
      <c r="N79">
        <v>9.5690000000000008</v>
      </c>
      <c r="O79">
        <v>3.968</v>
      </c>
      <c r="Q79">
        <v>0.42899999999999999</v>
      </c>
      <c r="R79">
        <v>1</v>
      </c>
      <c r="S79">
        <v>0</v>
      </c>
      <c r="T79">
        <v>0</v>
      </c>
      <c r="V79">
        <v>0</v>
      </c>
      <c r="Y79" s="1">
        <v>44412</v>
      </c>
      <c r="Z79" s="2">
        <v>0.93261574074074083</v>
      </c>
      <c r="AB79">
        <v>1</v>
      </c>
      <c r="AD79" s="4">
        <f t="shared" si="1"/>
        <v>6.2595162847025874</v>
      </c>
      <c r="AE79" s="4">
        <f t="shared" si="0"/>
        <v>10.757064842767864</v>
      </c>
      <c r="AF79" s="4">
        <f t="shared" si="2"/>
        <v>4.4975485580652768</v>
      </c>
      <c r="AG79" s="4">
        <f t="shared" si="3"/>
        <v>0.52153579941583394</v>
      </c>
      <c r="AJ79">
        <f>ABS(100*(AD79-AD80)/(AVERAGE(AD79:AD80)))</f>
        <v>1.7690244807776443</v>
      </c>
      <c r="AL79">
        <f>100*((AVERAGE(AD79:AD80)*25.225)-(AVERAGE(AD61:AD62)*25))/(1000*0.075)</f>
        <v>94.150132126821759</v>
      </c>
      <c r="AO79">
        <f>ABS(100*(AE79-AE80)/(AVERAGE(AE79:AE80)))</f>
        <v>0.79130069228193489</v>
      </c>
      <c r="AQ79">
        <f>100*((AVERAGE(AE79:AE80)*25.225)-(AVERAGE(AE61:AE62)*25))/(2000*0.075)</f>
        <v>97.099284635526487</v>
      </c>
      <c r="AT79">
        <f>ABS(100*(AF79-AF80)/(AVERAGE(AF79:AF80)))</f>
        <v>0.5856214208421946</v>
      </c>
      <c r="AV79">
        <f>100*((AVERAGE(AF79:AF80)*25.225)-(AVERAGE(AF61:AF62)*25))/(1000*0.075)</f>
        <v>100.04843714423123</v>
      </c>
      <c r="AY79">
        <f>ABS(100*(AG79-AG80)/(AVERAGE(AG79:AG80)))</f>
        <v>1.4997488119017202</v>
      </c>
      <c r="BA79">
        <f>100*((AVERAGE(AG79:AG80)*25.225)-(AVERAGE(AG61:AG62)*25))/(100*0.075)</f>
        <v>101.31489927418872</v>
      </c>
      <c r="BC79" s="4">
        <f>AVERAGE(AD79:AD80)</f>
        <v>6.3153765634327979</v>
      </c>
      <c r="BD79" s="4">
        <f>AVERAGE(AE79:AE80)</f>
        <v>10.799794266164456</v>
      </c>
      <c r="BE79" s="4">
        <f>AVERAGE(AF79:AF80)</f>
        <v>4.4844177027316583</v>
      </c>
      <c r="BF79" s="4">
        <f>AVERAGE(AG79:AG80)</f>
        <v>0.52547621103172115</v>
      </c>
    </row>
    <row r="80" spans="1:58" x14ac:dyDescent="0.3">
      <c r="A80">
        <v>57</v>
      </c>
      <c r="B80">
        <v>19</v>
      </c>
      <c r="C80" t="s">
        <v>66</v>
      </c>
      <c r="D80" t="s">
        <v>27</v>
      </c>
      <c r="G80">
        <v>0.5</v>
      </c>
      <c r="H80">
        <v>0.5</v>
      </c>
      <c r="I80">
        <v>6880</v>
      </c>
      <c r="J80">
        <v>11052</v>
      </c>
      <c r="L80">
        <v>5291</v>
      </c>
      <c r="M80">
        <v>5.6929999999999996</v>
      </c>
      <c r="N80">
        <v>9.641</v>
      </c>
      <c r="O80">
        <v>3.948</v>
      </c>
      <c r="Q80">
        <v>0.437</v>
      </c>
      <c r="R80">
        <v>1</v>
      </c>
      <c r="S80">
        <v>0</v>
      </c>
      <c r="T80">
        <v>0</v>
      </c>
      <c r="V80">
        <v>0</v>
      </c>
      <c r="Y80" s="1">
        <v>44412</v>
      </c>
      <c r="Z80" s="2">
        <v>0.93917824074074074</v>
      </c>
      <c r="AB80">
        <v>1</v>
      </c>
      <c r="AD80" s="4">
        <f t="shared" si="1"/>
        <v>6.3712368421630075</v>
      </c>
      <c r="AE80" s="4">
        <f t="shared" si="0"/>
        <v>10.842523689561048</v>
      </c>
      <c r="AF80" s="4">
        <f t="shared" si="2"/>
        <v>4.4712868473980407</v>
      </c>
      <c r="AG80" s="4">
        <f t="shared" si="3"/>
        <v>0.52941662264760836</v>
      </c>
    </row>
    <row r="81" spans="1:58" x14ac:dyDescent="0.3">
      <c r="A81">
        <v>58</v>
      </c>
      <c r="B81">
        <v>20</v>
      </c>
      <c r="C81" t="s">
        <v>67</v>
      </c>
      <c r="D81" t="s">
        <v>27</v>
      </c>
      <c r="G81">
        <v>0.5</v>
      </c>
      <c r="H81">
        <v>0.5</v>
      </c>
      <c r="I81">
        <v>5154</v>
      </c>
      <c r="J81">
        <v>5564</v>
      </c>
      <c r="L81">
        <v>3950</v>
      </c>
      <c r="M81">
        <v>4.3689999999999998</v>
      </c>
      <c r="N81">
        <v>4.992</v>
      </c>
      <c r="O81">
        <v>0.623</v>
      </c>
      <c r="Q81">
        <v>0.29699999999999999</v>
      </c>
      <c r="R81">
        <v>1</v>
      </c>
      <c r="S81">
        <v>0</v>
      </c>
      <c r="T81">
        <v>0</v>
      </c>
      <c r="V81">
        <v>0</v>
      </c>
      <c r="Y81" s="1">
        <v>44412</v>
      </c>
      <c r="Z81" s="2">
        <v>0.95011574074074068</v>
      </c>
      <c r="AB81">
        <v>1</v>
      </c>
      <c r="AD81" s="4">
        <f t="shared" si="1"/>
        <v>4.7508193448799467</v>
      </c>
      <c r="AE81" s="4">
        <f t="shared" si="0"/>
        <v>5.3248983813139859</v>
      </c>
      <c r="AF81" s="4">
        <f t="shared" si="2"/>
        <v>0.57407903643403912</v>
      </c>
      <c r="AG81" s="4">
        <f t="shared" si="3"/>
        <v>0.39216748039034161</v>
      </c>
      <c r="BC81" s="4"/>
      <c r="BD81" s="4"/>
      <c r="BE81" s="4"/>
      <c r="BF81" s="4"/>
    </row>
    <row r="82" spans="1:58" x14ac:dyDescent="0.3">
      <c r="A82">
        <v>59</v>
      </c>
      <c r="B82">
        <v>20</v>
      </c>
      <c r="C82" t="s">
        <v>67</v>
      </c>
      <c r="D82" t="s">
        <v>27</v>
      </c>
      <c r="G82">
        <v>0.5</v>
      </c>
      <c r="H82">
        <v>0.5</v>
      </c>
      <c r="I82">
        <v>4489</v>
      </c>
      <c r="J82">
        <v>5574</v>
      </c>
      <c r="L82">
        <v>3968</v>
      </c>
      <c r="M82">
        <v>3.859</v>
      </c>
      <c r="N82">
        <v>5.0010000000000003</v>
      </c>
      <c r="O82">
        <v>1.1419999999999999</v>
      </c>
      <c r="Q82">
        <v>0.29899999999999999</v>
      </c>
      <c r="R82">
        <v>1</v>
      </c>
      <c r="S82">
        <v>0</v>
      </c>
      <c r="T82">
        <v>0</v>
      </c>
      <c r="V82">
        <v>0</v>
      </c>
      <c r="Y82" s="1">
        <v>44412</v>
      </c>
      <c r="Z82" s="2">
        <v>0.95604166666666668</v>
      </c>
      <c r="AB82">
        <v>1</v>
      </c>
      <c r="AD82" s="4">
        <f t="shared" si="1"/>
        <v>4.1264985826011307</v>
      </c>
      <c r="AE82" s="4">
        <f t="shared" si="0"/>
        <v>5.3349523632896547</v>
      </c>
      <c r="AF82" s="4">
        <f t="shared" si="2"/>
        <v>1.208453780688524</v>
      </c>
      <c r="AG82" s="4">
        <f t="shared" si="3"/>
        <v>0.39400975075621097</v>
      </c>
      <c r="AJ82">
        <f>ABS(100*(AD82-AD83)/(AVERAGE(AD82:AD83)))</f>
        <v>0.49927703606522855</v>
      </c>
      <c r="AK82">
        <f>ABS(100*((AVERAGE(AD82:AD83)-AVERAGE(AD76:AD77))/(AVERAGE(AD76:AD77,AD82:AD83))))</f>
        <v>2.0288294160971954</v>
      </c>
      <c r="AO82">
        <f>ABS(100*(AE82-AE83)/(AVERAGE(AE82:AE83)))</f>
        <v>0.33864454245904235</v>
      </c>
      <c r="AP82">
        <f>ABS(100*((AVERAGE(AE82:AE83)-AVERAGE(AE76:AE77))/(AVERAGE(AE76:AE77,AE82:AE83))))</f>
        <v>2.5532038791301983</v>
      </c>
      <c r="AT82">
        <f>ABS(100*(AF82-AF83)/(AVERAGE(AF82:AF83)))</f>
        <v>0.21182120342938177</v>
      </c>
      <c r="AU82">
        <f>ABS(100*((AVERAGE(AF82:AF83)-AVERAGE(AF76:AF77))/(AVERAGE(AF76:AF77,AF82:AF83))))</f>
        <v>4.3709965431072586</v>
      </c>
      <c r="AY82">
        <f>ABS(100*(AG82-AG83)/(AVERAGE(AG82:AG83)))</f>
        <v>3.0692946215348265</v>
      </c>
      <c r="AZ82">
        <f>ABS(100*((AVERAGE(AG82:AG83)-AVERAGE(AG76:AG77))/(AVERAGE(AG76:AG77,AG82:AG83))))</f>
        <v>3.4077372450639429</v>
      </c>
      <c r="BC82" s="4">
        <f>AVERAGE(AD82:AD83)</f>
        <v>4.1368256929546146</v>
      </c>
      <c r="BD82" s="4">
        <f>AVERAGE(AE82:AE83)</f>
        <v>5.344000947067757</v>
      </c>
      <c r="BE82" s="4">
        <f>AVERAGE(AF82:AF83)</f>
        <v>1.207175254113142</v>
      </c>
      <c r="BF82" s="4">
        <f>AVERAGE(AG82:AG83)</f>
        <v>0.40015065197577548</v>
      </c>
    </row>
    <row r="83" spans="1:58" x14ac:dyDescent="0.3">
      <c r="A83">
        <v>60</v>
      </c>
      <c r="B83">
        <v>20</v>
      </c>
      <c r="C83" t="s">
        <v>67</v>
      </c>
      <c r="D83" t="s">
        <v>27</v>
      </c>
      <c r="G83">
        <v>0.5</v>
      </c>
      <c r="H83">
        <v>0.5</v>
      </c>
      <c r="I83">
        <v>4511</v>
      </c>
      <c r="J83">
        <v>5592</v>
      </c>
      <c r="L83">
        <v>4088</v>
      </c>
      <c r="M83">
        <v>3.8759999999999999</v>
      </c>
      <c r="N83">
        <v>5.016</v>
      </c>
      <c r="O83">
        <v>1.141</v>
      </c>
      <c r="Q83">
        <v>0.312</v>
      </c>
      <c r="R83">
        <v>1</v>
      </c>
      <c r="S83">
        <v>0</v>
      </c>
      <c r="T83">
        <v>0</v>
      </c>
      <c r="V83">
        <v>0</v>
      </c>
      <c r="Y83" s="1">
        <v>44412</v>
      </c>
      <c r="Z83" s="2">
        <v>0.96240740740740749</v>
      </c>
      <c r="AB83">
        <v>1</v>
      </c>
      <c r="AD83" s="4">
        <f t="shared" si="1"/>
        <v>4.1471528033080993</v>
      </c>
      <c r="AE83" s="4">
        <f t="shared" si="0"/>
        <v>5.3530495308458592</v>
      </c>
      <c r="AF83" s="4">
        <f t="shared" si="2"/>
        <v>1.2058967275377599</v>
      </c>
      <c r="AG83" s="4">
        <f t="shared" si="3"/>
        <v>0.40629155319533999</v>
      </c>
    </row>
    <row r="84" spans="1:58" x14ac:dyDescent="0.3">
      <c r="A84">
        <v>61</v>
      </c>
      <c r="B84">
        <v>3</v>
      </c>
      <c r="C84" t="s">
        <v>29</v>
      </c>
      <c r="D84" t="s">
        <v>27</v>
      </c>
      <c r="G84">
        <v>0.5</v>
      </c>
      <c r="H84">
        <v>0.5</v>
      </c>
      <c r="I84">
        <v>1296</v>
      </c>
      <c r="J84">
        <v>283</v>
      </c>
      <c r="L84">
        <v>166</v>
      </c>
      <c r="M84">
        <v>1.409</v>
      </c>
      <c r="N84">
        <v>0.51800000000000002</v>
      </c>
      <c r="O84">
        <v>0</v>
      </c>
      <c r="Q84">
        <v>0</v>
      </c>
      <c r="R84">
        <v>1</v>
      </c>
      <c r="S84">
        <v>0</v>
      </c>
      <c r="T84">
        <v>0</v>
      </c>
      <c r="V84">
        <v>0</v>
      </c>
      <c r="Y84" s="1">
        <v>44412</v>
      </c>
      <c r="Z84" s="2">
        <v>0.97238425925925931</v>
      </c>
      <c r="AB84">
        <v>1</v>
      </c>
      <c r="AD84" s="4">
        <f t="shared" si="1"/>
        <v>1.1288200954488627</v>
      </c>
      <c r="AE84" s="4">
        <f t="shared" si="0"/>
        <v>1.5390499963267835E-2</v>
      </c>
      <c r="AF84" s="4">
        <f t="shared" si="2"/>
        <v>-1.1134295954855948</v>
      </c>
      <c r="AG84" s="4">
        <f t="shared" si="3"/>
        <v>4.8813101431400613E-3</v>
      </c>
      <c r="BC84" s="4"/>
      <c r="BD84" s="4"/>
      <c r="BE84" s="4"/>
      <c r="BF84" s="4"/>
    </row>
    <row r="85" spans="1:58" x14ac:dyDescent="0.3">
      <c r="A85">
        <v>62</v>
      </c>
      <c r="B85">
        <v>3</v>
      </c>
      <c r="C85" t="s">
        <v>29</v>
      </c>
      <c r="D85" t="s">
        <v>27</v>
      </c>
      <c r="G85">
        <v>0.5</v>
      </c>
      <c r="H85">
        <v>0.5</v>
      </c>
      <c r="I85">
        <v>125</v>
      </c>
      <c r="J85">
        <v>262</v>
      </c>
      <c r="L85">
        <v>141</v>
      </c>
      <c r="M85">
        <v>0.51100000000000001</v>
      </c>
      <c r="N85">
        <v>0.5</v>
      </c>
      <c r="O85">
        <v>0</v>
      </c>
      <c r="Q85">
        <v>0</v>
      </c>
      <c r="R85">
        <v>1</v>
      </c>
      <c r="S85">
        <v>0</v>
      </c>
      <c r="T85">
        <v>0</v>
      </c>
      <c r="V85">
        <v>0</v>
      </c>
      <c r="Y85" s="1">
        <v>44412</v>
      </c>
      <c r="Z85" s="2">
        <v>0.97737268518518527</v>
      </c>
      <c r="AB85">
        <v>1</v>
      </c>
      <c r="AD85" s="4">
        <f t="shared" si="1"/>
        <v>2.945225690977548E-2</v>
      </c>
      <c r="AE85" s="4">
        <f t="shared" si="0"/>
        <v>-5.7228621856367391E-3</v>
      </c>
      <c r="AF85" s="4">
        <f t="shared" si="2"/>
        <v>-3.5175119095412218E-2</v>
      </c>
      <c r="AG85" s="4">
        <f t="shared" si="3"/>
        <v>2.3226013016548514E-3</v>
      </c>
      <c r="AJ85">
        <f>ABS(100*(AD85-AD86)/(AVERAGE(AD85:AD86)))</f>
        <v>42.518165305801354</v>
      </c>
      <c r="AO85">
        <f>ABS(100*(AE85-AE86)/(AVERAGE(AE85:AE86)))</f>
        <v>140.68262919721045</v>
      </c>
      <c r="AT85">
        <f>ABS(100*(AF85-AF86)/(AVERAGE(AF85:AF86)))</f>
        <v>38.588636542414967</v>
      </c>
      <c r="AY85">
        <f>ABS(100*(AG85-AG86)/(AVERAGE(AG85:AG86)))</f>
        <v>24.760934660965567</v>
      </c>
      <c r="BC85" s="4">
        <f>AVERAGE(AD85:AD86)</f>
        <v>2.4288701733033394E-2</v>
      </c>
      <c r="BD85" s="4">
        <f>AVERAGE(AE85:AE86)</f>
        <v>-1.9295737852789673E-2</v>
      </c>
      <c r="BE85" s="4">
        <f>AVERAGE(AF85:AF86)</f>
        <v>-4.3584439585823059E-2</v>
      </c>
      <c r="BF85" s="4">
        <f>AVERAGE(AG85:AG86)</f>
        <v>2.06673041750633E-3</v>
      </c>
    </row>
    <row r="86" spans="1:58" x14ac:dyDescent="0.3">
      <c r="A86">
        <v>63</v>
      </c>
      <c r="B86">
        <v>3</v>
      </c>
      <c r="C86" t="s">
        <v>29</v>
      </c>
      <c r="D86" t="s">
        <v>27</v>
      </c>
      <c r="G86">
        <v>0.5</v>
      </c>
      <c r="H86">
        <v>0.5</v>
      </c>
      <c r="I86">
        <v>114</v>
      </c>
      <c r="J86">
        <v>235</v>
      </c>
      <c r="L86">
        <v>136</v>
      </c>
      <c r="M86">
        <v>0.502</v>
      </c>
      <c r="N86">
        <v>0.47799999999999998</v>
      </c>
      <c r="O86">
        <v>0</v>
      </c>
      <c r="Q86">
        <v>0</v>
      </c>
      <c r="R86">
        <v>1</v>
      </c>
      <c r="S86">
        <v>0</v>
      </c>
      <c r="T86">
        <v>0</v>
      </c>
      <c r="V86">
        <v>0</v>
      </c>
      <c r="Y86" s="1">
        <v>44412</v>
      </c>
      <c r="Z86" s="2">
        <v>0.98273148148148148</v>
      </c>
      <c r="AB86">
        <v>1</v>
      </c>
      <c r="AD86" s="4">
        <f t="shared" si="1"/>
        <v>1.9125146556291304E-2</v>
      </c>
      <c r="AE86" s="4">
        <f t="shared" si="0"/>
        <v>-3.2868613519942608E-2</v>
      </c>
      <c r="AF86" s="4">
        <f t="shared" si="2"/>
        <v>-5.1993760076233908E-2</v>
      </c>
      <c r="AG86" s="4">
        <f t="shared" si="3"/>
        <v>1.8108595333578082E-3</v>
      </c>
      <c r="BC86" s="4"/>
      <c r="BD86" s="4"/>
      <c r="BE86" s="4"/>
      <c r="BF86" s="4"/>
    </row>
    <row r="87" spans="1:58" x14ac:dyDescent="0.3">
      <c r="A87">
        <v>64</v>
      </c>
      <c r="B87">
        <v>1</v>
      </c>
      <c r="C87" t="s">
        <v>30</v>
      </c>
      <c r="D87" t="s">
        <v>27</v>
      </c>
      <c r="G87">
        <v>0.5</v>
      </c>
      <c r="H87">
        <v>0.5</v>
      </c>
      <c r="I87">
        <v>7828</v>
      </c>
      <c r="J87">
        <v>10166</v>
      </c>
      <c r="L87">
        <v>12285</v>
      </c>
      <c r="M87">
        <v>6.4210000000000003</v>
      </c>
      <c r="N87">
        <v>8.891</v>
      </c>
      <c r="O87">
        <v>2.4700000000000002</v>
      </c>
      <c r="Q87">
        <v>1.169</v>
      </c>
      <c r="R87">
        <v>1</v>
      </c>
      <c r="S87">
        <v>0</v>
      </c>
      <c r="T87">
        <v>0</v>
      </c>
      <c r="V87">
        <v>0</v>
      </c>
      <c r="Y87" s="1">
        <v>44412</v>
      </c>
      <c r="Z87" s="2">
        <v>0.99354166666666666</v>
      </c>
      <c r="AB87">
        <v>1</v>
      </c>
      <c r="AD87" s="4">
        <f t="shared" si="1"/>
        <v>7.2612459889905523</v>
      </c>
      <c r="AE87" s="4">
        <f t="shared" si="0"/>
        <v>9.9517408865167898</v>
      </c>
      <c r="AF87" s="4">
        <f t="shared" si="2"/>
        <v>2.6904948975262375</v>
      </c>
      <c r="AG87" s="4">
        <f t="shared" si="3"/>
        <v>1.2452410081415111</v>
      </c>
    </row>
    <row r="88" spans="1:58" x14ac:dyDescent="0.3">
      <c r="A88">
        <v>65</v>
      </c>
      <c r="B88">
        <v>1</v>
      </c>
      <c r="C88" t="s">
        <v>30</v>
      </c>
      <c r="D88" t="s">
        <v>27</v>
      </c>
      <c r="G88">
        <v>0.5</v>
      </c>
      <c r="H88">
        <v>0.5</v>
      </c>
      <c r="I88">
        <v>10630</v>
      </c>
      <c r="J88">
        <v>10260</v>
      </c>
      <c r="L88">
        <v>12473</v>
      </c>
      <c r="M88">
        <v>8.57</v>
      </c>
      <c r="N88">
        <v>8.9700000000000006</v>
      </c>
      <c r="O88">
        <v>0.4</v>
      </c>
      <c r="Q88">
        <v>1.1879999999999999</v>
      </c>
      <c r="R88">
        <v>1</v>
      </c>
      <c r="S88">
        <v>0</v>
      </c>
      <c r="T88">
        <v>0</v>
      </c>
      <c r="V88">
        <v>0</v>
      </c>
      <c r="Y88" s="1">
        <v>44412</v>
      </c>
      <c r="Z88" s="2">
        <v>0.99973379629629633</v>
      </c>
      <c r="AB88">
        <v>1</v>
      </c>
      <c r="AD88" s="4">
        <f t="shared" si="1"/>
        <v>9.8918426444871557</v>
      </c>
      <c r="AE88" s="4">
        <f t="shared" si="0"/>
        <v>10.046248317088077</v>
      </c>
      <c r="AF88" s="4">
        <f t="shared" si="2"/>
        <v>0.15440567260092131</v>
      </c>
      <c r="AG88" s="4">
        <f t="shared" si="3"/>
        <v>1.2644824986294798</v>
      </c>
      <c r="AJ88">
        <f>ABS(100*(AD88-AD89)/(AVERAGE(AD88:AD89)))</f>
        <v>2.3727192516825388</v>
      </c>
      <c r="AO88">
        <f>ABS(100*(AE88-AE89)/(AVERAGE(AE88:AE89)))</f>
        <v>0.71796758704117869</v>
      </c>
      <c r="AT88">
        <f>ABS(100*(AF88-AF89)/(AVERAGE(AF88:AF89)))</f>
        <v>229.87042974962893</v>
      </c>
      <c r="AY88">
        <f>ABS(100*(AG88-AG89)/(AVERAGE(AG88:AG89)))</f>
        <v>1.7888380055773172</v>
      </c>
      <c r="BC88" s="4">
        <f>AVERAGE(AD88:AD89)</f>
        <v>10.010604413552223</v>
      </c>
      <c r="BD88" s="4">
        <f>AVERAGE(AE88:AE89)</f>
        <v>10.082442652200484</v>
      </c>
      <c r="BE88" s="4">
        <f>AVERAGE(AF88:AF89)</f>
        <v>7.1838238648260777E-2</v>
      </c>
      <c r="BF88" s="4">
        <f>AVERAGE(AG88:AG89)</f>
        <v>1.2758943400625038</v>
      </c>
    </row>
    <row r="89" spans="1:58" x14ac:dyDescent="0.3">
      <c r="A89">
        <v>66</v>
      </c>
      <c r="B89">
        <v>1</v>
      </c>
      <c r="C89" t="s">
        <v>30</v>
      </c>
      <c r="D89" t="s">
        <v>27</v>
      </c>
      <c r="G89">
        <v>0.5</v>
      </c>
      <c r="H89">
        <v>0.5</v>
      </c>
      <c r="I89">
        <v>10883</v>
      </c>
      <c r="J89">
        <v>10332</v>
      </c>
      <c r="L89">
        <v>12696</v>
      </c>
      <c r="M89">
        <v>8.7639999999999993</v>
      </c>
      <c r="N89">
        <v>9.0310000000000006</v>
      </c>
      <c r="O89">
        <v>0.26700000000000002</v>
      </c>
      <c r="Q89">
        <v>1.212</v>
      </c>
      <c r="R89">
        <v>1</v>
      </c>
      <c r="S89">
        <v>0</v>
      </c>
      <c r="T89">
        <v>0</v>
      </c>
      <c r="V89">
        <v>0</v>
      </c>
      <c r="Y89" s="1">
        <v>44413</v>
      </c>
      <c r="Z89" s="2">
        <v>6.3078703703703708E-3</v>
      </c>
      <c r="AB89">
        <v>1</v>
      </c>
      <c r="AD89" s="4">
        <f t="shared" ref="AD89:AD137" si="12">((I89*$E$20)+$E$21)*1000/G89</f>
        <v>10.129366182617291</v>
      </c>
      <c r="AE89" s="4">
        <f t="shared" ref="AE89:AE137" si="13">((J89*$G$20)+$G$21)*1000/H89</f>
        <v>10.118636987312891</v>
      </c>
      <c r="AF89" s="4">
        <f t="shared" ref="AF89:AF137" si="14">AE89-AD89</f>
        <v>-1.0729195304399752E-2</v>
      </c>
      <c r="AG89" s="4">
        <f t="shared" ref="AG89:AG137" si="15">((L89*$I$20)+$I$21)*1000/H89</f>
        <v>1.2873061814955278</v>
      </c>
      <c r="BC89" s="4"/>
      <c r="BD89" s="4"/>
      <c r="BE89" s="4"/>
      <c r="BF89" s="4"/>
    </row>
    <row r="90" spans="1:58" x14ac:dyDescent="0.3">
      <c r="A90">
        <v>67</v>
      </c>
      <c r="B90">
        <v>4</v>
      </c>
      <c r="C90" t="s">
        <v>65</v>
      </c>
      <c r="D90" t="s">
        <v>27</v>
      </c>
      <c r="G90">
        <v>0.6</v>
      </c>
      <c r="H90">
        <v>0.6</v>
      </c>
      <c r="I90">
        <v>6235</v>
      </c>
      <c r="J90">
        <v>7517</v>
      </c>
      <c r="L90">
        <v>3572</v>
      </c>
      <c r="M90">
        <v>4.3319999999999999</v>
      </c>
      <c r="N90">
        <v>5.5389999999999997</v>
      </c>
      <c r="O90">
        <v>1.2070000000000001</v>
      </c>
      <c r="Q90">
        <v>0.215</v>
      </c>
      <c r="R90">
        <v>1</v>
      </c>
      <c r="S90">
        <v>0</v>
      </c>
      <c r="T90">
        <v>0</v>
      </c>
      <c r="V90">
        <v>0</v>
      </c>
      <c r="Y90" s="1">
        <v>44413</v>
      </c>
      <c r="Z90" s="2">
        <v>1.7604166666666667E-2</v>
      </c>
      <c r="AB90">
        <v>1</v>
      </c>
      <c r="AD90" s="4">
        <f t="shared" si="12"/>
        <v>4.8047438701360452</v>
      </c>
      <c r="AE90" s="4">
        <f t="shared" si="13"/>
        <v>6.0737008843017595</v>
      </c>
      <c r="AF90" s="4">
        <f t="shared" si="14"/>
        <v>1.2689570141657143</v>
      </c>
      <c r="AG90" s="4">
        <f t="shared" si="15"/>
        <v>0.29456650225590436</v>
      </c>
    </row>
    <row r="91" spans="1:58" x14ac:dyDescent="0.3">
      <c r="A91">
        <v>68</v>
      </c>
      <c r="B91">
        <v>4</v>
      </c>
      <c r="C91" t="s">
        <v>65</v>
      </c>
      <c r="D91" t="s">
        <v>27</v>
      </c>
      <c r="G91">
        <v>0.6</v>
      </c>
      <c r="H91">
        <v>0.6</v>
      </c>
      <c r="I91">
        <v>4046</v>
      </c>
      <c r="J91">
        <v>7600</v>
      </c>
      <c r="L91">
        <v>3546</v>
      </c>
      <c r="M91">
        <v>2.9329999999999998</v>
      </c>
      <c r="N91">
        <v>5.5979999999999999</v>
      </c>
      <c r="O91">
        <v>2.665</v>
      </c>
      <c r="Q91">
        <v>0.21199999999999999</v>
      </c>
      <c r="R91">
        <v>1</v>
      </c>
      <c r="S91">
        <v>0</v>
      </c>
      <c r="T91">
        <v>0</v>
      </c>
      <c r="V91">
        <v>0</v>
      </c>
      <c r="Y91" s="1">
        <v>44413</v>
      </c>
      <c r="Z91" s="2">
        <v>2.3715277777777776E-2</v>
      </c>
      <c r="AB91">
        <v>1</v>
      </c>
      <c r="AD91" s="4">
        <f t="shared" si="12"/>
        <v>3.0921647365165872</v>
      </c>
      <c r="AE91" s="4">
        <f t="shared" si="13"/>
        <v>6.1432409263001366</v>
      </c>
      <c r="AF91" s="4">
        <f t="shared" si="14"/>
        <v>3.0510761897835494</v>
      </c>
      <c r="AG91" s="4">
        <f t="shared" si="15"/>
        <v>0.29234895459328386</v>
      </c>
      <c r="AI91">
        <f>ABS(100*(AD91-3)/3)</f>
        <v>3.0721578838862396</v>
      </c>
      <c r="AJ91">
        <f>ABS(100*(AD91-AD92)/(AVERAGE(AD91:AD92)))</f>
        <v>0.27792717801945344</v>
      </c>
      <c r="AN91">
        <f t="shared" ref="AN91" si="16">ABS(100*(AE91-6)/6)</f>
        <v>2.3873487716689437</v>
      </c>
      <c r="AO91">
        <f>ABS(100*(AE91-AE92)/(AVERAGE(AE91:AE92)))</f>
        <v>0.53048176333915753</v>
      </c>
      <c r="AS91">
        <f>ABS(100*(AF91-3)/3)</f>
        <v>1.702539659451648</v>
      </c>
      <c r="AT91">
        <f>ABS(100*(AF91-AF92)/(AVERAGE(AF91:AF92)))</f>
        <v>0.78578662464949667</v>
      </c>
      <c r="AX91">
        <f t="shared" ref="AX91" si="17">ABS(100*(AG91-0.3)/0.3)</f>
        <v>2.5503484689053764</v>
      </c>
      <c r="AY91">
        <f>ABS(100*(AG91-AG92)/(AVERAGE(AG91:AG92)))</f>
        <v>0.63977794376807118</v>
      </c>
      <c r="BC91" s="4">
        <f>AVERAGE(AD91:AD92)</f>
        <v>3.0964676991638722</v>
      </c>
      <c r="BD91" s="4">
        <f>AVERAGE(AE91:AE92)</f>
        <v>6.1595786470105987</v>
      </c>
      <c r="BE91" s="4">
        <f>AVERAGE(AF91:AF92)</f>
        <v>3.0631109478467264</v>
      </c>
      <c r="BF91" s="4">
        <f>AVERAGE(AG91:AG92)</f>
        <v>0.29328714783516174</v>
      </c>
    </row>
    <row r="92" spans="1:58" x14ac:dyDescent="0.3">
      <c r="A92">
        <v>69</v>
      </c>
      <c r="B92">
        <v>4</v>
      </c>
      <c r="C92" t="s">
        <v>65</v>
      </c>
      <c r="D92" t="s">
        <v>27</v>
      </c>
      <c r="G92">
        <v>0.6</v>
      </c>
      <c r="H92">
        <v>0.6</v>
      </c>
      <c r="I92">
        <v>4057</v>
      </c>
      <c r="J92">
        <v>7639</v>
      </c>
      <c r="L92">
        <v>3568</v>
      </c>
      <c r="M92">
        <v>2.9390000000000001</v>
      </c>
      <c r="N92">
        <v>5.625</v>
      </c>
      <c r="O92">
        <v>2.6859999999999999</v>
      </c>
      <c r="Q92">
        <v>0.214</v>
      </c>
      <c r="R92">
        <v>1</v>
      </c>
      <c r="S92">
        <v>0</v>
      </c>
      <c r="T92">
        <v>0</v>
      </c>
      <c r="V92">
        <v>0</v>
      </c>
      <c r="Y92" s="1">
        <v>44413</v>
      </c>
      <c r="Z92" s="2">
        <v>3.0393518518518518E-2</v>
      </c>
      <c r="AB92">
        <v>1</v>
      </c>
      <c r="AD92" s="4">
        <f t="shared" si="12"/>
        <v>3.1007706618111572</v>
      </c>
      <c r="AE92" s="4">
        <f t="shared" si="13"/>
        <v>6.1759163677210607</v>
      </c>
      <c r="AF92" s="4">
        <f t="shared" si="14"/>
        <v>3.0751457059099034</v>
      </c>
      <c r="AG92" s="4">
        <f t="shared" si="15"/>
        <v>0.29422534107703968</v>
      </c>
    </row>
    <row r="93" spans="1:58" x14ac:dyDescent="0.3">
      <c r="A93">
        <v>70</v>
      </c>
      <c r="B93">
        <v>21</v>
      </c>
      <c r="C93" t="s">
        <v>170</v>
      </c>
      <c r="D93" t="s">
        <v>27</v>
      </c>
      <c r="G93">
        <v>0.5</v>
      </c>
      <c r="H93">
        <v>0.5</v>
      </c>
      <c r="I93">
        <v>4076</v>
      </c>
      <c r="J93">
        <v>6826</v>
      </c>
      <c r="L93">
        <v>1592</v>
      </c>
      <c r="M93">
        <v>3.5419999999999998</v>
      </c>
      <c r="N93">
        <v>6.0620000000000003</v>
      </c>
      <c r="O93">
        <v>2.5190000000000001</v>
      </c>
      <c r="Q93">
        <v>0.05</v>
      </c>
      <c r="R93">
        <v>1</v>
      </c>
      <c r="S93">
        <v>0</v>
      </c>
      <c r="T93">
        <v>0</v>
      </c>
      <c r="V93">
        <v>0</v>
      </c>
      <c r="Y93" s="1">
        <v>44413</v>
      </c>
      <c r="Z93" s="2">
        <v>4.1076388888888891E-2</v>
      </c>
      <c r="AB93">
        <v>1</v>
      </c>
      <c r="AD93" s="4">
        <f t="shared" si="12"/>
        <v>3.7387625302384979</v>
      </c>
      <c r="AE93" s="4">
        <f t="shared" si="13"/>
        <v>6.5937109066433939</v>
      </c>
      <c r="AF93" s="4">
        <f t="shared" si="14"/>
        <v>2.854948376404896</v>
      </c>
      <c r="AG93" s="4">
        <f t="shared" si="15"/>
        <v>0.15083006246145653</v>
      </c>
    </row>
    <row r="94" spans="1:58" x14ac:dyDescent="0.3">
      <c r="A94">
        <v>71</v>
      </c>
      <c r="B94">
        <v>21</v>
      </c>
      <c r="C94" t="s">
        <v>170</v>
      </c>
      <c r="D94" t="s">
        <v>27</v>
      </c>
      <c r="G94">
        <v>0.5</v>
      </c>
      <c r="H94">
        <v>0.5</v>
      </c>
      <c r="I94">
        <v>4445</v>
      </c>
      <c r="J94">
        <v>6900</v>
      </c>
      <c r="L94">
        <v>1596</v>
      </c>
      <c r="M94">
        <v>3.8250000000000002</v>
      </c>
      <c r="N94">
        <v>6.1239999999999997</v>
      </c>
      <c r="O94">
        <v>2.2989999999999999</v>
      </c>
      <c r="Q94">
        <v>5.0999999999999997E-2</v>
      </c>
      <c r="R94">
        <v>1</v>
      </c>
      <c r="S94">
        <v>0</v>
      </c>
      <c r="T94">
        <v>0</v>
      </c>
      <c r="V94">
        <v>0</v>
      </c>
      <c r="Y94" s="1">
        <v>44413</v>
      </c>
      <c r="Z94" s="2">
        <v>4.702546296296297E-2</v>
      </c>
      <c r="AB94">
        <v>1</v>
      </c>
      <c r="AD94" s="4">
        <f t="shared" si="12"/>
        <v>4.0851901411871934</v>
      </c>
      <c r="AE94" s="4">
        <f t="shared" si="13"/>
        <v>6.6681103732633433</v>
      </c>
      <c r="AF94" s="4">
        <f t="shared" si="14"/>
        <v>2.58292023207615</v>
      </c>
      <c r="AG94" s="4">
        <f t="shared" si="15"/>
        <v>0.15123945587609416</v>
      </c>
      <c r="AJ94">
        <f>ABS(100*(AD94-AD95)/(AVERAGE(AD94:AD95)))</f>
        <v>1.3418560331986857</v>
      </c>
      <c r="AO94">
        <f>ABS(100*(AE94-AE95)/(AVERAGE(AE94:AE95)))</f>
        <v>0.28688738050474416</v>
      </c>
      <c r="AT94">
        <f>ABS(100*(AF94-AF95)/(AVERAGE(AF94:AF95)))</f>
        <v>1.3592839753434429</v>
      </c>
      <c r="AY94">
        <f>ABS(100*(AG94-AG95)/(AVERAGE(AG94:AG95)))</f>
        <v>4.7810649910501981</v>
      </c>
      <c r="BC94" s="4">
        <f>AVERAGE(AD94:AD95)</f>
        <v>4.057964122982554</v>
      </c>
      <c r="BD94" s="4">
        <f>AVERAGE(AE94:AE95)</f>
        <v>6.6585590903864578</v>
      </c>
      <c r="BE94" s="4">
        <f>AVERAGE(AF94:AF95)</f>
        <v>2.6005949674039046</v>
      </c>
      <c r="BF94" s="4">
        <f>AVERAGE(AG94:AG95)</f>
        <v>0.14770843767484457</v>
      </c>
    </row>
    <row r="95" spans="1:58" x14ac:dyDescent="0.3">
      <c r="A95">
        <v>72</v>
      </c>
      <c r="B95">
        <v>21</v>
      </c>
      <c r="C95" t="s">
        <v>170</v>
      </c>
      <c r="D95" t="s">
        <v>27</v>
      </c>
      <c r="G95">
        <v>0.5</v>
      </c>
      <c r="H95">
        <v>0.5</v>
      </c>
      <c r="I95">
        <v>4387</v>
      </c>
      <c r="J95">
        <v>6881</v>
      </c>
      <c r="L95">
        <v>1527</v>
      </c>
      <c r="M95">
        <v>3.78</v>
      </c>
      <c r="N95">
        <v>6.1079999999999997</v>
      </c>
      <c r="O95">
        <v>2.3279999999999998</v>
      </c>
      <c r="Q95">
        <v>4.3999999999999997E-2</v>
      </c>
      <c r="R95">
        <v>1</v>
      </c>
      <c r="S95">
        <v>0</v>
      </c>
      <c r="T95">
        <v>0</v>
      </c>
      <c r="V95">
        <v>0</v>
      </c>
      <c r="Y95" s="1">
        <v>44413</v>
      </c>
      <c r="Z95" s="2">
        <v>5.3414351851851859E-2</v>
      </c>
      <c r="AB95">
        <v>1</v>
      </c>
      <c r="AD95" s="4">
        <f t="shared" si="12"/>
        <v>4.0307381047779138</v>
      </c>
      <c r="AE95" s="4">
        <f t="shared" si="13"/>
        <v>6.6490078075095731</v>
      </c>
      <c r="AF95" s="4">
        <f t="shared" si="14"/>
        <v>2.6182697027316593</v>
      </c>
      <c r="AG95" s="4">
        <f t="shared" si="15"/>
        <v>0.14417741947359497</v>
      </c>
      <c r="BC95" s="4"/>
      <c r="BD95" s="4"/>
      <c r="BE95" s="4"/>
      <c r="BF95" s="4"/>
    </row>
    <row r="96" spans="1:58" x14ac:dyDescent="0.3">
      <c r="A96">
        <v>73</v>
      </c>
      <c r="B96">
        <v>22</v>
      </c>
      <c r="C96" t="s">
        <v>171</v>
      </c>
      <c r="D96" t="s">
        <v>27</v>
      </c>
      <c r="G96">
        <v>0.5</v>
      </c>
      <c r="H96">
        <v>0.5</v>
      </c>
      <c r="I96">
        <v>4326</v>
      </c>
      <c r="J96">
        <v>7174</v>
      </c>
      <c r="L96">
        <v>2335</v>
      </c>
      <c r="M96">
        <v>3.7330000000000001</v>
      </c>
      <c r="N96">
        <v>6.3559999999999999</v>
      </c>
      <c r="O96">
        <v>2.6230000000000002</v>
      </c>
      <c r="Q96">
        <v>0.128</v>
      </c>
      <c r="R96">
        <v>1</v>
      </c>
      <c r="S96">
        <v>0</v>
      </c>
      <c r="T96">
        <v>0</v>
      </c>
      <c r="V96">
        <v>0</v>
      </c>
      <c r="Y96" s="1">
        <v>44413</v>
      </c>
      <c r="Z96" s="2">
        <v>6.4270833333333333E-2</v>
      </c>
      <c r="AB96">
        <v>1</v>
      </c>
      <c r="AD96" s="4">
        <f t="shared" si="12"/>
        <v>3.9734695837267746</v>
      </c>
      <c r="AE96" s="4">
        <f t="shared" si="13"/>
        <v>6.9435894793966701</v>
      </c>
      <c r="AF96" s="4">
        <f t="shared" si="14"/>
        <v>2.9701198956698955</v>
      </c>
      <c r="AG96" s="4">
        <f t="shared" si="15"/>
        <v>0.22687488923039698</v>
      </c>
      <c r="BC96" s="4"/>
      <c r="BD96" s="4"/>
      <c r="BE96" s="4"/>
      <c r="BF96" s="4"/>
    </row>
    <row r="97" spans="1:58" x14ac:dyDescent="0.3">
      <c r="A97">
        <v>74</v>
      </c>
      <c r="B97">
        <v>22</v>
      </c>
      <c r="C97" t="s">
        <v>171</v>
      </c>
      <c r="D97" t="s">
        <v>27</v>
      </c>
      <c r="G97">
        <v>0.5</v>
      </c>
      <c r="H97">
        <v>0.5</v>
      </c>
      <c r="I97">
        <v>4309</v>
      </c>
      <c r="J97">
        <v>7183</v>
      </c>
      <c r="L97">
        <v>2388</v>
      </c>
      <c r="M97">
        <v>3.7210000000000001</v>
      </c>
      <c r="N97">
        <v>6.3639999999999999</v>
      </c>
      <c r="O97">
        <v>2.6429999999999998</v>
      </c>
      <c r="Q97">
        <v>0.13400000000000001</v>
      </c>
      <c r="R97">
        <v>1</v>
      </c>
      <c r="S97">
        <v>0</v>
      </c>
      <c r="T97">
        <v>0</v>
      </c>
      <c r="V97">
        <v>0</v>
      </c>
      <c r="Y97" s="1">
        <v>44413</v>
      </c>
      <c r="Z97" s="2">
        <v>7.0289351851851853E-2</v>
      </c>
      <c r="AB97">
        <v>1</v>
      </c>
      <c r="AD97" s="4">
        <f t="shared" si="12"/>
        <v>3.9575095040895718</v>
      </c>
      <c r="AE97" s="4">
        <f t="shared" si="13"/>
        <v>6.9526380631747724</v>
      </c>
      <c r="AF97" s="4">
        <f t="shared" si="14"/>
        <v>2.9951285590852006</v>
      </c>
      <c r="AG97" s="4">
        <f t="shared" si="15"/>
        <v>0.23229935197434565</v>
      </c>
      <c r="AJ97">
        <f>ABS(100*(AD97-AD98)/(AVERAGE(AD97:AD98)))</f>
        <v>0.16592115545685704</v>
      </c>
      <c r="AO97">
        <f>ABS(100*(AE97-AE98)/(AVERAGE(AE97:AE98)))</f>
        <v>0.51923267653091787</v>
      </c>
      <c r="AT97">
        <f>ABS(100*(AF97-AF98)/(AVERAGE(AF97:AF98)))</f>
        <v>0.98415713630650803</v>
      </c>
      <c r="AY97">
        <f>ABS(100*(AG97-AG98)/(AVERAGE(AG97:AG98)))</f>
        <v>0</v>
      </c>
      <c r="BC97" s="4">
        <f>AVERAGE(AD97:AD98)</f>
        <v>3.9607954028384076</v>
      </c>
      <c r="BD97" s="4">
        <f>AVERAGE(AE97:AE98)</f>
        <v>6.9707352307309769</v>
      </c>
      <c r="BE97" s="4">
        <f>AVERAGE(AF97:AF98)</f>
        <v>3.0099398278925689</v>
      </c>
      <c r="BF97" s="4">
        <f>AVERAGE(AG97:AG98)</f>
        <v>0.23229935197434565</v>
      </c>
    </row>
    <row r="98" spans="1:58" x14ac:dyDescent="0.3">
      <c r="A98">
        <v>75</v>
      </c>
      <c r="B98">
        <v>22</v>
      </c>
      <c r="C98" t="s">
        <v>171</v>
      </c>
      <c r="D98" t="s">
        <v>27</v>
      </c>
      <c r="G98">
        <v>0.5</v>
      </c>
      <c r="H98">
        <v>0.5</v>
      </c>
      <c r="I98">
        <v>4316</v>
      </c>
      <c r="J98">
        <v>7219</v>
      </c>
      <c r="L98">
        <v>2388</v>
      </c>
      <c r="M98">
        <v>3.726</v>
      </c>
      <c r="N98">
        <v>6.3949999999999996</v>
      </c>
      <c r="O98">
        <v>2.669</v>
      </c>
      <c r="Q98">
        <v>0.13400000000000001</v>
      </c>
      <c r="R98">
        <v>1</v>
      </c>
      <c r="S98">
        <v>0</v>
      </c>
      <c r="T98">
        <v>0</v>
      </c>
      <c r="V98">
        <v>0</v>
      </c>
      <c r="Y98" s="1">
        <v>44413</v>
      </c>
      <c r="Z98" s="2">
        <v>7.677083333333333E-2</v>
      </c>
      <c r="AB98">
        <v>1</v>
      </c>
      <c r="AD98" s="4">
        <f t="shared" si="12"/>
        <v>3.9640813015872434</v>
      </c>
      <c r="AE98" s="4">
        <f t="shared" si="13"/>
        <v>6.9888323982871805</v>
      </c>
      <c r="AF98" s="4">
        <f t="shared" si="14"/>
        <v>3.0247510966999371</v>
      </c>
      <c r="AG98" s="4">
        <f t="shared" si="15"/>
        <v>0.23229935197434565</v>
      </c>
      <c r="BC98" s="4"/>
      <c r="BD98" s="4"/>
      <c r="BE98" s="4"/>
      <c r="BF98" s="4"/>
    </row>
    <row r="99" spans="1:58" x14ac:dyDescent="0.3">
      <c r="A99">
        <v>76</v>
      </c>
      <c r="B99">
        <v>23</v>
      </c>
      <c r="C99" t="s">
        <v>172</v>
      </c>
      <c r="D99" t="s">
        <v>27</v>
      </c>
      <c r="G99">
        <v>0.5</v>
      </c>
      <c r="H99">
        <v>0.5</v>
      </c>
      <c r="I99">
        <v>4202</v>
      </c>
      <c r="J99">
        <v>5176</v>
      </c>
      <c r="L99">
        <v>2439</v>
      </c>
      <c r="M99">
        <v>3.6389999999999998</v>
      </c>
      <c r="N99">
        <v>4.6639999999999997</v>
      </c>
      <c r="O99">
        <v>1.0249999999999999</v>
      </c>
      <c r="Q99">
        <v>0.13900000000000001</v>
      </c>
      <c r="R99">
        <v>1</v>
      </c>
      <c r="S99">
        <v>0</v>
      </c>
      <c r="T99">
        <v>0</v>
      </c>
      <c r="V99">
        <v>0</v>
      </c>
      <c r="Y99" s="1">
        <v>44413</v>
      </c>
      <c r="Z99" s="2">
        <v>8.7418981481481473E-2</v>
      </c>
      <c r="AB99">
        <v>1</v>
      </c>
      <c r="AD99" s="4">
        <f t="shared" si="12"/>
        <v>3.8570548851965891</v>
      </c>
      <c r="AE99" s="4">
        <f t="shared" si="13"/>
        <v>4.934803880658035</v>
      </c>
      <c r="AF99" s="4">
        <f t="shared" si="14"/>
        <v>1.0777489954614459</v>
      </c>
      <c r="AG99" s="4">
        <f t="shared" si="15"/>
        <v>0.23751911801097544</v>
      </c>
      <c r="BC99" s="4"/>
      <c r="BD99" s="4"/>
      <c r="BE99" s="4"/>
      <c r="BF99" s="4"/>
    </row>
    <row r="100" spans="1:58" x14ac:dyDescent="0.3">
      <c r="A100">
        <v>77</v>
      </c>
      <c r="B100">
        <v>23</v>
      </c>
      <c r="C100" t="s">
        <v>172</v>
      </c>
      <c r="D100" t="s">
        <v>27</v>
      </c>
      <c r="G100">
        <v>0.5</v>
      </c>
      <c r="H100">
        <v>0.5</v>
      </c>
      <c r="I100">
        <v>4106</v>
      </c>
      <c r="J100">
        <v>5185</v>
      </c>
      <c r="L100">
        <v>2443</v>
      </c>
      <c r="M100">
        <v>3.5649999999999999</v>
      </c>
      <c r="N100">
        <v>4.6710000000000003</v>
      </c>
      <c r="O100">
        <v>1.107</v>
      </c>
      <c r="Q100">
        <v>0.14000000000000001</v>
      </c>
      <c r="R100">
        <v>1</v>
      </c>
      <c r="S100">
        <v>0</v>
      </c>
      <c r="T100">
        <v>0</v>
      </c>
      <c r="V100">
        <v>0</v>
      </c>
      <c r="Y100" s="1">
        <v>44413</v>
      </c>
      <c r="Z100" s="2">
        <v>9.3368055555555551E-2</v>
      </c>
      <c r="AB100">
        <v>1</v>
      </c>
      <c r="AD100" s="4">
        <f t="shared" si="12"/>
        <v>3.7669273766570908</v>
      </c>
      <c r="AE100" s="4">
        <f t="shared" si="13"/>
        <v>4.9438524644361364</v>
      </c>
      <c r="AF100" s="4">
        <f t="shared" si="14"/>
        <v>1.1769250877790456</v>
      </c>
      <c r="AG100" s="4">
        <f t="shared" si="15"/>
        <v>0.23792851142561311</v>
      </c>
      <c r="AJ100">
        <f>ABS(100*(AD100-AD101)/(AVERAGE(AD100:AD101)))</f>
        <v>1.9985830810553173</v>
      </c>
      <c r="AO100">
        <f>ABS(100*(AE100-AE101)/(AVERAGE(AE100:AE101)))</f>
        <v>0.66885458255362218</v>
      </c>
      <c r="AT100">
        <f>ABS(100*(AF100-AF101)/(AVERAGE(AF100:AF101)))</f>
        <v>3.7098447310348126</v>
      </c>
      <c r="AY100">
        <f>ABS(100*(AG100-AG101)/(AVERAGE(AG100:AG101)))</f>
        <v>1.7905155632456031</v>
      </c>
      <c r="BC100" s="4">
        <f>AVERAGE(AD100:AD101)</f>
        <v>3.8049499193221914</v>
      </c>
      <c r="BD100" s="4">
        <f>AVERAGE(AE100:AE101)</f>
        <v>4.96044153469599</v>
      </c>
      <c r="BE100" s="4">
        <f>AVERAGE(AF100:AF101)</f>
        <v>1.1554916153737986</v>
      </c>
      <c r="BF100" s="4">
        <f>AVERAGE(AG100:AG101)</f>
        <v>0.24007782685246068</v>
      </c>
    </row>
    <row r="101" spans="1:58" x14ac:dyDescent="0.3">
      <c r="A101">
        <v>78</v>
      </c>
      <c r="B101">
        <v>23</v>
      </c>
      <c r="C101" t="s">
        <v>172</v>
      </c>
      <c r="D101" t="s">
        <v>27</v>
      </c>
      <c r="G101">
        <v>0.5</v>
      </c>
      <c r="H101">
        <v>0.5</v>
      </c>
      <c r="I101">
        <v>4187</v>
      </c>
      <c r="J101">
        <v>5218</v>
      </c>
      <c r="L101">
        <v>2485</v>
      </c>
      <c r="M101">
        <v>3.6269999999999998</v>
      </c>
      <c r="N101">
        <v>4.6989999999999998</v>
      </c>
      <c r="O101">
        <v>1.0720000000000001</v>
      </c>
      <c r="Q101">
        <v>0.14399999999999999</v>
      </c>
      <c r="R101">
        <v>1</v>
      </c>
      <c r="S101">
        <v>0</v>
      </c>
      <c r="T101">
        <v>0</v>
      </c>
      <c r="V101">
        <v>0</v>
      </c>
      <c r="Y101" s="1">
        <v>44413</v>
      </c>
      <c r="Z101" s="2">
        <v>9.9803240740740748E-2</v>
      </c>
      <c r="AB101">
        <v>1</v>
      </c>
      <c r="AD101" s="4">
        <f t="shared" si="12"/>
        <v>3.842972461987292</v>
      </c>
      <c r="AE101" s="4">
        <f t="shared" si="13"/>
        <v>4.9770306049558437</v>
      </c>
      <c r="AF101" s="4">
        <f t="shared" si="14"/>
        <v>1.1340581429685517</v>
      </c>
      <c r="AG101" s="4">
        <f t="shared" si="15"/>
        <v>0.24222714227930825</v>
      </c>
      <c r="BC101" s="4"/>
      <c r="BD101" s="4"/>
      <c r="BE101" s="4"/>
      <c r="BF101" s="4"/>
    </row>
    <row r="102" spans="1:58" x14ac:dyDescent="0.3">
      <c r="A102">
        <v>79</v>
      </c>
      <c r="B102">
        <v>24</v>
      </c>
      <c r="C102" t="s">
        <v>173</v>
      </c>
      <c r="D102" t="s">
        <v>27</v>
      </c>
      <c r="G102">
        <v>0.5</v>
      </c>
      <c r="H102">
        <v>0.5</v>
      </c>
      <c r="I102">
        <v>3914</v>
      </c>
      <c r="J102">
        <v>4570</v>
      </c>
      <c r="L102">
        <v>1729</v>
      </c>
      <c r="M102">
        <v>3.4180000000000001</v>
      </c>
      <c r="N102">
        <v>4.1500000000000004</v>
      </c>
      <c r="O102">
        <v>0.73199999999999998</v>
      </c>
      <c r="Q102">
        <v>6.5000000000000002E-2</v>
      </c>
      <c r="R102">
        <v>1</v>
      </c>
      <c r="S102">
        <v>0</v>
      </c>
      <c r="T102">
        <v>0</v>
      </c>
      <c r="V102">
        <v>0</v>
      </c>
      <c r="Y102" s="1">
        <v>44413</v>
      </c>
      <c r="Z102" s="2">
        <v>0.11037037037037038</v>
      </c>
      <c r="AB102">
        <v>1</v>
      </c>
      <c r="AD102" s="4">
        <f t="shared" si="12"/>
        <v>3.5866723595780945</v>
      </c>
      <c r="AE102" s="4">
        <f t="shared" si="13"/>
        <v>4.3255325729325023</v>
      </c>
      <c r="AF102" s="4">
        <f t="shared" si="14"/>
        <v>0.73886021335440777</v>
      </c>
      <c r="AG102" s="4">
        <f t="shared" si="15"/>
        <v>0.16485178691279545</v>
      </c>
      <c r="BC102" s="4"/>
      <c r="BD102" s="4"/>
      <c r="BE102" s="4"/>
      <c r="BF102" s="4"/>
    </row>
    <row r="103" spans="1:58" x14ac:dyDescent="0.3">
      <c r="A103">
        <v>80</v>
      </c>
      <c r="B103">
        <v>24</v>
      </c>
      <c r="C103" t="s">
        <v>173</v>
      </c>
      <c r="D103" t="s">
        <v>27</v>
      </c>
      <c r="G103">
        <v>0.5</v>
      </c>
      <c r="H103">
        <v>0.5</v>
      </c>
      <c r="I103">
        <v>3783</v>
      </c>
      <c r="J103">
        <v>4563</v>
      </c>
      <c r="L103">
        <v>1775</v>
      </c>
      <c r="M103">
        <v>3.3180000000000001</v>
      </c>
      <c r="N103">
        <v>4.1440000000000001</v>
      </c>
      <c r="O103">
        <v>0.82699999999999996</v>
      </c>
      <c r="Q103">
        <v>7.0000000000000007E-2</v>
      </c>
      <c r="R103">
        <v>1</v>
      </c>
      <c r="S103">
        <v>0</v>
      </c>
      <c r="T103">
        <v>0</v>
      </c>
      <c r="V103">
        <v>0</v>
      </c>
      <c r="Y103" s="1">
        <v>44413</v>
      </c>
      <c r="Z103" s="2">
        <v>0.1162037037037037</v>
      </c>
      <c r="AB103">
        <v>1</v>
      </c>
      <c r="AD103" s="4">
        <f t="shared" si="12"/>
        <v>3.4636858635502374</v>
      </c>
      <c r="AE103" s="4">
        <f t="shared" si="13"/>
        <v>4.3184947855495341</v>
      </c>
      <c r="AF103" s="4">
        <f t="shared" si="14"/>
        <v>0.8548089219992967</v>
      </c>
      <c r="AG103" s="4">
        <f t="shared" si="15"/>
        <v>0.16955981118112826</v>
      </c>
      <c r="AJ103">
        <f>ABS(100*(AD103-AD104)/(AVERAGE(AD103:AD104)))</f>
        <v>0.46184717251100826</v>
      </c>
      <c r="AO103">
        <f>ABS(100*(AE103-AE104)/(AVERAGE(AE103:AE104)))</f>
        <v>0.99610641344055306</v>
      </c>
      <c r="AT103">
        <f>ABS(100*(AF103-AF104)/(AVERAGE(AF103:AF104)))</f>
        <v>6.6928839828840978</v>
      </c>
      <c r="AY103">
        <f>ABS(100*(AG103-AG104)/(AVERAGE(AG103:AG104)))</f>
        <v>3.188828114760037</v>
      </c>
      <c r="BC103" s="4">
        <f>AVERAGE(AD103:AD104)</f>
        <v>3.4557058237316358</v>
      </c>
      <c r="BD103" s="4">
        <f>AVERAGE(AE103:AE104)</f>
        <v>4.3401108467972218</v>
      </c>
      <c r="BE103" s="4">
        <f>AVERAGE(AF103:AF104)</f>
        <v>0.88440502306558622</v>
      </c>
      <c r="BF103" s="4">
        <f>AVERAGE(AG103:AG104)</f>
        <v>0.16689875398598364</v>
      </c>
    </row>
    <row r="104" spans="1:58" x14ac:dyDescent="0.3">
      <c r="A104">
        <v>81</v>
      </c>
      <c r="B104">
        <v>24</v>
      </c>
      <c r="C104" t="s">
        <v>173</v>
      </c>
      <c r="D104" t="s">
        <v>27</v>
      </c>
      <c r="G104">
        <v>0.5</v>
      </c>
      <c r="H104">
        <v>0.5</v>
      </c>
      <c r="I104">
        <v>3766</v>
      </c>
      <c r="J104">
        <v>4606</v>
      </c>
      <c r="L104">
        <v>1723</v>
      </c>
      <c r="M104">
        <v>3.3039999999999998</v>
      </c>
      <c r="N104">
        <v>4.181</v>
      </c>
      <c r="O104">
        <v>0.877</v>
      </c>
      <c r="Q104">
        <v>6.4000000000000001E-2</v>
      </c>
      <c r="R104">
        <v>1</v>
      </c>
      <c r="S104">
        <v>0</v>
      </c>
      <c r="T104">
        <v>0</v>
      </c>
      <c r="V104">
        <v>0</v>
      </c>
      <c r="Y104" s="1">
        <v>44413</v>
      </c>
      <c r="Z104" s="2">
        <v>0.12259259259259259</v>
      </c>
      <c r="AB104">
        <v>1</v>
      </c>
      <c r="AD104" s="4">
        <f t="shared" si="12"/>
        <v>3.4477257839130346</v>
      </c>
      <c r="AE104" s="4">
        <f t="shared" si="13"/>
        <v>4.3617269080449104</v>
      </c>
      <c r="AF104" s="4">
        <f t="shared" si="14"/>
        <v>0.91400112413187573</v>
      </c>
      <c r="AG104" s="4">
        <f t="shared" si="15"/>
        <v>0.16423769679083902</v>
      </c>
      <c r="BC104" s="4"/>
      <c r="BD104" s="4"/>
      <c r="BE104" s="4"/>
      <c r="BF104" s="4"/>
    </row>
    <row r="105" spans="1:58" x14ac:dyDescent="0.3">
      <c r="A105">
        <v>82</v>
      </c>
      <c r="B105">
        <v>25</v>
      </c>
      <c r="C105" t="s">
        <v>174</v>
      </c>
      <c r="D105" t="s">
        <v>27</v>
      </c>
      <c r="G105">
        <v>0.5</v>
      </c>
      <c r="H105">
        <v>0.5</v>
      </c>
      <c r="I105">
        <v>3631</v>
      </c>
      <c r="J105">
        <v>5655</v>
      </c>
      <c r="L105">
        <v>5890</v>
      </c>
      <c r="M105">
        <v>3.2010000000000001</v>
      </c>
      <c r="N105">
        <v>5.069</v>
      </c>
      <c r="O105">
        <v>1.8680000000000001</v>
      </c>
      <c r="Q105">
        <v>0.5</v>
      </c>
      <c r="R105">
        <v>1</v>
      </c>
      <c r="S105">
        <v>0</v>
      </c>
      <c r="T105">
        <v>0</v>
      </c>
      <c r="V105">
        <v>0</v>
      </c>
      <c r="Y105" s="1">
        <v>44413</v>
      </c>
      <c r="Z105" s="2">
        <v>0.13319444444444445</v>
      </c>
      <c r="AB105">
        <v>1</v>
      </c>
      <c r="AD105" s="4">
        <f t="shared" si="12"/>
        <v>3.3209839750293653</v>
      </c>
      <c r="AE105" s="4">
        <f t="shared" si="13"/>
        <v>5.4163896172925723</v>
      </c>
      <c r="AF105" s="4">
        <f t="shared" si="14"/>
        <v>2.095405642263207</v>
      </c>
      <c r="AG105" s="4">
        <f t="shared" si="15"/>
        <v>0.59072328648959405</v>
      </c>
      <c r="BC105" s="4"/>
      <c r="BD105" s="4"/>
      <c r="BE105" s="4"/>
      <c r="BF105" s="4"/>
    </row>
    <row r="106" spans="1:58" x14ac:dyDescent="0.3">
      <c r="A106">
        <v>83</v>
      </c>
      <c r="B106">
        <v>25</v>
      </c>
      <c r="C106" t="s">
        <v>174</v>
      </c>
      <c r="D106" t="s">
        <v>27</v>
      </c>
      <c r="G106">
        <v>0.5</v>
      </c>
      <c r="H106">
        <v>0.5</v>
      </c>
      <c r="I106">
        <v>3581</v>
      </c>
      <c r="J106">
        <v>5728</v>
      </c>
      <c r="L106">
        <v>5905</v>
      </c>
      <c r="M106">
        <v>3.1619999999999999</v>
      </c>
      <c r="N106">
        <v>5.1310000000000002</v>
      </c>
      <c r="O106">
        <v>1.9690000000000001</v>
      </c>
      <c r="Q106">
        <v>0.502</v>
      </c>
      <c r="R106">
        <v>1</v>
      </c>
      <c r="S106">
        <v>0</v>
      </c>
      <c r="T106">
        <v>0</v>
      </c>
      <c r="V106">
        <v>0</v>
      </c>
      <c r="Y106" s="1">
        <v>44413</v>
      </c>
      <c r="Z106" s="2">
        <v>0.13917824074074073</v>
      </c>
      <c r="AB106">
        <v>1</v>
      </c>
      <c r="AD106" s="4">
        <f t="shared" si="12"/>
        <v>3.2740425643317104</v>
      </c>
      <c r="AE106" s="4">
        <f t="shared" si="13"/>
        <v>5.4897836857149551</v>
      </c>
      <c r="AF106" s="4">
        <f t="shared" si="14"/>
        <v>2.2157411213832447</v>
      </c>
      <c r="AG106" s="4">
        <f t="shared" si="15"/>
        <v>0.59225851179448519</v>
      </c>
      <c r="AJ106">
        <f>ABS(100*(AD106-AD107)/(AVERAGE(AD106:AD107)))</f>
        <v>1.1536116728254213</v>
      </c>
      <c r="AO106">
        <f>ABS(100*(AE106-AE107)/(AVERAGE(AE106:AE107)))</f>
        <v>0.23779873595031159</v>
      </c>
      <c r="AT106">
        <f>ABS(100*(AF106-AF107)/(AVERAGE(AF106:AF107)))</f>
        <v>2.2589073186949795</v>
      </c>
      <c r="AY106">
        <f>ABS(100*(AG106-AG107)/(AVERAGE(AG106:AG107)))</f>
        <v>3.0797014315718592</v>
      </c>
      <c r="BC106" s="4">
        <f>AVERAGE(AD106:AD107)</f>
        <v>3.2552660000526483</v>
      </c>
      <c r="BD106" s="4">
        <f>AVERAGE(AE106:AE107)</f>
        <v>5.4963187739991399</v>
      </c>
      <c r="BE106" s="4">
        <f>AVERAGE(AF106:AF107)</f>
        <v>2.2410527739464916</v>
      </c>
      <c r="BF106" s="4">
        <f>AVERAGE(AG106:AG107)</f>
        <v>0.60152103780066168</v>
      </c>
    </row>
    <row r="107" spans="1:58" x14ac:dyDescent="0.3">
      <c r="A107">
        <v>84</v>
      </c>
      <c r="B107">
        <v>25</v>
      </c>
      <c r="C107" t="s">
        <v>174</v>
      </c>
      <c r="D107" t="s">
        <v>27</v>
      </c>
      <c r="G107">
        <v>0.5</v>
      </c>
      <c r="H107">
        <v>0.5</v>
      </c>
      <c r="I107">
        <v>3541</v>
      </c>
      <c r="J107">
        <v>5741</v>
      </c>
      <c r="L107">
        <v>6086</v>
      </c>
      <c r="M107">
        <v>3.1320000000000001</v>
      </c>
      <c r="N107">
        <v>5.1420000000000003</v>
      </c>
      <c r="O107">
        <v>2.0110000000000001</v>
      </c>
      <c r="Q107">
        <v>0.52100000000000002</v>
      </c>
      <c r="R107">
        <v>1</v>
      </c>
      <c r="S107">
        <v>0</v>
      </c>
      <c r="T107">
        <v>0</v>
      </c>
      <c r="V107">
        <v>0</v>
      </c>
      <c r="Y107" s="1">
        <v>44413</v>
      </c>
      <c r="Z107" s="2">
        <v>0.14549768518518519</v>
      </c>
      <c r="AB107">
        <v>1</v>
      </c>
      <c r="AD107" s="4">
        <f t="shared" si="12"/>
        <v>3.2364894357735858</v>
      </c>
      <c r="AE107" s="4">
        <f t="shared" si="13"/>
        <v>5.5028538622833247</v>
      </c>
      <c r="AF107" s="4">
        <f t="shared" si="14"/>
        <v>2.2663644265097389</v>
      </c>
      <c r="AG107" s="4">
        <f t="shared" si="15"/>
        <v>0.61078356380683807</v>
      </c>
      <c r="BC107" s="4"/>
      <c r="BD107" s="4"/>
      <c r="BE107" s="4"/>
      <c r="BF107" s="4"/>
    </row>
    <row r="108" spans="1:58" x14ac:dyDescent="0.3">
      <c r="A108">
        <v>85</v>
      </c>
      <c r="B108">
        <v>26</v>
      </c>
      <c r="C108" t="s">
        <v>175</v>
      </c>
      <c r="D108" t="s">
        <v>27</v>
      </c>
      <c r="G108">
        <v>0.5</v>
      </c>
      <c r="H108">
        <v>0.5</v>
      </c>
      <c r="I108">
        <v>4147</v>
      </c>
      <c r="J108">
        <v>7235</v>
      </c>
      <c r="L108">
        <v>2449</v>
      </c>
      <c r="M108">
        <v>3.5960000000000001</v>
      </c>
      <c r="N108">
        <v>6.4080000000000004</v>
      </c>
      <c r="O108">
        <v>2.8119999999999998</v>
      </c>
      <c r="Q108">
        <v>0.14000000000000001</v>
      </c>
      <c r="R108">
        <v>1</v>
      </c>
      <c r="S108">
        <v>0</v>
      </c>
      <c r="T108">
        <v>0</v>
      </c>
      <c r="V108">
        <v>0</v>
      </c>
      <c r="Y108" s="1">
        <v>44413</v>
      </c>
      <c r="Z108" s="2">
        <v>0.15621527777777777</v>
      </c>
      <c r="AB108">
        <v>1</v>
      </c>
      <c r="AD108" s="4">
        <f t="shared" si="12"/>
        <v>3.8054193334291684</v>
      </c>
      <c r="AE108" s="4">
        <f t="shared" si="13"/>
        <v>7.0049187694482509</v>
      </c>
      <c r="AF108" s="4">
        <f t="shared" si="14"/>
        <v>3.1994994360190825</v>
      </c>
      <c r="AG108" s="4">
        <f t="shared" si="15"/>
        <v>0.23854260154756951</v>
      </c>
      <c r="BC108" s="4"/>
      <c r="BD108" s="4"/>
      <c r="BE108" s="4"/>
      <c r="BF108" s="4"/>
    </row>
    <row r="109" spans="1:58" x14ac:dyDescent="0.3">
      <c r="A109">
        <v>86</v>
      </c>
      <c r="B109">
        <v>26</v>
      </c>
      <c r="C109" t="s">
        <v>175</v>
      </c>
      <c r="D109" t="s">
        <v>27</v>
      </c>
      <c r="G109">
        <v>0.5</v>
      </c>
      <c r="H109">
        <v>0.5</v>
      </c>
      <c r="I109">
        <v>4346</v>
      </c>
      <c r="J109">
        <v>7242</v>
      </c>
      <c r="L109">
        <v>2392</v>
      </c>
      <c r="M109">
        <v>3.7490000000000001</v>
      </c>
      <c r="N109">
        <v>6.4139999999999997</v>
      </c>
      <c r="O109">
        <v>2.665</v>
      </c>
      <c r="Q109">
        <v>0.13400000000000001</v>
      </c>
      <c r="R109">
        <v>1</v>
      </c>
      <c r="S109">
        <v>0</v>
      </c>
      <c r="T109">
        <v>0</v>
      </c>
      <c r="V109">
        <v>0</v>
      </c>
      <c r="Y109" s="1">
        <v>44413</v>
      </c>
      <c r="Z109" s="2">
        <v>0.16219907407407408</v>
      </c>
      <c r="AB109">
        <v>1</v>
      </c>
      <c r="AD109" s="4">
        <f t="shared" si="12"/>
        <v>3.9922461480058362</v>
      </c>
      <c r="AE109" s="4">
        <f t="shared" si="13"/>
        <v>7.011956556831219</v>
      </c>
      <c r="AF109" s="4">
        <f t="shared" si="14"/>
        <v>3.0197104088253828</v>
      </c>
      <c r="AG109" s="4">
        <f t="shared" si="15"/>
        <v>0.23270874538898326</v>
      </c>
      <c r="AJ109">
        <f>ABS(100*(AD109-AD110)/(AVERAGE(AD109:AD110)))</f>
        <v>0.21187082599391485</v>
      </c>
      <c r="AO109">
        <f>ABS(100*(AE109-AE110)/(AVERAGE(AE109:AE110)))</f>
        <v>0.7712844662824605</v>
      </c>
      <c r="AT109">
        <f>ABS(100*(AF109-AF110)/(AVERAGE(AF109:AF110)))</f>
        <v>2.0563517951620409</v>
      </c>
      <c r="AY109">
        <f>ABS(100*(AG109-AG110)/(AVERAGE(AG109:AG110)))</f>
        <v>1.1370130960573235</v>
      </c>
      <c r="BC109" s="4">
        <f>AVERAGE(AD109:AD110)</f>
        <v>3.9880214210430474</v>
      </c>
      <c r="BD109" s="4">
        <f>AVERAGE(AE109:AE110)</f>
        <v>7.0391023081655248</v>
      </c>
      <c r="BE109" s="4">
        <f>AVERAGE(AF109:AF110)</f>
        <v>3.0510808871224775</v>
      </c>
      <c r="BF109" s="4">
        <f>AVERAGE(AG109:AG110)</f>
        <v>0.23403927398655555</v>
      </c>
    </row>
    <row r="110" spans="1:58" x14ac:dyDescent="0.3">
      <c r="A110">
        <v>87</v>
      </c>
      <c r="B110">
        <v>26</v>
      </c>
      <c r="C110" t="s">
        <v>175</v>
      </c>
      <c r="D110" t="s">
        <v>27</v>
      </c>
      <c r="G110">
        <v>0.5</v>
      </c>
      <c r="H110">
        <v>0.5</v>
      </c>
      <c r="I110">
        <v>4337</v>
      </c>
      <c r="J110">
        <v>7296</v>
      </c>
      <c r="L110">
        <v>2418</v>
      </c>
      <c r="M110">
        <v>3.742</v>
      </c>
      <c r="N110">
        <v>6.46</v>
      </c>
      <c r="O110">
        <v>2.718</v>
      </c>
      <c r="Q110">
        <v>0.13700000000000001</v>
      </c>
      <c r="R110">
        <v>1</v>
      </c>
      <c r="S110">
        <v>0</v>
      </c>
      <c r="T110">
        <v>0</v>
      </c>
      <c r="V110">
        <v>0</v>
      </c>
      <c r="Y110" s="1">
        <v>44413</v>
      </c>
      <c r="Z110" s="2">
        <v>0.16865740740740742</v>
      </c>
      <c r="AB110">
        <v>1</v>
      </c>
      <c r="AD110" s="4">
        <f t="shared" si="12"/>
        <v>3.983796694080258</v>
      </c>
      <c r="AE110" s="4">
        <f t="shared" si="13"/>
        <v>7.0662480594998298</v>
      </c>
      <c r="AF110" s="4">
        <f t="shared" si="14"/>
        <v>3.0824513654195718</v>
      </c>
      <c r="AG110" s="4">
        <f t="shared" si="15"/>
        <v>0.23536980258412787</v>
      </c>
      <c r="BC110" s="4"/>
      <c r="BD110" s="4"/>
      <c r="BE110" s="4"/>
      <c r="BF110" s="4"/>
    </row>
    <row r="111" spans="1:58" x14ac:dyDescent="0.3">
      <c r="A111">
        <v>88</v>
      </c>
      <c r="B111">
        <v>27</v>
      </c>
      <c r="C111" t="s">
        <v>176</v>
      </c>
      <c r="D111" t="s">
        <v>27</v>
      </c>
      <c r="G111">
        <v>0.5</v>
      </c>
      <c r="H111">
        <v>0.5</v>
      </c>
      <c r="I111">
        <v>3831</v>
      </c>
      <c r="J111">
        <v>4750</v>
      </c>
      <c r="L111">
        <v>1623</v>
      </c>
      <c r="M111">
        <v>3.3540000000000001</v>
      </c>
      <c r="N111">
        <v>4.3029999999999999</v>
      </c>
      <c r="O111">
        <v>0.94899999999999995</v>
      </c>
      <c r="Q111">
        <v>5.3999999999999999E-2</v>
      </c>
      <c r="R111">
        <v>1</v>
      </c>
      <c r="S111">
        <v>0</v>
      </c>
      <c r="T111">
        <v>0</v>
      </c>
      <c r="V111">
        <v>0</v>
      </c>
      <c r="Y111" s="1">
        <v>44413</v>
      </c>
      <c r="Z111" s="2">
        <v>0.17936342592592591</v>
      </c>
      <c r="AB111">
        <v>1</v>
      </c>
      <c r="AD111" s="4">
        <f t="shared" si="12"/>
        <v>3.5087496178199866</v>
      </c>
      <c r="AE111" s="4">
        <f t="shared" si="13"/>
        <v>4.5065042484945419</v>
      </c>
      <c r="AF111" s="4">
        <f t="shared" si="14"/>
        <v>0.99775463067455528</v>
      </c>
      <c r="AG111" s="4">
        <f t="shared" si="15"/>
        <v>0.15400286142489816</v>
      </c>
      <c r="BC111" s="4"/>
      <c r="BD111" s="4"/>
      <c r="BE111" s="4"/>
      <c r="BF111" s="4"/>
    </row>
    <row r="112" spans="1:58" s="10" customFormat="1" x14ac:dyDescent="0.3">
      <c r="A112" s="10">
        <v>89</v>
      </c>
      <c r="B112" s="10">
        <v>27</v>
      </c>
      <c r="C112" s="10" t="s">
        <v>176</v>
      </c>
      <c r="D112" s="10" t="s">
        <v>27</v>
      </c>
      <c r="G112" s="10">
        <v>0.5</v>
      </c>
      <c r="H112" s="10">
        <v>0.5</v>
      </c>
      <c r="I112" s="10">
        <v>3607</v>
      </c>
      <c r="J112" s="10">
        <v>4817</v>
      </c>
      <c r="L112" s="10">
        <v>1646</v>
      </c>
      <c r="M112" s="10">
        <v>3.1819999999999999</v>
      </c>
      <c r="N112" s="10">
        <v>4.359</v>
      </c>
      <c r="O112" s="10">
        <v>1.177</v>
      </c>
      <c r="Q112" s="10">
        <v>5.6000000000000001E-2</v>
      </c>
      <c r="R112" s="10">
        <v>1</v>
      </c>
      <c r="S112" s="10">
        <v>0</v>
      </c>
      <c r="T112" s="10">
        <v>0</v>
      </c>
      <c r="V112" s="10">
        <v>0</v>
      </c>
      <c r="Y112" s="11">
        <v>44413</v>
      </c>
      <c r="Z112" s="12">
        <v>0.1852546296296296</v>
      </c>
      <c r="AB112" s="10">
        <v>1</v>
      </c>
      <c r="AD112" s="13">
        <f t="shared" si="12"/>
        <v>3.2984520978944909</v>
      </c>
      <c r="AE112" s="13">
        <f t="shared" si="13"/>
        <v>4.5738659277315232</v>
      </c>
      <c r="AF112" s="13">
        <f t="shared" si="14"/>
        <v>1.2754138298370323</v>
      </c>
      <c r="AG112" s="13">
        <f t="shared" si="15"/>
        <v>0.15635687355906458</v>
      </c>
      <c r="AJ112" s="10">
        <f>ABS(100*(AD112-AD113)/(AVERAGE(AD112:AD113)))</f>
        <v>1.2026212693770564</v>
      </c>
      <c r="AO112" s="10">
        <f>ABS(100*(AE112-AE113)/(AVERAGE(AE112:AE113)))</f>
        <v>0.56988701264521002</v>
      </c>
      <c r="AT112" s="10">
        <f>ABS(100*(AF112-AF113)/(AVERAGE(AF112:AF113)))</f>
        <v>5.0123198480281204</v>
      </c>
      <c r="AY112" s="10">
        <f>ABS(100*(AG112-AG113)/(AVERAGE(AG112:AG113)))</f>
        <v>4.5524746719798044</v>
      </c>
      <c r="BC112" s="13">
        <f>AVERAGE(AD112:AD113)</f>
        <v>3.2787367054014753</v>
      </c>
      <c r="BD112" s="13">
        <f>AVERAGE(AE112:AE113)</f>
        <v>4.5869361042998928</v>
      </c>
      <c r="BE112" s="13">
        <f>AVERAGE(AF112:AF113)</f>
        <v>1.3081993988984173</v>
      </c>
      <c r="BF112" s="13">
        <f>AVERAGE(AG112:AG113)</f>
        <v>0.15287702953464469</v>
      </c>
    </row>
    <row r="113" spans="1:58" x14ac:dyDescent="0.3">
      <c r="A113">
        <v>90</v>
      </c>
      <c r="B113">
        <v>27</v>
      </c>
      <c r="C113" t="s">
        <v>176</v>
      </c>
      <c r="D113" t="s">
        <v>27</v>
      </c>
      <c r="G113">
        <v>0.5</v>
      </c>
      <c r="H113">
        <v>0.5</v>
      </c>
      <c r="I113">
        <v>3565</v>
      </c>
      <c r="J113">
        <v>4843</v>
      </c>
      <c r="L113">
        <v>1578</v>
      </c>
      <c r="M113">
        <v>3.15</v>
      </c>
      <c r="N113">
        <v>4.3819999999999997</v>
      </c>
      <c r="O113">
        <v>1.232</v>
      </c>
      <c r="Q113">
        <v>4.9000000000000002E-2</v>
      </c>
      <c r="R113">
        <v>1</v>
      </c>
      <c r="S113">
        <v>0</v>
      </c>
      <c r="T113">
        <v>0</v>
      </c>
      <c r="V113">
        <v>0</v>
      </c>
      <c r="Y113" s="1">
        <v>44413</v>
      </c>
      <c r="Z113" s="2">
        <v>0.19157407407407409</v>
      </c>
      <c r="AB113">
        <v>1</v>
      </c>
      <c r="AD113" s="4">
        <f t="shared" si="12"/>
        <v>3.2590213129084602</v>
      </c>
      <c r="AE113" s="4">
        <f t="shared" si="13"/>
        <v>4.6000062808682625</v>
      </c>
      <c r="AF113" s="4">
        <f t="shared" si="14"/>
        <v>1.3409849679598023</v>
      </c>
      <c r="AG113" s="4">
        <f t="shared" si="15"/>
        <v>0.14939718551022479</v>
      </c>
      <c r="BC113" s="4"/>
      <c r="BD113" s="4"/>
      <c r="BE113" s="4"/>
      <c r="BF113" s="4"/>
    </row>
    <row r="114" spans="1:58" x14ac:dyDescent="0.3">
      <c r="A114">
        <v>91</v>
      </c>
      <c r="B114">
        <v>28</v>
      </c>
      <c r="C114" t="s">
        <v>177</v>
      </c>
      <c r="D114" t="s">
        <v>27</v>
      </c>
      <c r="G114">
        <v>0.5</v>
      </c>
      <c r="H114">
        <v>0.5</v>
      </c>
      <c r="I114">
        <v>4058</v>
      </c>
      <c r="J114">
        <v>6893</v>
      </c>
      <c r="L114">
        <v>1855</v>
      </c>
      <c r="M114">
        <v>3.528</v>
      </c>
      <c r="N114">
        <v>6.1180000000000003</v>
      </c>
      <c r="O114">
        <v>2.59</v>
      </c>
      <c r="Q114">
        <v>7.8E-2</v>
      </c>
      <c r="R114">
        <v>1</v>
      </c>
      <c r="S114">
        <v>0</v>
      </c>
      <c r="T114">
        <v>0</v>
      </c>
      <c r="V114">
        <v>0</v>
      </c>
      <c r="Y114" s="1">
        <v>44413</v>
      </c>
      <c r="Z114" s="2">
        <v>0.20238425925925926</v>
      </c>
      <c r="AB114">
        <v>1</v>
      </c>
      <c r="AD114" s="4">
        <f t="shared" si="12"/>
        <v>3.721863622387342</v>
      </c>
      <c r="AE114" s="4">
        <f t="shared" si="13"/>
        <v>6.6610725858803761</v>
      </c>
      <c r="AF114" s="4">
        <f t="shared" si="14"/>
        <v>2.9392089634930341</v>
      </c>
      <c r="AG114" s="4">
        <f t="shared" si="15"/>
        <v>0.17774767947388093</v>
      </c>
      <c r="BC114" s="4"/>
      <c r="BD114" s="4"/>
      <c r="BE114" s="4"/>
      <c r="BF114" s="4"/>
    </row>
    <row r="115" spans="1:58" x14ac:dyDescent="0.3">
      <c r="A115">
        <v>92</v>
      </c>
      <c r="B115">
        <v>28</v>
      </c>
      <c r="C115" t="s">
        <v>177</v>
      </c>
      <c r="D115" t="s">
        <v>27</v>
      </c>
      <c r="G115">
        <v>0.5</v>
      </c>
      <c r="H115">
        <v>0.5</v>
      </c>
      <c r="I115">
        <v>4337</v>
      </c>
      <c r="J115">
        <v>6933</v>
      </c>
      <c r="L115">
        <v>1821</v>
      </c>
      <c r="M115">
        <v>3.742</v>
      </c>
      <c r="N115">
        <v>6.1520000000000001</v>
      </c>
      <c r="O115">
        <v>2.41</v>
      </c>
      <c r="Q115">
        <v>7.3999999999999996E-2</v>
      </c>
      <c r="R115">
        <v>1</v>
      </c>
      <c r="S115">
        <v>0</v>
      </c>
      <c r="T115">
        <v>0</v>
      </c>
      <c r="V115">
        <v>0</v>
      </c>
      <c r="Y115" s="1">
        <v>44413</v>
      </c>
      <c r="Z115" s="2">
        <v>0.20835648148148148</v>
      </c>
      <c r="AB115">
        <v>1</v>
      </c>
      <c r="AD115" s="4">
        <f t="shared" si="12"/>
        <v>3.983796694080258</v>
      </c>
      <c r="AE115" s="4">
        <f t="shared" si="13"/>
        <v>6.7012885137830516</v>
      </c>
      <c r="AF115" s="4">
        <f t="shared" si="14"/>
        <v>2.7174918197027935</v>
      </c>
      <c r="AG115" s="4">
        <f t="shared" si="15"/>
        <v>0.17426783544946106</v>
      </c>
      <c r="AJ115">
        <f>ABS(100*(AD115-AD116)/(AVERAGE(AD115:AD116)))</f>
        <v>0.92332358814103666</v>
      </c>
      <c r="AO115">
        <f>ABS(100*(AE115-AE116)/(AVERAGE(AE115:AE116)))</f>
        <v>0.10496628695287338</v>
      </c>
      <c r="AT115">
        <f>ABS(100*(AF115-AF116)/(AVERAGE(AF115:AF116)))</f>
        <v>1.5935386071007636</v>
      </c>
      <c r="AY115">
        <f>ABS(100*(AG115-AG116)/(AVERAGE(AG115:AG116)))</f>
        <v>0.64395530035360127</v>
      </c>
      <c r="BC115" s="4">
        <f>AVERAGE(AD115:AD116)</f>
        <v>3.9654895439081725</v>
      </c>
      <c r="BD115" s="4">
        <f>AVERAGE(AE115:AE116)</f>
        <v>6.7048074074745347</v>
      </c>
      <c r="BE115" s="4">
        <f>AVERAGE(AF115:AF116)</f>
        <v>2.7393178635663622</v>
      </c>
      <c r="BF115" s="4">
        <f>AVERAGE(AG115:AG116)</f>
        <v>0.17483075139458781</v>
      </c>
    </row>
    <row r="116" spans="1:58" x14ac:dyDescent="0.3">
      <c r="A116">
        <v>93</v>
      </c>
      <c r="B116">
        <v>28</v>
      </c>
      <c r="C116" t="s">
        <v>177</v>
      </c>
      <c r="D116" t="s">
        <v>27</v>
      </c>
      <c r="G116">
        <v>0.5</v>
      </c>
      <c r="H116">
        <v>0.5</v>
      </c>
      <c r="I116">
        <v>4298</v>
      </c>
      <c r="J116">
        <v>6940</v>
      </c>
      <c r="L116">
        <v>1832</v>
      </c>
      <c r="M116">
        <v>3.7120000000000002</v>
      </c>
      <c r="N116">
        <v>6.1580000000000004</v>
      </c>
      <c r="O116">
        <v>2.4460000000000002</v>
      </c>
      <c r="Q116">
        <v>7.5999999999999998E-2</v>
      </c>
      <c r="R116">
        <v>1</v>
      </c>
      <c r="S116">
        <v>0</v>
      </c>
      <c r="T116">
        <v>0</v>
      </c>
      <c r="V116">
        <v>0</v>
      </c>
      <c r="Y116" s="1">
        <v>44413</v>
      </c>
      <c r="Z116" s="2">
        <v>0.21480324074074075</v>
      </c>
      <c r="AB116">
        <v>1</v>
      </c>
      <c r="AD116" s="4">
        <f t="shared" si="12"/>
        <v>3.9471823937360875</v>
      </c>
      <c r="AE116" s="4">
        <f t="shared" si="13"/>
        <v>6.7083263011660188</v>
      </c>
      <c r="AF116" s="4">
        <f t="shared" si="14"/>
        <v>2.7611439074299313</v>
      </c>
      <c r="AG116" s="4">
        <f t="shared" si="15"/>
        <v>0.17539366733971454</v>
      </c>
      <c r="BC116" s="4"/>
      <c r="BD116" s="4"/>
      <c r="BE116" s="4"/>
      <c r="BF116" s="4"/>
    </row>
    <row r="117" spans="1:58" x14ac:dyDescent="0.3">
      <c r="A117">
        <v>94</v>
      </c>
      <c r="B117">
        <v>29</v>
      </c>
      <c r="C117" t="s">
        <v>178</v>
      </c>
      <c r="D117" t="s">
        <v>27</v>
      </c>
      <c r="G117">
        <v>0.5</v>
      </c>
      <c r="H117">
        <v>0.5</v>
      </c>
      <c r="I117">
        <v>4277</v>
      </c>
      <c r="J117">
        <v>5664</v>
      </c>
      <c r="L117">
        <v>2590</v>
      </c>
      <c r="M117">
        <v>3.6960000000000002</v>
      </c>
      <c r="N117">
        <v>5.077</v>
      </c>
      <c r="O117">
        <v>1.381</v>
      </c>
      <c r="Q117">
        <v>0.155</v>
      </c>
      <c r="R117">
        <v>1</v>
      </c>
      <c r="S117">
        <v>0</v>
      </c>
      <c r="T117">
        <v>0</v>
      </c>
      <c r="V117">
        <v>0</v>
      </c>
      <c r="Y117" s="1">
        <v>44413</v>
      </c>
      <c r="Z117" s="2">
        <v>0.22562499999999999</v>
      </c>
      <c r="AB117">
        <v>1</v>
      </c>
      <c r="AD117" s="4">
        <f t="shared" si="12"/>
        <v>3.9274670012430719</v>
      </c>
      <c r="AE117" s="4">
        <f t="shared" si="13"/>
        <v>5.4254382010706745</v>
      </c>
      <c r="AF117" s="4">
        <f t="shared" si="14"/>
        <v>1.4979711998276026</v>
      </c>
      <c r="AG117" s="4">
        <f t="shared" si="15"/>
        <v>0.25297371941354613</v>
      </c>
      <c r="BC117" s="4"/>
      <c r="BD117" s="4"/>
      <c r="BE117" s="4"/>
      <c r="BF117" s="4"/>
    </row>
    <row r="118" spans="1:58" x14ac:dyDescent="0.3">
      <c r="A118">
        <v>95</v>
      </c>
      <c r="B118">
        <v>29</v>
      </c>
      <c r="C118" t="s">
        <v>178</v>
      </c>
      <c r="D118" t="s">
        <v>27</v>
      </c>
      <c r="G118">
        <v>0.5</v>
      </c>
      <c r="H118">
        <v>0.5</v>
      </c>
      <c r="I118">
        <v>4218</v>
      </c>
      <c r="J118">
        <v>5686</v>
      </c>
      <c r="L118">
        <v>2628</v>
      </c>
      <c r="M118">
        <v>3.6509999999999998</v>
      </c>
      <c r="N118">
        <v>5.0949999999999998</v>
      </c>
      <c r="O118">
        <v>1.444</v>
      </c>
      <c r="Q118">
        <v>0.159</v>
      </c>
      <c r="R118">
        <v>1</v>
      </c>
      <c r="S118">
        <v>0</v>
      </c>
      <c r="T118">
        <v>0</v>
      </c>
      <c r="V118">
        <v>0</v>
      </c>
      <c r="Y118" s="1">
        <v>44413</v>
      </c>
      <c r="Z118" s="2">
        <v>0.23163194444444443</v>
      </c>
      <c r="AB118">
        <v>1</v>
      </c>
      <c r="AD118" s="4">
        <f t="shared" si="12"/>
        <v>3.8720761366198388</v>
      </c>
      <c r="AE118" s="4">
        <f t="shared" si="13"/>
        <v>5.4475569614171455</v>
      </c>
      <c r="AF118" s="4">
        <f t="shared" si="14"/>
        <v>1.5754808247973067</v>
      </c>
      <c r="AG118" s="4">
        <f t="shared" si="15"/>
        <v>0.25686295685260369</v>
      </c>
      <c r="AJ118">
        <f>ABS(100*(AD118-AD119)/(AVERAGE(AD118:AD119)))</f>
        <v>1.9210582902373956</v>
      </c>
      <c r="AO118">
        <f>ABS(100*(AE118-AE119)/(AVERAGE(AE118:AE119)))</f>
        <v>1.845764975248668E-2</v>
      </c>
      <c r="AT118">
        <f>ABS(100*(AF118-AF119)/(AVERAGE(AF118:AF119)))</f>
        <v>4.9505930666785343</v>
      </c>
      <c r="AY118">
        <f>ABS(100*(AG118-AG119)/(AVERAGE(AG118:AG119)))</f>
        <v>1.0816470894409296</v>
      </c>
      <c r="BC118" s="4">
        <f>AVERAGE(AD118:AD119)</f>
        <v>3.9096292651779629</v>
      </c>
      <c r="BD118" s="4">
        <f>AVERAGE(AE118:AE119)</f>
        <v>5.4470542623183622</v>
      </c>
      <c r="BE118" s="4">
        <f>AVERAGE(AF118:AF119)</f>
        <v>1.537424997140399</v>
      </c>
      <c r="BF118" s="4">
        <f>AVERAGE(AG118:AG119)</f>
        <v>0.25548125407820166</v>
      </c>
    </row>
    <row r="119" spans="1:58" x14ac:dyDescent="0.3">
      <c r="A119">
        <v>96</v>
      </c>
      <c r="B119">
        <v>29</v>
      </c>
      <c r="C119" t="s">
        <v>178</v>
      </c>
      <c r="D119" t="s">
        <v>27</v>
      </c>
      <c r="G119">
        <v>0.5</v>
      </c>
      <c r="H119">
        <v>0.5</v>
      </c>
      <c r="I119">
        <v>4298</v>
      </c>
      <c r="J119">
        <v>5685</v>
      </c>
      <c r="L119">
        <v>2601</v>
      </c>
      <c r="M119">
        <v>3.7120000000000002</v>
      </c>
      <c r="N119">
        <v>5.0940000000000003</v>
      </c>
      <c r="O119">
        <v>1.3819999999999999</v>
      </c>
      <c r="Q119">
        <v>0.156</v>
      </c>
      <c r="R119">
        <v>1</v>
      </c>
      <c r="S119">
        <v>0</v>
      </c>
      <c r="T119">
        <v>0</v>
      </c>
      <c r="V119">
        <v>0</v>
      </c>
      <c r="Y119" s="1">
        <v>44413</v>
      </c>
      <c r="Z119" s="2">
        <v>0.23807870370370368</v>
      </c>
      <c r="AB119">
        <v>1</v>
      </c>
      <c r="AD119" s="4">
        <f t="shared" si="12"/>
        <v>3.9471823937360875</v>
      </c>
      <c r="AE119" s="4">
        <f t="shared" si="13"/>
        <v>5.4465515632195789</v>
      </c>
      <c r="AF119" s="4">
        <f t="shared" si="14"/>
        <v>1.4993691694834914</v>
      </c>
      <c r="AG119" s="4">
        <f t="shared" si="15"/>
        <v>0.25409955130379963</v>
      </c>
      <c r="BC119" s="4"/>
      <c r="BD119" s="4"/>
      <c r="BE119" s="4"/>
      <c r="BF119" s="4"/>
    </row>
    <row r="120" spans="1:58" x14ac:dyDescent="0.3">
      <c r="A120">
        <v>97</v>
      </c>
      <c r="B120">
        <v>30</v>
      </c>
      <c r="C120" t="s">
        <v>179</v>
      </c>
      <c r="D120" t="s">
        <v>27</v>
      </c>
      <c r="G120">
        <v>0.5</v>
      </c>
      <c r="H120">
        <v>0.5</v>
      </c>
      <c r="I120">
        <v>4344</v>
      </c>
      <c r="J120">
        <v>5361</v>
      </c>
      <c r="L120">
        <v>2475</v>
      </c>
      <c r="M120">
        <v>3.7469999999999999</v>
      </c>
      <c r="N120">
        <v>4.8209999999999997</v>
      </c>
      <c r="O120">
        <v>1.073</v>
      </c>
      <c r="Q120">
        <v>0.14299999999999999</v>
      </c>
      <c r="R120">
        <v>1</v>
      </c>
      <c r="S120">
        <v>0</v>
      </c>
      <c r="T120">
        <v>0</v>
      </c>
      <c r="V120">
        <v>0</v>
      </c>
      <c r="Y120" s="1">
        <v>44413</v>
      </c>
      <c r="Z120" s="2">
        <v>0.24878472222222223</v>
      </c>
      <c r="AB120">
        <v>1</v>
      </c>
      <c r="AD120" s="4">
        <f t="shared" si="12"/>
        <v>3.9903684915779305</v>
      </c>
      <c r="AE120" s="4">
        <f t="shared" si="13"/>
        <v>5.1208025472079077</v>
      </c>
      <c r="AF120" s="4">
        <f t="shared" si="14"/>
        <v>1.1304340556299772</v>
      </c>
      <c r="AG120" s="4">
        <f t="shared" si="15"/>
        <v>0.24120365874271418</v>
      </c>
      <c r="BC120" s="4"/>
      <c r="BD120" s="4"/>
      <c r="BE120" s="4"/>
      <c r="BF120" s="4"/>
    </row>
    <row r="121" spans="1:58" x14ac:dyDescent="0.3">
      <c r="A121">
        <v>98</v>
      </c>
      <c r="B121">
        <v>30</v>
      </c>
      <c r="C121" t="s">
        <v>179</v>
      </c>
      <c r="D121" t="s">
        <v>27</v>
      </c>
      <c r="G121">
        <v>0.5</v>
      </c>
      <c r="H121">
        <v>0.5</v>
      </c>
      <c r="I121">
        <v>4443</v>
      </c>
      <c r="J121">
        <v>5363</v>
      </c>
      <c r="L121">
        <v>2458</v>
      </c>
      <c r="M121">
        <v>3.8239999999999998</v>
      </c>
      <c r="N121">
        <v>4.8220000000000001</v>
      </c>
      <c r="O121">
        <v>0.998</v>
      </c>
      <c r="Q121">
        <v>0.14099999999999999</v>
      </c>
      <c r="R121">
        <v>1</v>
      </c>
      <c r="S121">
        <v>0</v>
      </c>
      <c r="T121">
        <v>0</v>
      </c>
      <c r="V121">
        <v>0</v>
      </c>
      <c r="Y121" s="1">
        <v>44413</v>
      </c>
      <c r="Z121" s="2">
        <v>0.25471064814814814</v>
      </c>
      <c r="AB121">
        <v>1</v>
      </c>
      <c r="AD121" s="4">
        <f t="shared" si="12"/>
        <v>4.0833124847592881</v>
      </c>
      <c r="AE121" s="4">
        <f t="shared" si="13"/>
        <v>5.1228133436030419</v>
      </c>
      <c r="AF121" s="4">
        <f t="shared" si="14"/>
        <v>1.0395008588437538</v>
      </c>
      <c r="AG121" s="4">
        <f t="shared" si="15"/>
        <v>0.23946373673050422</v>
      </c>
      <c r="AJ121">
        <f>ABS(100*(AD121-AD122)/(AVERAGE(AD121:AD122)))</f>
        <v>0.43780100164794106</v>
      </c>
      <c r="AO121">
        <f>ABS(100*(AE121-AE122)/(AVERAGE(AE121:AE122)))</f>
        <v>0.80143744802921257</v>
      </c>
      <c r="AT121">
        <f>ABS(100*(AF121-AF122)/(AVERAGE(AF121:AF122)))</f>
        <v>5.5245447390337334</v>
      </c>
      <c r="AY121">
        <f>ABS(100*(AG121-AG122)/(AVERAGE(AG121:AG122)))</f>
        <v>1.863070185637101</v>
      </c>
      <c r="BC121" s="4">
        <f>AVERAGE(AD121:AD122)</f>
        <v>4.0743936167267334</v>
      </c>
      <c r="BD121" s="4">
        <f>AVERAGE(AE121:AE122)</f>
        <v>5.1434240066531629</v>
      </c>
      <c r="BE121" s="4">
        <f>AVERAGE(AF121:AF122)</f>
        <v>1.06903038992643</v>
      </c>
      <c r="BF121" s="4">
        <f>AVERAGE(AG121:AG122)</f>
        <v>0.2417154005110112</v>
      </c>
    </row>
    <row r="122" spans="1:58" x14ac:dyDescent="0.3">
      <c r="A122">
        <v>99</v>
      </c>
      <c r="B122">
        <v>30</v>
      </c>
      <c r="C122" t="s">
        <v>179</v>
      </c>
      <c r="D122" t="s">
        <v>27</v>
      </c>
      <c r="G122">
        <v>0.5</v>
      </c>
      <c r="H122">
        <v>0.5</v>
      </c>
      <c r="I122">
        <v>4424</v>
      </c>
      <c r="J122">
        <v>5404</v>
      </c>
      <c r="L122">
        <v>2502</v>
      </c>
      <c r="M122">
        <v>3.8090000000000002</v>
      </c>
      <c r="N122">
        <v>4.8559999999999999</v>
      </c>
      <c r="O122">
        <v>1.0469999999999999</v>
      </c>
      <c r="Q122">
        <v>0.14599999999999999</v>
      </c>
      <c r="R122">
        <v>1</v>
      </c>
      <c r="S122">
        <v>0</v>
      </c>
      <c r="T122">
        <v>0</v>
      </c>
      <c r="V122">
        <v>0</v>
      </c>
      <c r="Y122" s="1">
        <v>44413</v>
      </c>
      <c r="Z122" s="2">
        <v>0.26119212962962962</v>
      </c>
      <c r="AB122">
        <v>1</v>
      </c>
      <c r="AD122" s="4">
        <f t="shared" si="12"/>
        <v>4.0654747486941787</v>
      </c>
      <c r="AE122" s="4">
        <f t="shared" si="13"/>
        <v>5.1640346697032848</v>
      </c>
      <c r="AF122" s="4">
        <f t="shared" si="14"/>
        <v>1.0985599210091062</v>
      </c>
      <c r="AG122" s="4">
        <f t="shared" si="15"/>
        <v>0.24396706429151818</v>
      </c>
      <c r="BC122" s="4"/>
      <c r="BD122" s="4"/>
      <c r="BE122" s="4"/>
      <c r="BF122" s="4"/>
    </row>
    <row r="123" spans="1:58" x14ac:dyDescent="0.3">
      <c r="A123">
        <v>100</v>
      </c>
      <c r="B123">
        <v>31</v>
      </c>
      <c r="C123" t="s">
        <v>66</v>
      </c>
      <c r="D123" t="s">
        <v>27</v>
      </c>
      <c r="G123">
        <v>0.5</v>
      </c>
      <c r="H123">
        <v>0.5</v>
      </c>
      <c r="I123">
        <v>6003</v>
      </c>
      <c r="J123">
        <v>11183</v>
      </c>
      <c r="L123">
        <v>8595</v>
      </c>
      <c r="M123">
        <v>5.0199999999999996</v>
      </c>
      <c r="N123">
        <v>9.7520000000000007</v>
      </c>
      <c r="O123">
        <v>4.7320000000000002</v>
      </c>
      <c r="Q123">
        <v>0.78300000000000003</v>
      </c>
      <c r="R123">
        <v>1</v>
      </c>
      <c r="S123">
        <v>0</v>
      </c>
      <c r="T123">
        <v>0</v>
      </c>
      <c r="V123">
        <v>0</v>
      </c>
      <c r="Y123" s="1">
        <v>44413</v>
      </c>
      <c r="Z123" s="2">
        <v>0.27215277777777774</v>
      </c>
      <c r="AB123">
        <v>1</v>
      </c>
      <c r="AD123" s="4">
        <f t="shared" si="12"/>
        <v>5.5478844985261331</v>
      </c>
      <c r="AE123" s="4">
        <f t="shared" si="13"/>
        <v>10.974230853442311</v>
      </c>
      <c r="AF123" s="4">
        <f t="shared" si="14"/>
        <v>5.4263463549161779</v>
      </c>
      <c r="AG123" s="4">
        <f t="shared" si="15"/>
        <v>0.86757558313829386</v>
      </c>
      <c r="BC123" s="4"/>
      <c r="BD123" s="4"/>
      <c r="BE123" s="4"/>
      <c r="BF123" s="4"/>
    </row>
    <row r="124" spans="1:58" x14ac:dyDescent="0.3">
      <c r="A124">
        <v>101</v>
      </c>
      <c r="B124">
        <v>31</v>
      </c>
      <c r="C124" t="s">
        <v>66</v>
      </c>
      <c r="D124" t="s">
        <v>27</v>
      </c>
      <c r="G124">
        <v>0.5</v>
      </c>
      <c r="H124">
        <v>0.5</v>
      </c>
      <c r="I124">
        <v>6571</v>
      </c>
      <c r="J124">
        <v>11271</v>
      </c>
      <c r="L124">
        <v>8764</v>
      </c>
      <c r="M124">
        <v>5.4560000000000004</v>
      </c>
      <c r="N124">
        <v>9.827</v>
      </c>
      <c r="O124">
        <v>4.3710000000000004</v>
      </c>
      <c r="Q124">
        <v>0.80100000000000005</v>
      </c>
      <c r="R124">
        <v>1</v>
      </c>
      <c r="S124">
        <v>0</v>
      </c>
      <c r="T124">
        <v>0</v>
      </c>
      <c r="V124">
        <v>0</v>
      </c>
      <c r="Y124" s="1">
        <v>44413</v>
      </c>
      <c r="Z124" s="2">
        <v>0.27839120370370368</v>
      </c>
      <c r="AB124">
        <v>1</v>
      </c>
      <c r="AD124" s="4">
        <f t="shared" si="12"/>
        <v>6.0811389240514977</v>
      </c>
      <c r="AE124" s="4">
        <f t="shared" si="13"/>
        <v>11.062705894828197</v>
      </c>
      <c r="AF124" s="4">
        <f t="shared" si="14"/>
        <v>4.981566970776699</v>
      </c>
      <c r="AG124" s="4">
        <f t="shared" si="15"/>
        <v>0.88487245490673394</v>
      </c>
      <c r="AJ124">
        <f>ABS(100*(AD124-AD125)/(AVERAGE(AD124:AD125)))</f>
        <v>0.63097587099294195</v>
      </c>
      <c r="AL124">
        <f>100*((AVERAGE(AD124:AD125)*25.225)-(AVERAGE(AD106:AD107)*25))/(1000*0.075)</f>
        <v>96.667412216894206</v>
      </c>
      <c r="AO124">
        <f>ABS(100*(AE124-AE125)/(AVERAGE(AE124:AE125)))</f>
        <v>0.29946075652155618</v>
      </c>
      <c r="AQ124">
        <f>100*((AVERAGE(AE124:AE125)*25.225)-(AVERAGE(AE106:AE107)*25))/(2000*0.075)</f>
        <v>94.711497429578372</v>
      </c>
      <c r="AT124">
        <f>ABS(100*(AF124-AF125)/(AVERAGE(AF124:AF125)))</f>
        <v>0.10672649607052789</v>
      </c>
      <c r="AV124">
        <f>100*((AVERAGE(AF124:AF125)*25.225)-(AVERAGE(AF106:AF107)*25))/(1000*0.075)</f>
        <v>92.755582642262567</v>
      </c>
      <c r="AY124">
        <f>ABS(100*(AG124-AG125)/(AVERAGE(AG124:AG125)))</f>
        <v>0.85227013275665764</v>
      </c>
      <c r="BA124">
        <f>100*((AVERAGE(AG124:AG125)*25.225)-(AVERAGE(AG106:AG107)*25))/(100*0.075)</f>
        <v>98.37874676246652</v>
      </c>
      <c r="BC124" s="4">
        <f>AVERAGE(AD124:AD125)</f>
        <v>6.1003849024375363</v>
      </c>
      <c r="BD124" s="4">
        <f>AVERAGE(AE124:AE125)</f>
        <v>11.079294965088049</v>
      </c>
      <c r="BE124" s="4">
        <f>AVERAGE(AF124:AF125)</f>
        <v>4.9789100626505141</v>
      </c>
      <c r="BF124" s="4">
        <f>AVERAGE(AG124:AG125)</f>
        <v>0.88865934399213198</v>
      </c>
    </row>
    <row r="125" spans="1:58" x14ac:dyDescent="0.3">
      <c r="A125">
        <v>102</v>
      </c>
      <c r="B125">
        <v>31</v>
      </c>
      <c r="C125" t="s">
        <v>66</v>
      </c>
      <c r="D125" t="s">
        <v>27</v>
      </c>
      <c r="G125">
        <v>0.5</v>
      </c>
      <c r="H125">
        <v>0.5</v>
      </c>
      <c r="I125">
        <v>6612</v>
      </c>
      <c r="J125">
        <v>11304</v>
      </c>
      <c r="L125">
        <v>8838</v>
      </c>
      <c r="M125">
        <v>5.4880000000000004</v>
      </c>
      <c r="N125">
        <v>9.8550000000000004</v>
      </c>
      <c r="O125">
        <v>4.367</v>
      </c>
      <c r="Q125">
        <v>0.80800000000000005</v>
      </c>
      <c r="R125">
        <v>1</v>
      </c>
      <c r="S125">
        <v>0</v>
      </c>
      <c r="T125">
        <v>0</v>
      </c>
      <c r="V125">
        <v>0</v>
      </c>
      <c r="Y125" s="1">
        <v>44413</v>
      </c>
      <c r="Z125" s="2">
        <v>0.28497685185185184</v>
      </c>
      <c r="AB125">
        <v>1</v>
      </c>
      <c r="AD125" s="4">
        <f t="shared" si="12"/>
        <v>6.1196308808235749</v>
      </c>
      <c r="AE125" s="4">
        <f t="shared" si="13"/>
        <v>11.095884035347904</v>
      </c>
      <c r="AF125" s="4">
        <f t="shared" si="14"/>
        <v>4.9762531545243291</v>
      </c>
      <c r="AG125" s="4">
        <f t="shared" si="15"/>
        <v>0.89244623307753013</v>
      </c>
    </row>
    <row r="126" spans="1:58" x14ac:dyDescent="0.3">
      <c r="A126">
        <v>103</v>
      </c>
      <c r="B126">
        <v>32</v>
      </c>
      <c r="C126" t="s">
        <v>67</v>
      </c>
      <c r="D126" t="s">
        <v>27</v>
      </c>
      <c r="G126">
        <v>0.5</v>
      </c>
      <c r="H126">
        <v>0.5</v>
      </c>
      <c r="I126">
        <v>4986</v>
      </c>
      <c r="J126">
        <v>5403</v>
      </c>
      <c r="L126">
        <v>2540</v>
      </c>
      <c r="M126">
        <v>4.24</v>
      </c>
      <c r="N126">
        <v>4.8559999999999999</v>
      </c>
      <c r="O126">
        <v>0.61499999999999999</v>
      </c>
      <c r="Q126">
        <v>0.15</v>
      </c>
      <c r="R126">
        <v>1</v>
      </c>
      <c r="S126">
        <v>0</v>
      </c>
      <c r="T126">
        <v>0</v>
      </c>
      <c r="V126">
        <v>0</v>
      </c>
      <c r="Y126" s="1">
        <v>44413</v>
      </c>
      <c r="Z126" s="2">
        <v>0.29574074074074075</v>
      </c>
      <c r="AB126">
        <v>1</v>
      </c>
      <c r="AD126" s="4">
        <f t="shared" si="12"/>
        <v>4.5930962049358239</v>
      </c>
      <c r="AE126" s="4">
        <f t="shared" si="13"/>
        <v>5.1630292715057173</v>
      </c>
      <c r="AF126" s="4">
        <f t="shared" si="14"/>
        <v>0.5699330665698934</v>
      </c>
      <c r="AG126" s="4">
        <f t="shared" si="15"/>
        <v>0.24785630173057571</v>
      </c>
      <c r="BC126" s="4"/>
      <c r="BD126" s="4"/>
      <c r="BE126" s="4"/>
      <c r="BF126" s="4"/>
    </row>
    <row r="127" spans="1:58" x14ac:dyDescent="0.3">
      <c r="A127">
        <v>104</v>
      </c>
      <c r="B127">
        <v>32</v>
      </c>
      <c r="C127" t="s">
        <v>67</v>
      </c>
      <c r="D127" t="s">
        <v>27</v>
      </c>
      <c r="G127">
        <v>0.5</v>
      </c>
      <c r="H127">
        <v>0.5</v>
      </c>
      <c r="I127">
        <v>4372</v>
      </c>
      <c r="J127">
        <v>5401</v>
      </c>
      <c r="L127">
        <v>2513</v>
      </c>
      <c r="M127">
        <v>3.7690000000000001</v>
      </c>
      <c r="N127">
        <v>4.8540000000000001</v>
      </c>
      <c r="O127">
        <v>1.085</v>
      </c>
      <c r="Q127">
        <v>0.14699999999999999</v>
      </c>
      <c r="R127">
        <v>1</v>
      </c>
      <c r="S127">
        <v>0</v>
      </c>
      <c r="T127">
        <v>0</v>
      </c>
      <c r="V127">
        <v>0</v>
      </c>
      <c r="Y127" s="1">
        <v>44413</v>
      </c>
      <c r="Z127" s="2">
        <v>0.30167824074074073</v>
      </c>
      <c r="AB127">
        <v>1</v>
      </c>
      <c r="AD127" s="4">
        <f t="shared" si="12"/>
        <v>4.0166556815686176</v>
      </c>
      <c r="AE127" s="4">
        <f t="shared" si="13"/>
        <v>5.1610184751105832</v>
      </c>
      <c r="AF127" s="4">
        <f t="shared" si="14"/>
        <v>1.1443627935419656</v>
      </c>
      <c r="AG127" s="4">
        <f t="shared" si="15"/>
        <v>0.24509289618177169</v>
      </c>
      <c r="AJ127">
        <f>ABS(100*(AD127-AD128)/(AVERAGE(AD127:AD128)))</f>
        <v>1.0809867532219832</v>
      </c>
      <c r="AK127">
        <f>ABS(100*((AVERAGE(AD127:AD128)-AVERAGE(AD121:AD122))/(AVERAGE(AD121:AD122,AD127:AD128))))</f>
        <v>1.966203957923125</v>
      </c>
      <c r="AO127">
        <f>ABS(100*(AE127-AE128)/(AVERAGE(AE127:AE128)))</f>
        <v>5.8424776132346215E-2</v>
      </c>
      <c r="AP127">
        <f>ABS(100*((AVERAGE(AE127:AE128)-AVERAGE(AE121:AE122))/(AVERAGE(AE121:AE122,AE127:AE128))))</f>
        <v>0.37070943834301351</v>
      </c>
      <c r="AT127">
        <f>ABS(100*(AF127-AF128)/(AVERAGE(AF127:AF128)))</f>
        <v>3.9574920356060672</v>
      </c>
      <c r="AU127">
        <f>ABS(100*((AVERAGE(AF127:AF128)-AVERAGE(AF121:AF122))/(AVERAGE(AF121:AF122,AF127:AF128))))</f>
        <v>8.8024859733619323</v>
      </c>
      <c r="AY127">
        <f>ABS(100*(AG127-AG128)/(AVERAGE(AG127:AG128)))</f>
        <v>4.1750287294199002E-2</v>
      </c>
      <c r="AZ127">
        <f>ABS(100*((AVERAGE(AG127:AG128)-AVERAGE(AG121:AG122))/(AVERAGE(AG121:AG122,AG127:AG128))))</f>
        <v>1.4084843996013918</v>
      </c>
      <c r="BC127" s="4">
        <f>AVERAGE(AD127:AD128)</f>
        <v>3.9950626326476959</v>
      </c>
      <c r="BD127" s="4">
        <f>AVERAGE(AE127:AE128)</f>
        <v>5.162526572406934</v>
      </c>
      <c r="BE127" s="4">
        <f>AVERAGE(AF127:AF128)</f>
        <v>1.1674639397592379</v>
      </c>
      <c r="BF127" s="4">
        <f>AVERAGE(AG127:AG128)</f>
        <v>0.24514407035860139</v>
      </c>
    </row>
    <row r="128" spans="1:58" x14ac:dyDescent="0.3">
      <c r="A128">
        <v>105</v>
      </c>
      <c r="B128">
        <v>32</v>
      </c>
      <c r="C128" t="s">
        <v>67</v>
      </c>
      <c r="D128" t="s">
        <v>27</v>
      </c>
      <c r="G128">
        <v>0.5</v>
      </c>
      <c r="H128">
        <v>0.5</v>
      </c>
      <c r="I128">
        <v>4326</v>
      </c>
      <c r="J128">
        <v>5404</v>
      </c>
      <c r="L128">
        <v>2514</v>
      </c>
      <c r="M128">
        <v>3.734</v>
      </c>
      <c r="N128">
        <v>4.8570000000000002</v>
      </c>
      <c r="O128">
        <v>1.123</v>
      </c>
      <c r="Q128">
        <v>0.14699999999999999</v>
      </c>
      <c r="R128">
        <v>1</v>
      </c>
      <c r="S128">
        <v>0</v>
      </c>
      <c r="T128">
        <v>0</v>
      </c>
      <c r="V128">
        <v>0</v>
      </c>
      <c r="Y128" s="1">
        <v>44413</v>
      </c>
      <c r="Z128" s="2">
        <v>0.30810185185185185</v>
      </c>
      <c r="AB128">
        <v>1</v>
      </c>
      <c r="AD128" s="4">
        <f t="shared" si="12"/>
        <v>3.9734695837267746</v>
      </c>
      <c r="AE128" s="4">
        <f t="shared" si="13"/>
        <v>5.1640346697032848</v>
      </c>
      <c r="AF128" s="4">
        <f t="shared" si="14"/>
        <v>1.1905650859765102</v>
      </c>
      <c r="AG128" s="4">
        <f t="shared" si="15"/>
        <v>0.24519524453543109</v>
      </c>
    </row>
    <row r="129" spans="1:58" x14ac:dyDescent="0.3">
      <c r="A129">
        <v>106</v>
      </c>
      <c r="B129">
        <v>3</v>
      </c>
      <c r="C129" t="s">
        <v>29</v>
      </c>
      <c r="D129" t="s">
        <v>27</v>
      </c>
      <c r="G129">
        <v>0.5</v>
      </c>
      <c r="H129">
        <v>0.5</v>
      </c>
      <c r="I129">
        <v>1274</v>
      </c>
      <c r="J129">
        <v>277</v>
      </c>
      <c r="L129">
        <v>217</v>
      </c>
      <c r="M129">
        <v>1.3919999999999999</v>
      </c>
      <c r="N129">
        <v>0.51300000000000001</v>
      </c>
      <c r="O129">
        <v>0</v>
      </c>
      <c r="Q129">
        <v>0</v>
      </c>
      <c r="R129">
        <v>1</v>
      </c>
      <c r="S129">
        <v>0</v>
      </c>
      <c r="T129">
        <v>0</v>
      </c>
      <c r="V129">
        <v>0</v>
      </c>
      <c r="Y129" s="1">
        <v>44413</v>
      </c>
      <c r="Z129" s="2">
        <v>0.31810185185185186</v>
      </c>
      <c r="AB129">
        <v>1</v>
      </c>
      <c r="AD129" s="4">
        <f t="shared" si="12"/>
        <v>1.1081658747418943</v>
      </c>
      <c r="AE129" s="4">
        <f t="shared" si="13"/>
        <v>9.3581107778665362E-3</v>
      </c>
      <c r="AF129" s="4">
        <f t="shared" si="14"/>
        <v>-1.0988077639640277</v>
      </c>
      <c r="AG129" s="4">
        <f t="shared" si="15"/>
        <v>1.0101076179769894E-2</v>
      </c>
      <c r="BC129" s="4"/>
      <c r="BD129" s="4"/>
      <c r="BE129" s="4"/>
      <c r="BF129" s="4"/>
    </row>
    <row r="130" spans="1:58" x14ac:dyDescent="0.3">
      <c r="A130">
        <v>107</v>
      </c>
      <c r="B130">
        <v>3</v>
      </c>
      <c r="C130" t="s">
        <v>29</v>
      </c>
      <c r="D130" t="s">
        <v>27</v>
      </c>
      <c r="G130">
        <v>0.5</v>
      </c>
      <c r="H130">
        <v>0.5</v>
      </c>
      <c r="I130">
        <v>135</v>
      </c>
      <c r="J130">
        <v>244</v>
      </c>
      <c r="L130">
        <v>165</v>
      </c>
      <c r="M130">
        <v>0.51900000000000002</v>
      </c>
      <c r="N130">
        <v>0.48499999999999999</v>
      </c>
      <c r="O130">
        <v>0</v>
      </c>
      <c r="Q130">
        <v>0</v>
      </c>
      <c r="R130">
        <v>1</v>
      </c>
      <c r="S130">
        <v>0</v>
      </c>
      <c r="T130">
        <v>0</v>
      </c>
      <c r="V130">
        <v>0</v>
      </c>
      <c r="Y130" s="1">
        <v>44413</v>
      </c>
      <c r="Z130" s="2">
        <v>0.32304398148148145</v>
      </c>
      <c r="AB130">
        <v>1</v>
      </c>
      <c r="AD130" s="4">
        <f t="shared" si="12"/>
        <v>3.8840539049306524E-2</v>
      </c>
      <c r="AE130" s="4">
        <f t="shared" si="13"/>
        <v>-2.3820029741840637E-2</v>
      </c>
      <c r="AF130" s="4">
        <f t="shared" si="14"/>
        <v>-6.2660568791147161E-2</v>
      </c>
      <c r="AG130" s="4">
        <f t="shared" si="15"/>
        <v>4.7789617894806527E-3</v>
      </c>
      <c r="AJ130">
        <f>ABS(100*(AD130-AD131)/(AVERAGE(AD130:AD131)))</f>
        <v>76.996996462517245</v>
      </c>
      <c r="AO130">
        <f>ABS(100*(AE130-AE131)/(AVERAGE(AE130:AE131)))</f>
        <v>70.859872446699029</v>
      </c>
      <c r="AT130">
        <f>ABS(100*(AF130-AF131)/(AVERAGE(AF130:AF131)))</f>
        <v>7.0029395176491587</v>
      </c>
      <c r="AY130">
        <f>ABS(100*(AG130-AG131)/(AVERAGE(AG130:AG131)))</f>
        <v>17.580494658243833</v>
      </c>
      <c r="BC130" s="4">
        <f>AVERAGE(AD130:AD131)</f>
        <v>2.8044014588845811E-2</v>
      </c>
      <c r="BD130" s="4">
        <f>AVERAGE(AE130:AE131)</f>
        <v>-3.6890206310210144E-2</v>
      </c>
      <c r="BE130" s="4">
        <f>AVERAGE(AF130:AF131)</f>
        <v>-6.4934220899055956E-2</v>
      </c>
      <c r="BF130" s="4">
        <f>AVERAGE(AG130:AG131)</f>
        <v>5.2395293809479916E-3</v>
      </c>
    </row>
    <row r="131" spans="1:58" x14ac:dyDescent="0.3">
      <c r="A131">
        <v>108</v>
      </c>
      <c r="B131">
        <v>3</v>
      </c>
      <c r="C131" t="s">
        <v>29</v>
      </c>
      <c r="D131" t="s">
        <v>27</v>
      </c>
      <c r="G131">
        <v>0.5</v>
      </c>
      <c r="H131">
        <v>0.5</v>
      </c>
      <c r="I131">
        <v>112</v>
      </c>
      <c r="J131">
        <v>218</v>
      </c>
      <c r="L131">
        <v>174</v>
      </c>
      <c r="M131">
        <v>0.501</v>
      </c>
      <c r="N131">
        <v>0.46400000000000002</v>
      </c>
      <c r="O131">
        <v>0</v>
      </c>
      <c r="Q131">
        <v>0</v>
      </c>
      <c r="R131">
        <v>1</v>
      </c>
      <c r="S131">
        <v>0</v>
      </c>
      <c r="T131">
        <v>0</v>
      </c>
      <c r="V131">
        <v>0</v>
      </c>
      <c r="Y131" s="1">
        <v>44413</v>
      </c>
      <c r="Z131" s="2">
        <v>0.32843749999999999</v>
      </c>
      <c r="AB131">
        <v>1</v>
      </c>
      <c r="AD131" s="4">
        <f t="shared" si="12"/>
        <v>1.7247490128385095E-2</v>
      </c>
      <c r="AE131" s="4">
        <f t="shared" si="13"/>
        <v>-4.9960382878579658E-2</v>
      </c>
      <c r="AF131" s="4">
        <f t="shared" si="14"/>
        <v>-6.720787300696475E-2</v>
      </c>
      <c r="AG131" s="4">
        <f t="shared" si="15"/>
        <v>5.7000969724153305E-3</v>
      </c>
      <c r="BC131" s="4"/>
      <c r="BD131" s="4"/>
      <c r="BE131" s="4"/>
      <c r="BF131" s="4"/>
    </row>
    <row r="132" spans="1:58" x14ac:dyDescent="0.3">
      <c r="A132">
        <v>109</v>
      </c>
      <c r="B132">
        <v>1</v>
      </c>
      <c r="C132" t="s">
        <v>30</v>
      </c>
      <c r="D132" t="s">
        <v>27</v>
      </c>
      <c r="G132">
        <v>0.5</v>
      </c>
      <c r="H132">
        <v>0.5</v>
      </c>
      <c r="I132">
        <v>7783</v>
      </c>
      <c r="J132">
        <v>10056</v>
      </c>
      <c r="L132">
        <v>11948</v>
      </c>
      <c r="M132">
        <v>6.3860000000000001</v>
      </c>
      <c r="N132">
        <v>8.798</v>
      </c>
      <c r="O132">
        <v>2.4119999999999999</v>
      </c>
      <c r="Q132">
        <v>1.1339999999999999</v>
      </c>
      <c r="R132">
        <v>1</v>
      </c>
      <c r="S132">
        <v>0</v>
      </c>
      <c r="T132">
        <v>0</v>
      </c>
      <c r="V132">
        <v>0</v>
      </c>
      <c r="Y132" s="1">
        <v>44413</v>
      </c>
      <c r="Z132" s="2">
        <v>0.33913194444444444</v>
      </c>
      <c r="AB132">
        <v>1</v>
      </c>
      <c r="AD132" s="4">
        <f t="shared" si="12"/>
        <v>7.2189987193626619</v>
      </c>
      <c r="AE132" s="4">
        <f t="shared" si="13"/>
        <v>9.8411470847844331</v>
      </c>
      <c r="AF132" s="4">
        <f t="shared" si="14"/>
        <v>2.6221483654217712</v>
      </c>
      <c r="AG132" s="4">
        <f t="shared" si="15"/>
        <v>1.2107496129582904</v>
      </c>
    </row>
    <row r="133" spans="1:58" x14ac:dyDescent="0.3">
      <c r="A133">
        <v>110</v>
      </c>
      <c r="B133">
        <v>1</v>
      </c>
      <c r="C133" t="s">
        <v>30</v>
      </c>
      <c r="D133" t="s">
        <v>27</v>
      </c>
      <c r="G133">
        <v>0.5</v>
      </c>
      <c r="H133">
        <v>0.5</v>
      </c>
      <c r="I133">
        <v>10576</v>
      </c>
      <c r="J133">
        <v>10099</v>
      </c>
      <c r="L133">
        <v>12216</v>
      </c>
      <c r="M133">
        <v>8.5280000000000005</v>
      </c>
      <c r="N133">
        <v>8.8339999999999996</v>
      </c>
      <c r="O133">
        <v>0.30499999999999999</v>
      </c>
      <c r="Q133">
        <v>1.1619999999999999</v>
      </c>
      <c r="R133">
        <v>1</v>
      </c>
      <c r="S133">
        <v>0</v>
      </c>
      <c r="T133">
        <v>0</v>
      </c>
      <c r="V133">
        <v>0</v>
      </c>
      <c r="Y133" s="1">
        <v>44413</v>
      </c>
      <c r="Z133" s="2">
        <v>0.34528935185185183</v>
      </c>
      <c r="AB133">
        <v>1</v>
      </c>
      <c r="AD133" s="4">
        <f t="shared" si="12"/>
        <v>9.8411459209336876</v>
      </c>
      <c r="AE133" s="4">
        <f t="shared" si="13"/>
        <v>9.8843792072798085</v>
      </c>
      <c r="AF133" s="4">
        <f t="shared" si="14"/>
        <v>4.3233286346120892E-2</v>
      </c>
      <c r="AG133" s="4">
        <f t="shared" si="15"/>
        <v>1.2381789717390119</v>
      </c>
      <c r="AJ133">
        <f>ABS(100*(AD133-AD134)/(AVERAGE(AD133:AD134)))</f>
        <v>2.6545245588013655</v>
      </c>
      <c r="AO133">
        <f>ABS(100*(AE133-AE134)/(AVERAGE(AE133:AE134)))</f>
        <v>1.2835014255118335</v>
      </c>
      <c r="AT133">
        <f>ABS(100*(AF133-AF134)/(AVERAGE(AF133:AF134)))</f>
        <v>541.78258662600774</v>
      </c>
      <c r="AY133">
        <f>ABS(100*(AG133-AG134)/(AVERAGE(AG133:AG134)))</f>
        <v>1.6152581252536471</v>
      </c>
      <c r="BC133" s="4">
        <f>AVERAGE(AD133:AD134)</f>
        <v>9.9735206991010763</v>
      </c>
      <c r="BD133" s="4">
        <f>AVERAGE(AE133:AE134)</f>
        <v>9.9482219928253066</v>
      </c>
      <c r="BE133" s="4">
        <f>AVERAGE(AF133:AF134)</f>
        <v>-2.5298706275769689E-2</v>
      </c>
      <c r="BF133" s="4">
        <f>AVERAGE(AG133:AG134)</f>
        <v>1.2482602845744637</v>
      </c>
    </row>
    <row r="134" spans="1:58" x14ac:dyDescent="0.3">
      <c r="A134">
        <v>111</v>
      </c>
      <c r="B134">
        <v>1</v>
      </c>
      <c r="C134" t="s">
        <v>30</v>
      </c>
      <c r="D134" t="s">
        <v>27</v>
      </c>
      <c r="G134">
        <v>0.5</v>
      </c>
      <c r="H134">
        <v>0.5</v>
      </c>
      <c r="I134">
        <v>10858</v>
      </c>
      <c r="J134">
        <v>10226</v>
      </c>
      <c r="L134">
        <v>12413</v>
      </c>
      <c r="M134">
        <v>8.7449999999999992</v>
      </c>
      <c r="N134">
        <v>8.9420000000000002</v>
      </c>
      <c r="O134">
        <v>0.19700000000000001</v>
      </c>
      <c r="Q134">
        <v>1.1819999999999999</v>
      </c>
      <c r="R134">
        <v>1</v>
      </c>
      <c r="S134">
        <v>0</v>
      </c>
      <c r="T134">
        <v>0</v>
      </c>
      <c r="V134">
        <v>0</v>
      </c>
      <c r="Y134" s="1">
        <v>44413</v>
      </c>
      <c r="Z134" s="2">
        <v>0.35193287037037035</v>
      </c>
      <c r="AB134">
        <v>1</v>
      </c>
      <c r="AD134" s="4">
        <f t="shared" si="12"/>
        <v>10.105895477268463</v>
      </c>
      <c r="AE134" s="4">
        <f t="shared" si="13"/>
        <v>10.012064778370803</v>
      </c>
      <c r="AF134" s="4">
        <f t="shared" si="14"/>
        <v>-9.383069889766027E-2</v>
      </c>
      <c r="AG134" s="4">
        <f t="shared" si="15"/>
        <v>1.2583415974099152</v>
      </c>
      <c r="BC134" s="4"/>
      <c r="BD134" s="4"/>
      <c r="BE134" s="4"/>
      <c r="BF134" s="4"/>
    </row>
    <row r="135" spans="1:58" x14ac:dyDescent="0.3">
      <c r="A135">
        <v>112</v>
      </c>
      <c r="B135">
        <v>4</v>
      </c>
      <c r="C135" t="s">
        <v>65</v>
      </c>
      <c r="D135" t="s">
        <v>27</v>
      </c>
      <c r="G135">
        <v>0.6</v>
      </c>
      <c r="H135">
        <v>0.6</v>
      </c>
      <c r="I135">
        <v>6275</v>
      </c>
      <c r="J135">
        <v>7471</v>
      </c>
      <c r="L135">
        <v>3453</v>
      </c>
      <c r="M135">
        <v>4.3579999999999997</v>
      </c>
      <c r="N135">
        <v>5.5060000000000002</v>
      </c>
      <c r="O135">
        <v>1.149</v>
      </c>
      <c r="Q135">
        <v>0.20399999999999999</v>
      </c>
      <c r="R135">
        <v>1</v>
      </c>
      <c r="S135">
        <v>0</v>
      </c>
      <c r="T135">
        <v>0</v>
      </c>
      <c r="V135">
        <v>0</v>
      </c>
      <c r="Y135" s="1">
        <v>44413</v>
      </c>
      <c r="Z135" s="2">
        <v>0.36321759259259262</v>
      </c>
      <c r="AB135">
        <v>1</v>
      </c>
      <c r="AD135" s="4">
        <f t="shared" si="12"/>
        <v>4.8360381439344824</v>
      </c>
      <c r="AE135" s="4">
        <f t="shared" si="13"/>
        <v>6.0351606200616956</v>
      </c>
      <c r="AF135" s="4">
        <f t="shared" si="14"/>
        <v>1.1991224761272132</v>
      </c>
      <c r="AG135" s="4">
        <f t="shared" si="15"/>
        <v>0.28441695718467969</v>
      </c>
    </row>
    <row r="136" spans="1:58" x14ac:dyDescent="0.3">
      <c r="A136">
        <v>113</v>
      </c>
      <c r="B136">
        <v>4</v>
      </c>
      <c r="C136" t="s">
        <v>65</v>
      </c>
      <c r="D136" t="s">
        <v>27</v>
      </c>
      <c r="G136">
        <v>0.6</v>
      </c>
      <c r="H136">
        <v>0.6</v>
      </c>
      <c r="I136">
        <v>4115</v>
      </c>
      <c r="J136">
        <v>7535</v>
      </c>
      <c r="L136">
        <v>3418</v>
      </c>
      <c r="M136">
        <v>2.9769999999999999</v>
      </c>
      <c r="N136">
        <v>5.5510000000000002</v>
      </c>
      <c r="O136">
        <v>2.5750000000000002</v>
      </c>
      <c r="Q136">
        <v>0.20100000000000001</v>
      </c>
      <c r="R136">
        <v>1</v>
      </c>
      <c r="S136">
        <v>0</v>
      </c>
      <c r="T136">
        <v>0</v>
      </c>
      <c r="V136">
        <v>0</v>
      </c>
      <c r="Y136" s="1">
        <v>44413</v>
      </c>
      <c r="Z136" s="2">
        <v>0.36950231481481483</v>
      </c>
      <c r="AB136">
        <v>1</v>
      </c>
      <c r="AD136" s="4">
        <f t="shared" si="12"/>
        <v>3.1461473588188911</v>
      </c>
      <c r="AE136" s="4">
        <f t="shared" si="13"/>
        <v>6.0887818572652632</v>
      </c>
      <c r="AF136" s="4">
        <f t="shared" si="14"/>
        <v>2.9426344984463721</v>
      </c>
      <c r="AG136" s="4">
        <f t="shared" si="15"/>
        <v>0.28143179686961362</v>
      </c>
      <c r="AI136">
        <f>ABS(100*(AD136-3)/3)</f>
        <v>4.871578627296369</v>
      </c>
      <c r="AJ136">
        <f>ABS(100*(AD136-AD137)/(AVERAGE(AD136:AD137)))</f>
        <v>0.24898096479034321</v>
      </c>
      <c r="AN136">
        <f t="shared" ref="AN136" si="18">ABS(100*(AE136-6)/6)</f>
        <v>1.4796976210877204</v>
      </c>
      <c r="AO136">
        <f>ABS(100*(AE136-AE137)/(AVERAGE(AE136:AE137)))</f>
        <v>0.23365102975827454</v>
      </c>
      <c r="AS136">
        <f>ABS(100*(AF136-3)/3)</f>
        <v>1.9121833851209284</v>
      </c>
      <c r="AT136">
        <f>ABS(100*(AF136-AF137)/(AVERAGE(AF136:AF137)))</f>
        <v>0.74709516026394585</v>
      </c>
      <c r="AX136">
        <f t="shared" ref="AX136" si="19">ABS(100*(AG136-0.3)/0.3)</f>
        <v>6.1894010434621247</v>
      </c>
      <c r="AY136">
        <f>ABS(100*(AG136-AG137)/(AVERAGE(AG136:AG137)))</f>
        <v>2.0694662233217564</v>
      </c>
      <c r="BC136" s="4">
        <f>AVERAGE(AD136:AD137)</f>
        <v>3.1422355745940864</v>
      </c>
      <c r="BD136" s="4">
        <f>AVERAGE(AE136:AE137)</f>
        <v>6.0959034278313622</v>
      </c>
      <c r="BE136" s="4">
        <f>AVERAGE(AF136:AF137)</f>
        <v>2.9536678532372758</v>
      </c>
      <c r="BF136" s="4">
        <f>AVERAGE(AG136:AG137)</f>
        <v>0.28437431203732161</v>
      </c>
    </row>
    <row r="137" spans="1:58" x14ac:dyDescent="0.3">
      <c r="A137">
        <v>114</v>
      </c>
      <c r="B137">
        <v>4</v>
      </c>
      <c r="C137" t="s">
        <v>65</v>
      </c>
      <c r="D137" t="s">
        <v>27</v>
      </c>
      <c r="G137">
        <v>0.6</v>
      </c>
      <c r="H137">
        <v>0.6</v>
      </c>
      <c r="I137">
        <v>4105</v>
      </c>
      <c r="J137">
        <v>7552</v>
      </c>
      <c r="L137">
        <v>3487</v>
      </c>
      <c r="M137">
        <v>2.97</v>
      </c>
      <c r="N137">
        <v>5.5640000000000001</v>
      </c>
      <c r="O137">
        <v>2.5939999999999999</v>
      </c>
      <c r="Q137">
        <v>0.20699999999999999</v>
      </c>
      <c r="R137">
        <v>1</v>
      </c>
      <c r="S137">
        <v>0</v>
      </c>
      <c r="T137">
        <v>0</v>
      </c>
      <c r="V137">
        <v>0</v>
      </c>
      <c r="Y137" s="1">
        <v>44413</v>
      </c>
      <c r="Z137" s="2">
        <v>0.37612268518518516</v>
      </c>
      <c r="AB137">
        <v>1</v>
      </c>
      <c r="AD137" s="4">
        <f t="shared" si="12"/>
        <v>3.1383237903692813</v>
      </c>
      <c r="AE137" s="4">
        <f t="shared" si="13"/>
        <v>6.1030249983974612</v>
      </c>
      <c r="AF137" s="4">
        <f t="shared" si="14"/>
        <v>2.9647012080281798</v>
      </c>
      <c r="AG137" s="4">
        <f t="shared" si="15"/>
        <v>0.2873168272050296</v>
      </c>
    </row>
    <row r="138" spans="1:58" x14ac:dyDescent="0.3">
      <c r="A138">
        <v>115</v>
      </c>
      <c r="B138">
        <v>9</v>
      </c>
      <c r="C138" t="s">
        <v>180</v>
      </c>
      <c r="D138" t="s">
        <v>27</v>
      </c>
      <c r="G138">
        <v>0.5</v>
      </c>
      <c r="H138">
        <v>0.5</v>
      </c>
      <c r="I138">
        <v>4044</v>
      </c>
      <c r="J138">
        <v>6847</v>
      </c>
      <c r="L138">
        <v>1952</v>
      </c>
      <c r="M138">
        <v>3.5169999999999999</v>
      </c>
      <c r="N138">
        <v>6.0789999999999997</v>
      </c>
      <c r="O138">
        <v>2.5619999999999998</v>
      </c>
      <c r="Q138">
        <v>8.7999999999999995E-2</v>
      </c>
      <c r="R138">
        <v>1</v>
      </c>
      <c r="S138">
        <v>0</v>
      </c>
      <c r="T138">
        <v>0</v>
      </c>
      <c r="V138">
        <v>0</v>
      </c>
      <c r="Y138" s="1">
        <v>44413</v>
      </c>
      <c r="Z138" s="2">
        <v>0.3869097222222222</v>
      </c>
      <c r="AB138">
        <v>1</v>
      </c>
      <c r="AD138" s="4">
        <f t="shared" ref="AD138:AD149" si="20">((I138*$E$20)+$E$21)*1000/G138</f>
        <v>3.7087200273919985</v>
      </c>
      <c r="AE138" s="4">
        <f t="shared" ref="AE138:AE149" si="21">((J138*$G$20)+$G$21)*1000/H138</f>
        <v>6.6148242687922991</v>
      </c>
      <c r="AF138" s="4">
        <f t="shared" ref="AF138:AF149" si="22">AE138-AD138</f>
        <v>2.9061042414003007</v>
      </c>
      <c r="AG138" s="4">
        <f t="shared" ref="AG138:AG149" si="23">((L138*$I$20)+$I$21)*1000/H138</f>
        <v>0.18767546977884356</v>
      </c>
    </row>
    <row r="139" spans="1:58" x14ac:dyDescent="0.3">
      <c r="A139">
        <v>116</v>
      </c>
      <c r="B139">
        <v>9</v>
      </c>
      <c r="C139" t="s">
        <v>180</v>
      </c>
      <c r="D139" t="s">
        <v>27</v>
      </c>
      <c r="G139">
        <v>0.5</v>
      </c>
      <c r="H139">
        <v>0.5</v>
      </c>
      <c r="I139">
        <v>4307</v>
      </c>
      <c r="J139">
        <v>6846</v>
      </c>
      <c r="L139">
        <v>1934</v>
      </c>
      <c r="M139">
        <v>3.7189999999999999</v>
      </c>
      <c r="N139">
        <v>6.0789999999999997</v>
      </c>
      <c r="O139">
        <v>2.359</v>
      </c>
      <c r="Q139">
        <v>8.5999999999999993E-2</v>
      </c>
      <c r="R139">
        <v>1</v>
      </c>
      <c r="S139">
        <v>0</v>
      </c>
      <c r="T139">
        <v>0</v>
      </c>
      <c r="V139">
        <v>0</v>
      </c>
      <c r="Y139" s="1">
        <v>44413</v>
      </c>
      <c r="Z139" s="2">
        <v>0.39296296296296296</v>
      </c>
      <c r="AB139">
        <v>1</v>
      </c>
      <c r="AD139" s="4">
        <f t="shared" si="20"/>
        <v>3.9556318476616652</v>
      </c>
      <c r="AE139" s="4">
        <f t="shared" si="21"/>
        <v>6.6138188705947325</v>
      </c>
      <c r="AF139" s="4">
        <f t="shared" si="22"/>
        <v>2.6581870229330673</v>
      </c>
      <c r="AG139" s="4">
        <f t="shared" si="23"/>
        <v>0.18583319941297419</v>
      </c>
      <c r="AJ139">
        <f>ABS(100*(AD139-AD140)/(AVERAGE(AD139:AD140)))</f>
        <v>0.69066179842484632</v>
      </c>
      <c r="AO139">
        <f>ABS(100*(AE139-AE140)/(AVERAGE(AE139:AE140)))</f>
        <v>0.62520892413307072</v>
      </c>
      <c r="AT139">
        <f>ABS(100*(AF139-AF140)/(AVERAGE(AF139:AF140)))</f>
        <v>0.52788790040144995</v>
      </c>
      <c r="AY139">
        <f>ABS(100*(AG139-AG140)/(AVERAGE(AG139:AG140)))</f>
        <v>0.22054447925316648</v>
      </c>
      <c r="BC139" s="4">
        <f>AVERAGE(AD139:AD140)</f>
        <v>3.9420188385593451</v>
      </c>
      <c r="BD139" s="4">
        <f>AVERAGE(AE139:AE140)</f>
        <v>6.5932082075446115</v>
      </c>
      <c r="BE139" s="4">
        <f>AVERAGE(AF139:AF140)</f>
        <v>2.6511893689852659</v>
      </c>
      <c r="BF139" s="4">
        <f>AVERAGE(AG139:AG140)</f>
        <v>0.18562850270565537</v>
      </c>
    </row>
    <row r="140" spans="1:58" x14ac:dyDescent="0.3">
      <c r="A140">
        <v>117</v>
      </c>
      <c r="B140">
        <v>9</v>
      </c>
      <c r="C140" t="s">
        <v>180</v>
      </c>
      <c r="D140" t="s">
        <v>27</v>
      </c>
      <c r="G140">
        <v>0.5</v>
      </c>
      <c r="H140">
        <v>0.5</v>
      </c>
      <c r="I140">
        <v>4278</v>
      </c>
      <c r="J140">
        <v>6805</v>
      </c>
      <c r="L140">
        <v>1930</v>
      </c>
      <c r="M140">
        <v>3.6970000000000001</v>
      </c>
      <c r="N140">
        <v>6.0439999999999996</v>
      </c>
      <c r="O140">
        <v>2.347</v>
      </c>
      <c r="Q140">
        <v>8.5999999999999993E-2</v>
      </c>
      <c r="R140">
        <v>1</v>
      </c>
      <c r="S140">
        <v>0</v>
      </c>
      <c r="T140">
        <v>0</v>
      </c>
      <c r="V140">
        <v>0</v>
      </c>
      <c r="Y140" s="1">
        <v>44413</v>
      </c>
      <c r="Z140" s="2">
        <v>0.39940972222222221</v>
      </c>
      <c r="AB140">
        <v>1</v>
      </c>
      <c r="AD140" s="4">
        <f t="shared" si="20"/>
        <v>3.928405829457025</v>
      </c>
      <c r="AE140" s="4">
        <f t="shared" si="21"/>
        <v>6.5725975444944895</v>
      </c>
      <c r="AF140" s="4">
        <f t="shared" si="22"/>
        <v>2.6441917150374645</v>
      </c>
      <c r="AG140" s="4">
        <f t="shared" si="23"/>
        <v>0.18542380599833655</v>
      </c>
    </row>
    <row r="141" spans="1:58" x14ac:dyDescent="0.3">
      <c r="A141">
        <v>118</v>
      </c>
      <c r="B141">
        <v>10</v>
      </c>
      <c r="C141" t="s">
        <v>181</v>
      </c>
      <c r="D141" t="s">
        <v>27</v>
      </c>
      <c r="G141">
        <v>0.5</v>
      </c>
      <c r="H141">
        <v>0.5</v>
      </c>
      <c r="I141">
        <v>3144</v>
      </c>
      <c r="J141">
        <v>6383</v>
      </c>
      <c r="L141">
        <v>2572</v>
      </c>
      <c r="M141">
        <v>2.827</v>
      </c>
      <c r="N141">
        <v>5.6859999999999999</v>
      </c>
      <c r="O141">
        <v>2.859</v>
      </c>
      <c r="Q141">
        <v>0.153</v>
      </c>
      <c r="R141">
        <v>1</v>
      </c>
      <c r="S141">
        <v>0</v>
      </c>
      <c r="T141">
        <v>0</v>
      </c>
      <c r="V141">
        <v>0</v>
      </c>
      <c r="Y141" s="1">
        <v>44413</v>
      </c>
      <c r="Z141" s="2">
        <v>0.41013888888888889</v>
      </c>
      <c r="AB141">
        <v>1</v>
      </c>
      <c r="AD141" s="4">
        <f t="shared" si="20"/>
        <v>2.8637746348342028</v>
      </c>
      <c r="AE141" s="4">
        <f t="shared" si="21"/>
        <v>6.1483195051212647</v>
      </c>
      <c r="AF141" s="4">
        <f t="shared" si="22"/>
        <v>3.2845448702870619</v>
      </c>
      <c r="AG141" s="4">
        <f t="shared" si="23"/>
        <v>0.25113144904767681</v>
      </c>
    </row>
    <row r="142" spans="1:58" x14ac:dyDescent="0.3">
      <c r="A142">
        <v>119</v>
      </c>
      <c r="B142">
        <v>10</v>
      </c>
      <c r="C142" t="s">
        <v>181</v>
      </c>
      <c r="D142" t="s">
        <v>27</v>
      </c>
      <c r="G142">
        <v>0.5</v>
      </c>
      <c r="H142">
        <v>0.5</v>
      </c>
      <c r="I142">
        <v>2697</v>
      </c>
      <c r="J142">
        <v>6426</v>
      </c>
      <c r="L142">
        <v>2558</v>
      </c>
      <c r="M142">
        <v>2.484</v>
      </c>
      <c r="N142">
        <v>5.7229999999999999</v>
      </c>
      <c r="O142">
        <v>3.2389999999999999</v>
      </c>
      <c r="Q142">
        <v>0.152</v>
      </c>
      <c r="R142">
        <v>1</v>
      </c>
      <c r="S142">
        <v>0</v>
      </c>
      <c r="T142">
        <v>0</v>
      </c>
      <c r="V142">
        <v>0</v>
      </c>
      <c r="Y142" s="1">
        <v>44413</v>
      </c>
      <c r="Z142" s="2">
        <v>0.41605324074074074</v>
      </c>
      <c r="AB142">
        <v>1</v>
      </c>
      <c r="AD142" s="4">
        <f t="shared" si="20"/>
        <v>2.4441184231971644</v>
      </c>
      <c r="AE142" s="4">
        <f t="shared" si="21"/>
        <v>6.1915516276166409</v>
      </c>
      <c r="AF142" s="4">
        <f t="shared" si="22"/>
        <v>3.7474332044194765</v>
      </c>
      <c r="AG142" s="4">
        <f t="shared" si="23"/>
        <v>0.24969857209644505</v>
      </c>
      <c r="AJ142">
        <f>ABS(100*(AD142-AD143)/(AVERAGE(AD142:AD143)))</f>
        <v>1.3924498995095538</v>
      </c>
      <c r="AO142">
        <f>ABS(100*(AE142-AE143)/(AVERAGE(AE142:AE143)))</f>
        <v>0.87303657599383511</v>
      </c>
      <c r="AT142">
        <f>ABS(100*(AF142-AF143)/(AVERAGE(AF142:AF143)))</f>
        <v>2.3233504596323327</v>
      </c>
      <c r="AY142">
        <f>ABS(100*(AG142-AG143)/(AVERAGE(AG142:AG143)))</f>
        <v>0.12289072918788986</v>
      </c>
      <c r="BC142" s="4">
        <f>AVERAGE(AD142:AD143)</f>
        <v>2.4272195153460085</v>
      </c>
      <c r="BD142" s="4">
        <f>AVERAGE(AE142:AE143)</f>
        <v>6.2186973789509468</v>
      </c>
      <c r="BE142" s="4">
        <f>AVERAGE(AF142:AF143)</f>
        <v>3.7914778636049382</v>
      </c>
      <c r="BF142" s="4">
        <f>AVERAGE(AG142:AG143)</f>
        <v>0.2498520946269342</v>
      </c>
    </row>
    <row r="143" spans="1:58" x14ac:dyDescent="0.3">
      <c r="A143">
        <v>120</v>
      </c>
      <c r="B143">
        <v>10</v>
      </c>
      <c r="C143" t="s">
        <v>181</v>
      </c>
      <c r="D143" t="s">
        <v>27</v>
      </c>
      <c r="G143">
        <v>0.5</v>
      </c>
      <c r="H143">
        <v>0.5</v>
      </c>
      <c r="I143">
        <v>2661</v>
      </c>
      <c r="J143">
        <v>6480</v>
      </c>
      <c r="L143">
        <v>2561</v>
      </c>
      <c r="M143">
        <v>2.4569999999999999</v>
      </c>
      <c r="N143">
        <v>5.7679999999999998</v>
      </c>
      <c r="O143">
        <v>3.3109999999999999</v>
      </c>
      <c r="Q143">
        <v>0.152</v>
      </c>
      <c r="R143">
        <v>1</v>
      </c>
      <c r="S143">
        <v>0</v>
      </c>
      <c r="T143">
        <v>0</v>
      </c>
      <c r="V143">
        <v>0</v>
      </c>
      <c r="Y143" s="1">
        <v>44413</v>
      </c>
      <c r="Z143" s="2">
        <v>0.42238425925925926</v>
      </c>
      <c r="AB143">
        <v>1</v>
      </c>
      <c r="AD143" s="4">
        <f t="shared" si="20"/>
        <v>2.4103206074948527</v>
      </c>
      <c r="AE143" s="4">
        <f t="shared" si="21"/>
        <v>6.2458431302852526</v>
      </c>
      <c r="AF143" s="4">
        <f t="shared" si="22"/>
        <v>3.8355225227904</v>
      </c>
      <c r="AG143" s="4">
        <f t="shared" si="23"/>
        <v>0.25000561715742331</v>
      </c>
    </row>
    <row r="144" spans="1:58" x14ac:dyDescent="0.3">
      <c r="A144">
        <v>121</v>
      </c>
      <c r="B144">
        <v>11</v>
      </c>
      <c r="C144" t="s">
        <v>182</v>
      </c>
      <c r="D144" t="s">
        <v>27</v>
      </c>
      <c r="G144">
        <v>0.5</v>
      </c>
      <c r="H144">
        <v>0.5</v>
      </c>
      <c r="I144">
        <v>3970</v>
      </c>
      <c r="J144">
        <v>7181</v>
      </c>
      <c r="L144">
        <v>1803</v>
      </c>
      <c r="M144">
        <v>3.46</v>
      </c>
      <c r="N144">
        <v>6.3620000000000001</v>
      </c>
      <c r="O144">
        <v>2.9009999999999998</v>
      </c>
      <c r="Q144">
        <v>7.2999999999999995E-2</v>
      </c>
      <c r="R144">
        <v>1</v>
      </c>
      <c r="S144">
        <v>0</v>
      </c>
      <c r="T144">
        <v>0</v>
      </c>
      <c r="V144">
        <v>0</v>
      </c>
      <c r="Y144" s="1">
        <v>44413</v>
      </c>
      <c r="Z144" s="2">
        <v>0.4332523148148148</v>
      </c>
      <c r="AB144">
        <v>1</v>
      </c>
      <c r="AD144" s="4">
        <f t="shared" si="20"/>
        <v>3.6392467395594683</v>
      </c>
      <c r="AE144" s="4">
        <f t="shared" si="21"/>
        <v>6.9506272667796383</v>
      </c>
      <c r="AF144" s="4">
        <f t="shared" si="22"/>
        <v>3.31138052722017</v>
      </c>
      <c r="AG144" s="4">
        <f t="shared" si="23"/>
        <v>0.17242556508359169</v>
      </c>
    </row>
    <row r="145" spans="1:58" x14ac:dyDescent="0.3">
      <c r="A145">
        <v>122</v>
      </c>
      <c r="B145">
        <v>11</v>
      </c>
      <c r="C145" t="s">
        <v>182</v>
      </c>
      <c r="D145" t="s">
        <v>27</v>
      </c>
      <c r="G145">
        <v>0.5</v>
      </c>
      <c r="H145">
        <v>0.5</v>
      </c>
      <c r="I145">
        <v>4386</v>
      </c>
      <c r="J145">
        <v>7192</v>
      </c>
      <c r="L145">
        <v>1802</v>
      </c>
      <c r="M145">
        <v>3.78</v>
      </c>
      <c r="N145">
        <v>6.3719999999999999</v>
      </c>
      <c r="O145">
        <v>2.5920000000000001</v>
      </c>
      <c r="Q145">
        <v>7.1999999999999995E-2</v>
      </c>
      <c r="R145">
        <v>1</v>
      </c>
      <c r="S145">
        <v>0</v>
      </c>
      <c r="T145">
        <v>0</v>
      </c>
      <c r="V145">
        <v>0</v>
      </c>
      <c r="Y145" s="1">
        <v>44413</v>
      </c>
      <c r="Z145" s="2">
        <v>0.43929398148148152</v>
      </c>
      <c r="AB145">
        <v>1</v>
      </c>
      <c r="AD145" s="4">
        <f t="shared" si="20"/>
        <v>4.0297992765639608</v>
      </c>
      <c r="AE145" s="4">
        <f t="shared" si="21"/>
        <v>6.9616866469528738</v>
      </c>
      <c r="AF145" s="4">
        <f t="shared" si="22"/>
        <v>2.931887370388913</v>
      </c>
      <c r="AG145" s="4">
        <f t="shared" si="23"/>
        <v>0.17232321672993228</v>
      </c>
      <c r="AJ145">
        <f>ABS(100*(AD145-AD146)/(AVERAGE(AD145:AD146)))</f>
        <v>0.51385405478354806</v>
      </c>
      <c r="AO145">
        <f>ABS(100*(AE145-AE146)/(AVERAGE(AE145:AE146)))</f>
        <v>0.55030131519765002</v>
      </c>
      <c r="AT145">
        <f>ABS(100*(AF145-AF146)/(AVERAGE(AF145:AF146)))</f>
        <v>0.60041870824644705</v>
      </c>
      <c r="AY145">
        <f>ABS(100*(AG145-AG146)/(AVERAGE(AG145:AG146)))</f>
        <v>2.1005968651051359</v>
      </c>
      <c r="BC145" s="4">
        <f>AVERAGE(AD145:AD146)</f>
        <v>4.0194721662104769</v>
      </c>
      <c r="BD145" s="4">
        <f>AVERAGE(AE145:AE146)</f>
        <v>6.9425840811991026</v>
      </c>
      <c r="BE145" s="4">
        <f>AVERAGE(AF145:AF146)</f>
        <v>2.9231119149886267</v>
      </c>
      <c r="BF145" s="4">
        <f>AVERAGE(AG145:AG146)</f>
        <v>0.17053212054089262</v>
      </c>
    </row>
    <row r="146" spans="1:58" x14ac:dyDescent="0.3">
      <c r="A146">
        <v>123</v>
      </c>
      <c r="B146">
        <v>11</v>
      </c>
      <c r="C146" t="s">
        <v>182</v>
      </c>
      <c r="D146" t="s">
        <v>27</v>
      </c>
      <c r="G146">
        <v>0.5</v>
      </c>
      <c r="H146">
        <v>0.5</v>
      </c>
      <c r="I146">
        <v>4364</v>
      </c>
      <c r="J146">
        <v>7154</v>
      </c>
      <c r="L146">
        <v>1767</v>
      </c>
      <c r="M146">
        <v>3.7629999999999999</v>
      </c>
      <c r="N146">
        <v>6.34</v>
      </c>
      <c r="O146">
        <v>2.5760000000000001</v>
      </c>
      <c r="Q146">
        <v>6.9000000000000006E-2</v>
      </c>
      <c r="R146">
        <v>1</v>
      </c>
      <c r="S146">
        <v>0</v>
      </c>
      <c r="T146">
        <v>0</v>
      </c>
      <c r="V146">
        <v>0</v>
      </c>
      <c r="Y146" s="1">
        <v>44413</v>
      </c>
      <c r="Z146" s="2">
        <v>0.4458333333333333</v>
      </c>
      <c r="AB146">
        <v>1</v>
      </c>
      <c r="AD146" s="4">
        <f t="shared" si="20"/>
        <v>4.0091450558569921</v>
      </c>
      <c r="AE146" s="4">
        <f t="shared" si="21"/>
        <v>6.9234815154453324</v>
      </c>
      <c r="AF146" s="4">
        <f t="shared" si="22"/>
        <v>2.9143364595883403</v>
      </c>
      <c r="AG146" s="4">
        <f t="shared" si="23"/>
        <v>0.16874102435185298</v>
      </c>
    </row>
    <row r="147" spans="1:58" x14ac:dyDescent="0.3">
      <c r="A147">
        <v>124</v>
      </c>
      <c r="B147">
        <v>12</v>
      </c>
      <c r="C147" t="s">
        <v>183</v>
      </c>
      <c r="D147" t="s">
        <v>27</v>
      </c>
      <c r="G147">
        <v>0.5</v>
      </c>
      <c r="H147">
        <v>0.5</v>
      </c>
      <c r="I147">
        <v>3845</v>
      </c>
      <c r="J147">
        <v>4664</v>
      </c>
      <c r="L147">
        <v>1226</v>
      </c>
      <c r="M147">
        <v>3.3650000000000002</v>
      </c>
      <c r="N147">
        <v>4.2300000000000004</v>
      </c>
      <c r="O147">
        <v>0.86499999999999999</v>
      </c>
      <c r="Q147">
        <v>1.2E-2</v>
      </c>
      <c r="R147">
        <v>1</v>
      </c>
      <c r="S147">
        <v>0</v>
      </c>
      <c r="T147">
        <v>0</v>
      </c>
      <c r="V147">
        <v>0</v>
      </c>
      <c r="Y147" s="1">
        <v>44413</v>
      </c>
      <c r="Z147" s="2">
        <v>0.4566087962962963</v>
      </c>
      <c r="AB147">
        <v>1</v>
      </c>
      <c r="AD147" s="4">
        <f t="shared" si="20"/>
        <v>3.5218932128153302</v>
      </c>
      <c r="AE147" s="4">
        <f t="shared" si="21"/>
        <v>4.4200400035037894</v>
      </c>
      <c r="AF147" s="4">
        <f t="shared" si="22"/>
        <v>0.89814679068845926</v>
      </c>
      <c r="AG147" s="4">
        <f t="shared" si="23"/>
        <v>0.11337056502211301</v>
      </c>
    </row>
    <row r="148" spans="1:58" x14ac:dyDescent="0.3">
      <c r="A148">
        <v>125</v>
      </c>
      <c r="B148">
        <v>12</v>
      </c>
      <c r="C148" t="s">
        <v>183</v>
      </c>
      <c r="D148" t="s">
        <v>27</v>
      </c>
      <c r="G148">
        <v>0.5</v>
      </c>
      <c r="H148">
        <v>0.5</v>
      </c>
      <c r="I148">
        <v>3597</v>
      </c>
      <c r="J148">
        <v>4603</v>
      </c>
      <c r="L148">
        <v>1275</v>
      </c>
      <c r="M148">
        <v>3.1739999999999999</v>
      </c>
      <c r="N148">
        <v>4.1779999999999999</v>
      </c>
      <c r="O148">
        <v>1.004</v>
      </c>
      <c r="Q148">
        <v>1.7000000000000001E-2</v>
      </c>
      <c r="R148">
        <v>1</v>
      </c>
      <c r="S148">
        <v>0</v>
      </c>
      <c r="T148">
        <v>0</v>
      </c>
      <c r="V148">
        <v>0</v>
      </c>
      <c r="Y148" s="1">
        <v>44413</v>
      </c>
      <c r="Z148" s="2">
        <v>0.46249999999999997</v>
      </c>
      <c r="AB148">
        <v>1</v>
      </c>
      <c r="AD148" s="4">
        <f t="shared" si="20"/>
        <v>3.2890638157549597</v>
      </c>
      <c r="AE148" s="4">
        <f t="shared" si="21"/>
        <v>4.3587107134522096</v>
      </c>
      <c r="AF148" s="4">
        <f t="shared" si="22"/>
        <v>1.06964689769725</v>
      </c>
      <c r="AG148" s="4">
        <f t="shared" si="23"/>
        <v>0.11838563435142402</v>
      </c>
      <c r="AJ148">
        <f>ABS(100*(AD148-AD149)/(AVERAGE(AD148:AD149)))</f>
        <v>1.9018137942175204</v>
      </c>
      <c r="AO148">
        <f>ABS(100*(AE148-AE149)/(AVERAGE(AE148:AE149)))</f>
        <v>1.00979782384873</v>
      </c>
      <c r="AT148">
        <f>ABS(100*(AF148-AF149)/(AVERAGE(AF148:AF149)))</f>
        <v>9.4589594845926719</v>
      </c>
      <c r="AY148">
        <f>ABS(100*(AG148-AG149)/(AVERAGE(AG148:AG149)))</f>
        <v>1.62923275909829</v>
      </c>
      <c r="BC148" s="4">
        <f>AVERAGE(AD148:AD149)</f>
        <v>3.2580824846945071</v>
      </c>
      <c r="BD148" s="4">
        <f>AVERAGE(AE148:AE149)</f>
        <v>4.3808294737986806</v>
      </c>
      <c r="BE148" s="4">
        <f>AVERAGE(AF148:AF149)</f>
        <v>1.1227469891041739</v>
      </c>
      <c r="BF148" s="4">
        <f>AVERAGE(AG148:AG149)</f>
        <v>0.11935794371118841</v>
      </c>
    </row>
    <row r="149" spans="1:58" x14ac:dyDescent="0.3">
      <c r="A149">
        <v>126</v>
      </c>
      <c r="B149">
        <v>12</v>
      </c>
      <c r="C149" t="s">
        <v>183</v>
      </c>
      <c r="D149" t="s">
        <v>27</v>
      </c>
      <c r="G149">
        <v>0.5</v>
      </c>
      <c r="H149">
        <v>0.5</v>
      </c>
      <c r="I149">
        <v>3531</v>
      </c>
      <c r="J149">
        <v>4647</v>
      </c>
      <c r="L149">
        <v>1294</v>
      </c>
      <c r="M149">
        <v>3.1240000000000001</v>
      </c>
      <c r="N149">
        <v>4.2160000000000002</v>
      </c>
      <c r="O149">
        <v>1.0920000000000001</v>
      </c>
      <c r="Q149">
        <v>1.9E-2</v>
      </c>
      <c r="R149">
        <v>1</v>
      </c>
      <c r="S149">
        <v>0</v>
      </c>
      <c r="T149">
        <v>0</v>
      </c>
      <c r="V149">
        <v>0</v>
      </c>
      <c r="Y149" s="1">
        <v>44413</v>
      </c>
      <c r="Z149" s="2">
        <v>0.46883101851851849</v>
      </c>
      <c r="AB149">
        <v>1</v>
      </c>
      <c r="AD149" s="4">
        <f t="shared" si="20"/>
        <v>3.2271011536340546</v>
      </c>
      <c r="AE149" s="4">
        <f t="shared" si="21"/>
        <v>4.4029482341451525</v>
      </c>
      <c r="AF149" s="4">
        <f t="shared" si="22"/>
        <v>1.1758470805110979</v>
      </c>
      <c r="AG149" s="4">
        <f t="shared" si="23"/>
        <v>0.1203302530709528</v>
      </c>
    </row>
    <row r="150" spans="1:58" x14ac:dyDescent="0.3">
      <c r="A150">
        <v>127</v>
      </c>
      <c r="B150">
        <v>13</v>
      </c>
      <c r="R150">
        <v>1</v>
      </c>
    </row>
  </sheetData>
  <conditionalFormatting sqref="AW48 AR48 AY31:AZ37 AR42:AR43 AW42:AW43 AR35:AR39 AW31:AW39 AJ35:AK39 AT35:AU39 AO35:AP39">
    <cfRule type="cellIs" dxfId="569" priority="293" operator="greaterThan">
      <formula>20</formula>
    </cfRule>
  </conditionalFormatting>
  <conditionalFormatting sqref="AQ48 AV48 BA48 AL48:AM48 BA31:BA37 AL42:AM43 BA42:BA43 AV42:AV43 AQ42:AQ43 AL35:AM39 AV35:AV39 AQ35:AQ39">
    <cfRule type="cellIs" dxfId="568" priority="292" operator="between">
      <formula>80</formula>
      <formula>120</formula>
    </cfRule>
  </conditionalFormatting>
  <conditionalFormatting sqref="AY39">
    <cfRule type="cellIs" dxfId="567" priority="291" operator="greaterThan">
      <formula>20</formula>
    </cfRule>
  </conditionalFormatting>
  <conditionalFormatting sqref="AJ43:AK43 AT43:AU43 AY43:AZ43 AY48:AZ48 AT48:AU48 AJ48:AK48">
    <cfRule type="cellIs" dxfId="566" priority="290" operator="greaterThan">
      <formula>20</formula>
    </cfRule>
  </conditionalFormatting>
  <conditionalFormatting sqref="AJ48">
    <cfRule type="cellIs" dxfId="565" priority="287" operator="greaterThan">
      <formula>20</formula>
    </cfRule>
  </conditionalFormatting>
  <conditionalFormatting sqref="AY48">
    <cfRule type="cellIs" dxfId="564" priority="284" operator="greaterThan">
      <formula>20</formula>
    </cfRule>
  </conditionalFormatting>
  <conditionalFormatting sqref="AL30:AM35 AV30:AV35">
    <cfRule type="cellIs" dxfId="563" priority="282" operator="between">
      <formula>80</formula>
      <formula>120</formula>
    </cfRule>
  </conditionalFormatting>
  <conditionalFormatting sqref="AO43:AP43 AO48:AP48">
    <cfRule type="cellIs" dxfId="562" priority="289" operator="greaterThan">
      <formula>20</formula>
    </cfRule>
  </conditionalFormatting>
  <conditionalFormatting sqref="AO30:AP35">
    <cfRule type="cellIs" dxfId="561" priority="281" operator="greaterThan">
      <formula>20</formula>
    </cfRule>
  </conditionalFormatting>
  <conditionalFormatting sqref="AQ30:AQ35">
    <cfRule type="cellIs" dxfId="560" priority="280" operator="between">
      <formula>80</formula>
      <formula>120</formula>
    </cfRule>
  </conditionalFormatting>
  <conditionalFormatting sqref="AI30:AI44 AN30:AN44 AS30:AS44 AX30:AX44">
    <cfRule type="cellIs" dxfId="559" priority="288" operator="lessThan">
      <formula>20</formula>
    </cfRule>
  </conditionalFormatting>
  <conditionalFormatting sqref="AO48">
    <cfRule type="cellIs" dxfId="558" priority="286" operator="greaterThan">
      <formula>20</formula>
    </cfRule>
  </conditionalFormatting>
  <conditionalFormatting sqref="AT48">
    <cfRule type="cellIs" dxfId="557" priority="285" operator="greaterThan">
      <formula>20</formula>
    </cfRule>
  </conditionalFormatting>
  <conditionalFormatting sqref="AR30:AR35 AJ30:AK35 AT30:AU35">
    <cfRule type="cellIs" dxfId="556" priority="283" operator="greaterThan">
      <formula>20</formula>
    </cfRule>
  </conditionalFormatting>
  <conditionalFormatting sqref="AO43">
    <cfRule type="cellIs" dxfId="555" priority="278" operator="greaterThan">
      <formula>20</formula>
    </cfRule>
  </conditionalFormatting>
  <conditionalFormatting sqref="AY43 AY48">
    <cfRule type="cellIs" dxfId="554" priority="276" operator="greaterThan">
      <formula>20</formula>
    </cfRule>
  </conditionalFormatting>
  <conditionalFormatting sqref="AJ43">
    <cfRule type="cellIs" dxfId="553" priority="279" operator="greaterThan">
      <formula>20</formula>
    </cfRule>
  </conditionalFormatting>
  <conditionalFormatting sqref="AT43 AT48">
    <cfRule type="cellIs" dxfId="552" priority="277" operator="greaterThan">
      <formula>20</formula>
    </cfRule>
  </conditionalFormatting>
  <conditionalFormatting sqref="BA79">
    <cfRule type="cellIs" dxfId="551" priority="155" operator="between">
      <formula>80</formula>
      <formula>120</formula>
    </cfRule>
  </conditionalFormatting>
  <conditionalFormatting sqref="AJ44">
    <cfRule type="cellIs" dxfId="550" priority="275" operator="greaterThan">
      <formula>20</formula>
    </cfRule>
  </conditionalFormatting>
  <conditionalFormatting sqref="AO44">
    <cfRule type="cellIs" dxfId="549" priority="274" operator="greaterThan">
      <formula>20</formula>
    </cfRule>
  </conditionalFormatting>
  <conditionalFormatting sqref="AT44">
    <cfRule type="cellIs" dxfId="548" priority="273" operator="greaterThan">
      <formula>20</formula>
    </cfRule>
  </conditionalFormatting>
  <conditionalFormatting sqref="AY44">
    <cfRule type="cellIs" dxfId="547" priority="272" operator="greaterThan">
      <formula>20</formula>
    </cfRule>
  </conditionalFormatting>
  <conditionalFormatting sqref="AJ41">
    <cfRule type="cellIs" dxfId="546" priority="271" operator="greaterThan">
      <formula>20</formula>
    </cfRule>
  </conditionalFormatting>
  <conditionalFormatting sqref="AO41">
    <cfRule type="cellIs" dxfId="545" priority="270" operator="greaterThan">
      <formula>20</formula>
    </cfRule>
  </conditionalFormatting>
  <conditionalFormatting sqref="AT41">
    <cfRule type="cellIs" dxfId="544" priority="269" operator="greaterThan">
      <formula>20</formula>
    </cfRule>
  </conditionalFormatting>
  <conditionalFormatting sqref="AY41">
    <cfRule type="cellIs" dxfId="543" priority="268" operator="greaterThan">
      <formula>20</formula>
    </cfRule>
  </conditionalFormatting>
  <conditionalFormatting sqref="AJ42">
    <cfRule type="cellIs" dxfId="542" priority="267" operator="greaterThan">
      <formula>20</formula>
    </cfRule>
  </conditionalFormatting>
  <conditionalFormatting sqref="AO42">
    <cfRule type="cellIs" dxfId="541" priority="266" operator="greaterThan">
      <formula>20</formula>
    </cfRule>
  </conditionalFormatting>
  <conditionalFormatting sqref="AT42">
    <cfRule type="cellIs" dxfId="540" priority="265" operator="greaterThan">
      <formula>20</formula>
    </cfRule>
  </conditionalFormatting>
  <conditionalFormatting sqref="AY42">
    <cfRule type="cellIs" dxfId="539" priority="264" operator="greaterThan">
      <formula>20</formula>
    </cfRule>
  </conditionalFormatting>
  <conditionalFormatting sqref="AT84">
    <cfRule type="cellIs" dxfId="538" priority="146" operator="greaterThan">
      <formula>20</formula>
    </cfRule>
  </conditionalFormatting>
  <conditionalFormatting sqref="AY84">
    <cfRule type="cellIs" dxfId="537" priority="145" operator="greaterThan">
      <formula>20</formula>
    </cfRule>
  </conditionalFormatting>
  <conditionalFormatting sqref="AJ90 AJ87">
    <cfRule type="cellIs" dxfId="536" priority="144" operator="greaterThan">
      <formula>20</formula>
    </cfRule>
  </conditionalFormatting>
  <conditionalFormatting sqref="AO90 AO87">
    <cfRule type="cellIs" dxfId="535" priority="143" operator="greaterThan">
      <formula>20</formula>
    </cfRule>
  </conditionalFormatting>
  <conditionalFormatting sqref="AJ47">
    <cfRule type="cellIs" dxfId="534" priority="263" operator="greaterThan">
      <formula>20</formula>
    </cfRule>
  </conditionalFormatting>
  <conditionalFormatting sqref="AO47">
    <cfRule type="cellIs" dxfId="533" priority="262" operator="greaterThan">
      <formula>20</formula>
    </cfRule>
  </conditionalFormatting>
  <conditionalFormatting sqref="AT47">
    <cfRule type="cellIs" dxfId="532" priority="261" operator="greaterThan">
      <formula>20</formula>
    </cfRule>
  </conditionalFormatting>
  <conditionalFormatting sqref="AY47">
    <cfRule type="cellIs" dxfId="531" priority="260" operator="greaterThan">
      <formula>20</formula>
    </cfRule>
  </conditionalFormatting>
  <conditionalFormatting sqref="AJ81 AJ78 AJ75 AJ72 AJ69 AJ66 AJ63 AJ60 AJ57 AJ54 AJ51">
    <cfRule type="cellIs" dxfId="530" priority="259" operator="greaterThan">
      <formula>20</formula>
    </cfRule>
  </conditionalFormatting>
  <conditionalFormatting sqref="AO81 AO78 AO75 AO72 AO69 AO66 AO63 AO60 AO57 AO54 AO51">
    <cfRule type="cellIs" dxfId="529" priority="258" operator="greaterThan">
      <formula>20</formula>
    </cfRule>
  </conditionalFormatting>
  <conditionalFormatting sqref="AT81 AT78 AT75 AT72 AT69 AT66 AT63 AT60 AT57 AT54 AT51">
    <cfRule type="cellIs" dxfId="528" priority="257" operator="greaterThan">
      <formula>20</formula>
    </cfRule>
  </conditionalFormatting>
  <conditionalFormatting sqref="AY81 AY78 AY75 AY72 AY69 AY66 AY63 AY60 AY57 AY54 AY51">
    <cfRule type="cellIs" dxfId="527" priority="256" operator="greaterThan">
      <formula>20</formula>
    </cfRule>
  </conditionalFormatting>
  <conditionalFormatting sqref="AJ91 AJ88">
    <cfRule type="cellIs" dxfId="526" priority="255" operator="greaterThan">
      <formula>20</formula>
    </cfRule>
  </conditionalFormatting>
  <conditionalFormatting sqref="AO91 AO88">
    <cfRule type="cellIs" dxfId="525" priority="254" operator="greaterThan">
      <formula>20</formula>
    </cfRule>
  </conditionalFormatting>
  <conditionalFormatting sqref="AT91 AT88">
    <cfRule type="cellIs" dxfId="524" priority="253" operator="greaterThan">
      <formula>20</formula>
    </cfRule>
  </conditionalFormatting>
  <conditionalFormatting sqref="AY91 AY88">
    <cfRule type="cellIs" dxfId="523" priority="252" operator="greaterThan">
      <formula>20</formula>
    </cfRule>
  </conditionalFormatting>
  <conditionalFormatting sqref="AL82">
    <cfRule type="cellIs" dxfId="522" priority="251" operator="between">
      <formula>80</formula>
      <formula>120</formula>
    </cfRule>
  </conditionalFormatting>
  <conditionalFormatting sqref="AK81">
    <cfRule type="cellIs" dxfId="521" priority="250" operator="greaterThan">
      <formula>20</formula>
    </cfRule>
  </conditionalFormatting>
  <conditionalFormatting sqref="AL81">
    <cfRule type="cellIs" dxfId="520" priority="249" operator="between">
      <formula>80</formula>
      <formula>120</formula>
    </cfRule>
  </conditionalFormatting>
  <conditionalFormatting sqref="AL81">
    <cfRule type="cellIs" dxfId="519" priority="248" operator="between">
      <formula>80</formula>
      <formula>120</formula>
    </cfRule>
  </conditionalFormatting>
  <conditionalFormatting sqref="AP79">
    <cfRule type="cellIs" dxfId="518" priority="176" operator="greaterThan">
      <formula>20</formula>
    </cfRule>
  </conditionalFormatting>
  <conditionalFormatting sqref="AL83">
    <cfRule type="cellIs" dxfId="517" priority="247" operator="between">
      <formula>80</formula>
      <formula>120</formula>
    </cfRule>
  </conditionalFormatting>
  <conditionalFormatting sqref="AJ82 AJ79 AJ76 AJ73 AJ70 AJ67 AJ64 AJ61 AJ58 AJ55 AJ52 AJ49">
    <cfRule type="cellIs" dxfId="516" priority="194" operator="greaterThan">
      <formula>20</formula>
    </cfRule>
  </conditionalFormatting>
  <conditionalFormatting sqref="AO82 AO79 AO76 AO73 AO70 AO67 AO64 AO61 AO58 AO55 AO52 AO49">
    <cfRule type="cellIs" dxfId="515" priority="193" operator="greaterThan">
      <formula>20</formula>
    </cfRule>
  </conditionalFormatting>
  <conditionalFormatting sqref="AT82 AT79 AT76 AT73 AT70 AT67 AT64 AT61 AT58 AT55 AT52 AT49">
    <cfRule type="cellIs" dxfId="514" priority="192" operator="greaterThan">
      <formula>20</formula>
    </cfRule>
  </conditionalFormatting>
  <conditionalFormatting sqref="AY82 AY79 AY76 AY73 AY70 AY67 AY64 AY61 AY58 AY55 AY52 AY49">
    <cfRule type="cellIs" dxfId="513" priority="191" operator="greaterThan">
      <formula>20</formula>
    </cfRule>
  </conditionalFormatting>
  <conditionalFormatting sqref="AO89 AO86">
    <cfRule type="cellIs" dxfId="512" priority="189" operator="greaterThan">
      <formula>20</formula>
    </cfRule>
  </conditionalFormatting>
  <conditionalFormatting sqref="AT89 AT86">
    <cfRule type="cellIs" dxfId="511" priority="188" operator="greaterThan">
      <formula>20</formula>
    </cfRule>
  </conditionalFormatting>
  <conditionalFormatting sqref="AQ82">
    <cfRule type="cellIs" dxfId="510" priority="246" operator="between">
      <formula>80</formula>
      <formula>120</formula>
    </cfRule>
  </conditionalFormatting>
  <conditionalFormatting sqref="AQ82">
    <cfRule type="cellIs" dxfId="509" priority="245" operator="between">
      <formula>80</formula>
      <formula>120</formula>
    </cfRule>
  </conditionalFormatting>
  <conditionalFormatting sqref="AP81">
    <cfRule type="cellIs" dxfId="508" priority="244" operator="greaterThan">
      <formula>20</formula>
    </cfRule>
  </conditionalFormatting>
  <conditionalFormatting sqref="AQ81">
    <cfRule type="cellIs" dxfId="507" priority="243" operator="between">
      <formula>80</formula>
      <formula>120</formula>
    </cfRule>
  </conditionalFormatting>
  <conditionalFormatting sqref="AQ81">
    <cfRule type="cellIs" dxfId="506" priority="242" operator="between">
      <formula>80</formula>
      <formula>120</formula>
    </cfRule>
  </conditionalFormatting>
  <conditionalFormatting sqref="AQ81">
    <cfRule type="cellIs" dxfId="505" priority="241" operator="between">
      <formula>80</formula>
      <formula>120</formula>
    </cfRule>
  </conditionalFormatting>
  <conditionalFormatting sqref="AQ83">
    <cfRule type="cellIs" dxfId="504" priority="240" operator="between">
      <formula>80</formula>
      <formula>120</formula>
    </cfRule>
  </conditionalFormatting>
  <conditionalFormatting sqref="AQ83">
    <cfRule type="cellIs" dxfId="503" priority="239" operator="between">
      <formula>80</formula>
      <formula>120</formula>
    </cfRule>
  </conditionalFormatting>
  <conditionalFormatting sqref="AV82">
    <cfRule type="cellIs" dxfId="502" priority="238" operator="between">
      <formula>80</formula>
      <formula>120</formula>
    </cfRule>
  </conditionalFormatting>
  <conditionalFormatting sqref="AU81">
    <cfRule type="cellIs" dxfId="501" priority="237" operator="greaterThan">
      <formula>20</formula>
    </cfRule>
  </conditionalFormatting>
  <conditionalFormatting sqref="AV81">
    <cfRule type="cellIs" dxfId="500" priority="236" operator="between">
      <formula>80</formula>
      <formula>120</formula>
    </cfRule>
  </conditionalFormatting>
  <conditionalFormatting sqref="AV81">
    <cfRule type="cellIs" dxfId="499" priority="234" operator="between">
      <formula>80</formula>
      <formula>120</formula>
    </cfRule>
  </conditionalFormatting>
  <conditionalFormatting sqref="AV81">
    <cfRule type="cellIs" dxfId="498" priority="235" operator="between">
      <formula>80</formula>
      <formula>120</formula>
    </cfRule>
  </conditionalFormatting>
  <conditionalFormatting sqref="AV83">
    <cfRule type="cellIs" dxfId="497" priority="233" operator="between">
      <formula>80</formula>
      <formula>120</formula>
    </cfRule>
  </conditionalFormatting>
  <conditionalFormatting sqref="AX91">
    <cfRule type="cellIs" dxfId="496" priority="133" operator="lessThan">
      <formula>20</formula>
    </cfRule>
  </conditionalFormatting>
  <conditionalFormatting sqref="BA82">
    <cfRule type="cellIs" dxfId="495" priority="232" operator="between">
      <formula>80</formula>
      <formula>120</formula>
    </cfRule>
  </conditionalFormatting>
  <conditionalFormatting sqref="AZ81">
    <cfRule type="cellIs" dxfId="494" priority="231" operator="greaterThan">
      <formula>20</formula>
    </cfRule>
  </conditionalFormatting>
  <conditionalFormatting sqref="BA81">
    <cfRule type="cellIs" dxfId="493" priority="230" operator="between">
      <formula>80</formula>
      <formula>120</formula>
    </cfRule>
  </conditionalFormatting>
  <conditionalFormatting sqref="BA81">
    <cfRule type="cellIs" dxfId="492" priority="229" operator="between">
      <formula>80</formula>
      <formula>120</formula>
    </cfRule>
  </conditionalFormatting>
  <conditionalFormatting sqref="BA81">
    <cfRule type="cellIs" dxfId="491" priority="227" operator="between">
      <formula>80</formula>
      <formula>120</formula>
    </cfRule>
  </conditionalFormatting>
  <conditionalFormatting sqref="BA81">
    <cfRule type="cellIs" dxfId="490" priority="228" operator="between">
      <formula>80</formula>
      <formula>120</formula>
    </cfRule>
  </conditionalFormatting>
  <conditionalFormatting sqref="BA83">
    <cfRule type="cellIs" dxfId="489" priority="226" operator="between">
      <formula>80</formula>
      <formula>120</formula>
    </cfRule>
  </conditionalFormatting>
  <conditionalFormatting sqref="AT90 AT87">
    <cfRule type="cellIs" dxfId="488" priority="142" operator="greaterThan">
      <formula>20</formula>
    </cfRule>
  </conditionalFormatting>
  <conditionalFormatting sqref="AO91 AO88 AO85">
    <cfRule type="cellIs" dxfId="487" priority="139" operator="greaterThan">
      <formula>20</formula>
    </cfRule>
  </conditionalFormatting>
  <conditionalFormatting sqref="AQ92">
    <cfRule type="cellIs" dxfId="486" priority="131" operator="between">
      <formula>80</formula>
      <formula>120</formula>
    </cfRule>
  </conditionalFormatting>
  <conditionalFormatting sqref="BA92">
    <cfRule type="cellIs" dxfId="485" priority="128" operator="between">
      <formula>80</formula>
      <formula>120</formula>
    </cfRule>
  </conditionalFormatting>
  <conditionalFormatting sqref="AW93 AR93">
    <cfRule type="cellIs" dxfId="484" priority="127" operator="greaterThan">
      <formula>20</formula>
    </cfRule>
  </conditionalFormatting>
  <conditionalFormatting sqref="AQ93 AV93 BA93 AL93:AM93">
    <cfRule type="cellIs" dxfId="483" priority="126" operator="between">
      <formula>80</formula>
      <formula>120</formula>
    </cfRule>
  </conditionalFormatting>
  <conditionalFormatting sqref="AY93:AZ93 AT93:AU93 AJ93:AK93">
    <cfRule type="cellIs" dxfId="482" priority="125" operator="greaterThan">
      <formula>20</formula>
    </cfRule>
  </conditionalFormatting>
  <conditionalFormatting sqref="AY38">
    <cfRule type="cellIs" dxfId="481" priority="225" operator="greaterThan">
      <formula>20</formula>
    </cfRule>
  </conditionalFormatting>
  <conditionalFormatting sqref="AJ42:AK42 AT42:AU42 AY42:AZ42">
    <cfRule type="cellIs" dxfId="480" priority="224" operator="greaterThan">
      <formula>20</formula>
    </cfRule>
  </conditionalFormatting>
  <conditionalFormatting sqref="AO42:AP42">
    <cfRule type="cellIs" dxfId="479" priority="223" operator="greaterThan">
      <formula>20</formula>
    </cfRule>
  </conditionalFormatting>
  <conditionalFormatting sqref="AO42">
    <cfRule type="cellIs" dxfId="478" priority="221" operator="greaterThan">
      <formula>20</formula>
    </cfRule>
  </conditionalFormatting>
  <conditionalFormatting sqref="AY42 AY44">
    <cfRule type="cellIs" dxfId="477" priority="219" operator="greaterThan">
      <formula>20</formula>
    </cfRule>
  </conditionalFormatting>
  <conditionalFormatting sqref="AJ42">
    <cfRule type="cellIs" dxfId="476" priority="222" operator="greaterThan">
      <formula>20</formula>
    </cfRule>
  </conditionalFormatting>
  <conditionalFormatting sqref="AT42 AT44">
    <cfRule type="cellIs" dxfId="475" priority="220" operator="greaterThan">
      <formula>20</formula>
    </cfRule>
  </conditionalFormatting>
  <conditionalFormatting sqref="AR44 AW44 AJ44:AK44 AT44:AU44 AY44:AZ44">
    <cfRule type="cellIs" dxfId="474" priority="218" operator="greaterThan">
      <formula>20</formula>
    </cfRule>
  </conditionalFormatting>
  <conditionalFormatting sqref="AL44:AM44 BA44 AV44">
    <cfRule type="cellIs" dxfId="473" priority="217" operator="between">
      <formula>80</formula>
      <formula>120</formula>
    </cfRule>
  </conditionalFormatting>
  <conditionalFormatting sqref="AO44:AP44">
    <cfRule type="cellIs" dxfId="472" priority="216" operator="greaterThan">
      <formula>20</formula>
    </cfRule>
  </conditionalFormatting>
  <conditionalFormatting sqref="AQ44">
    <cfRule type="cellIs" dxfId="471" priority="215" operator="between">
      <formula>80</formula>
      <formula>120</formula>
    </cfRule>
  </conditionalFormatting>
  <conditionalFormatting sqref="AJ43">
    <cfRule type="cellIs" dxfId="470" priority="214" operator="greaterThan">
      <formula>20</formula>
    </cfRule>
  </conditionalFormatting>
  <conditionalFormatting sqref="AO43">
    <cfRule type="cellIs" dxfId="469" priority="213" operator="greaterThan">
      <formula>20</formula>
    </cfRule>
  </conditionalFormatting>
  <conditionalFormatting sqref="AT43">
    <cfRule type="cellIs" dxfId="468" priority="212" operator="greaterThan">
      <formula>20</formula>
    </cfRule>
  </conditionalFormatting>
  <conditionalFormatting sqref="AY43">
    <cfRule type="cellIs" dxfId="467" priority="211" operator="greaterThan">
      <formula>20</formula>
    </cfRule>
  </conditionalFormatting>
  <conditionalFormatting sqref="AJ40">
    <cfRule type="cellIs" dxfId="466" priority="210" operator="greaterThan">
      <formula>20</formula>
    </cfRule>
  </conditionalFormatting>
  <conditionalFormatting sqref="AO40">
    <cfRule type="cellIs" dxfId="465" priority="209" operator="greaterThan">
      <formula>20</formula>
    </cfRule>
  </conditionalFormatting>
  <conditionalFormatting sqref="AT40">
    <cfRule type="cellIs" dxfId="464" priority="208" operator="greaterThan">
      <formula>20</formula>
    </cfRule>
  </conditionalFormatting>
  <conditionalFormatting sqref="AY40">
    <cfRule type="cellIs" dxfId="463" priority="207" operator="greaterThan">
      <formula>20</formula>
    </cfRule>
  </conditionalFormatting>
  <conditionalFormatting sqref="AJ41">
    <cfRule type="cellIs" dxfId="462" priority="206" operator="greaterThan">
      <formula>20</formula>
    </cfRule>
  </conditionalFormatting>
  <conditionalFormatting sqref="AO41">
    <cfRule type="cellIs" dxfId="461" priority="205" operator="greaterThan">
      <formula>20</formula>
    </cfRule>
  </conditionalFormatting>
  <conditionalFormatting sqref="AT41">
    <cfRule type="cellIs" dxfId="460" priority="204" operator="greaterThan">
      <formula>20</formula>
    </cfRule>
  </conditionalFormatting>
  <conditionalFormatting sqref="AY41">
    <cfRule type="cellIs" dxfId="459" priority="203" operator="greaterThan">
      <formula>20</formula>
    </cfRule>
  </conditionalFormatting>
  <conditionalFormatting sqref="AJ45">
    <cfRule type="cellIs" dxfId="458" priority="202" operator="greaterThan">
      <formula>20</formula>
    </cfRule>
  </conditionalFormatting>
  <conditionalFormatting sqref="AO45">
    <cfRule type="cellIs" dxfId="457" priority="201" operator="greaterThan">
      <formula>20</formula>
    </cfRule>
  </conditionalFormatting>
  <conditionalFormatting sqref="AT45">
    <cfRule type="cellIs" dxfId="456" priority="200" operator="greaterThan">
      <formula>20</formula>
    </cfRule>
  </conditionalFormatting>
  <conditionalFormatting sqref="AY45">
    <cfRule type="cellIs" dxfId="455" priority="199" operator="greaterThan">
      <formula>20</formula>
    </cfRule>
  </conditionalFormatting>
  <conditionalFormatting sqref="AJ46">
    <cfRule type="cellIs" dxfId="454" priority="198" operator="greaterThan">
      <formula>20</formula>
    </cfRule>
  </conditionalFormatting>
  <conditionalFormatting sqref="AO46">
    <cfRule type="cellIs" dxfId="453" priority="197" operator="greaterThan">
      <formula>20</formula>
    </cfRule>
  </conditionalFormatting>
  <conditionalFormatting sqref="AT46">
    <cfRule type="cellIs" dxfId="452" priority="196" operator="greaterThan">
      <formula>20</formula>
    </cfRule>
  </conditionalFormatting>
  <conditionalFormatting sqref="AY46">
    <cfRule type="cellIs" dxfId="451" priority="195" operator="greaterThan">
      <formula>20</formula>
    </cfRule>
  </conditionalFormatting>
  <conditionalFormatting sqref="AJ89 AJ86">
    <cfRule type="cellIs" dxfId="450" priority="190" operator="greaterThan">
      <formula>20</formula>
    </cfRule>
  </conditionalFormatting>
  <conditionalFormatting sqref="AY89 AY86">
    <cfRule type="cellIs" dxfId="449" priority="187" operator="greaterThan">
      <formula>20</formula>
    </cfRule>
  </conditionalFormatting>
  <conditionalFormatting sqref="AK82">
    <cfRule type="cellIs" dxfId="448" priority="179" operator="lessThan">
      <formula>20</formula>
    </cfRule>
  </conditionalFormatting>
  <conditionalFormatting sqref="AL80">
    <cfRule type="cellIs" dxfId="447" priority="186" operator="between">
      <formula>80</formula>
      <formula>120</formula>
    </cfRule>
  </conditionalFormatting>
  <conditionalFormatting sqref="AK79">
    <cfRule type="cellIs" dxfId="446" priority="185" operator="greaterThan">
      <formula>20</formula>
    </cfRule>
  </conditionalFormatting>
  <conditionalFormatting sqref="AL79">
    <cfRule type="cellIs" dxfId="445" priority="184" operator="between">
      <formula>80</formula>
      <formula>120</formula>
    </cfRule>
  </conditionalFormatting>
  <conditionalFormatting sqref="AL79">
    <cfRule type="cellIs" dxfId="444" priority="183" operator="between">
      <formula>80</formula>
      <formula>120</formula>
    </cfRule>
  </conditionalFormatting>
  <conditionalFormatting sqref="AK82">
    <cfRule type="cellIs" dxfId="443" priority="182" operator="greaterThan">
      <formula>20</formula>
    </cfRule>
  </conditionalFormatting>
  <conditionalFormatting sqref="AL81:AL82">
    <cfRule type="cellIs" dxfId="442" priority="181" operator="between">
      <formula>80</formula>
      <formula>120</formula>
    </cfRule>
  </conditionalFormatting>
  <conditionalFormatting sqref="AK82">
    <cfRule type="cellIs" dxfId="441" priority="180" operator="greaterThan">
      <formula>20</formula>
    </cfRule>
  </conditionalFormatting>
  <conditionalFormatting sqref="AQ80">
    <cfRule type="cellIs" dxfId="440" priority="178" operator="between">
      <formula>80</formula>
      <formula>120</formula>
    </cfRule>
  </conditionalFormatting>
  <conditionalFormatting sqref="AQ80">
    <cfRule type="cellIs" dxfId="439" priority="177" operator="between">
      <formula>80</formula>
      <formula>120</formula>
    </cfRule>
  </conditionalFormatting>
  <conditionalFormatting sqref="AQ79">
    <cfRule type="cellIs" dxfId="438" priority="175" operator="between">
      <formula>80</formula>
      <formula>120</formula>
    </cfRule>
  </conditionalFormatting>
  <conditionalFormatting sqref="AQ79">
    <cfRule type="cellIs" dxfId="437" priority="174" operator="between">
      <formula>80</formula>
      <formula>120</formula>
    </cfRule>
  </conditionalFormatting>
  <conditionalFormatting sqref="AQ79">
    <cfRule type="cellIs" dxfId="436" priority="173" operator="between">
      <formula>80</formula>
      <formula>120</formula>
    </cfRule>
  </conditionalFormatting>
  <conditionalFormatting sqref="AP82">
    <cfRule type="cellIs" dxfId="435" priority="172" operator="greaterThan">
      <formula>20</formula>
    </cfRule>
  </conditionalFormatting>
  <conditionalFormatting sqref="AQ81:AQ82">
    <cfRule type="cellIs" dxfId="434" priority="171" operator="between">
      <formula>80</formula>
      <formula>120</formula>
    </cfRule>
  </conditionalFormatting>
  <conditionalFormatting sqref="AQ81:AQ82">
    <cfRule type="cellIs" dxfId="433" priority="170" operator="between">
      <formula>80</formula>
      <formula>120</formula>
    </cfRule>
  </conditionalFormatting>
  <conditionalFormatting sqref="AP82">
    <cfRule type="cellIs" dxfId="432" priority="169" operator="greaterThan">
      <formula>20</formula>
    </cfRule>
  </conditionalFormatting>
  <conditionalFormatting sqref="AP82">
    <cfRule type="cellIs" dxfId="431" priority="168" operator="lessThan">
      <formula>20</formula>
    </cfRule>
  </conditionalFormatting>
  <conditionalFormatting sqref="AV80">
    <cfRule type="cellIs" dxfId="430" priority="167" operator="between">
      <formula>80</formula>
      <formula>120</formula>
    </cfRule>
  </conditionalFormatting>
  <conditionalFormatting sqref="AU79">
    <cfRule type="cellIs" dxfId="429" priority="166" operator="greaterThan">
      <formula>20</formula>
    </cfRule>
  </conditionalFormatting>
  <conditionalFormatting sqref="AV79">
    <cfRule type="cellIs" dxfId="428" priority="165" operator="between">
      <formula>80</formula>
      <formula>120</formula>
    </cfRule>
  </conditionalFormatting>
  <conditionalFormatting sqref="AV79">
    <cfRule type="cellIs" dxfId="427" priority="163" operator="between">
      <formula>80</formula>
      <formula>120</formula>
    </cfRule>
  </conditionalFormatting>
  <conditionalFormatting sqref="AV79">
    <cfRule type="cellIs" dxfId="426" priority="164" operator="between">
      <formula>80</formula>
      <formula>120</formula>
    </cfRule>
  </conditionalFormatting>
  <conditionalFormatting sqref="AU82">
    <cfRule type="cellIs" dxfId="425" priority="162" operator="greaterThan">
      <formula>20</formula>
    </cfRule>
  </conditionalFormatting>
  <conditionalFormatting sqref="AV81:AV82">
    <cfRule type="cellIs" dxfId="424" priority="161" operator="between">
      <formula>80</formula>
      <formula>120</formula>
    </cfRule>
  </conditionalFormatting>
  <conditionalFormatting sqref="AU82">
    <cfRule type="cellIs" dxfId="423" priority="160" operator="greaterThan">
      <formula>20</formula>
    </cfRule>
  </conditionalFormatting>
  <conditionalFormatting sqref="AU82">
    <cfRule type="cellIs" dxfId="422" priority="159" operator="lessThan">
      <formula>20</formula>
    </cfRule>
  </conditionalFormatting>
  <conditionalFormatting sqref="BA80">
    <cfRule type="cellIs" dxfId="421" priority="158" operator="between">
      <formula>80</formula>
      <formula>120</formula>
    </cfRule>
  </conditionalFormatting>
  <conditionalFormatting sqref="AZ79">
    <cfRule type="cellIs" dxfId="420" priority="157" operator="greaterThan">
      <formula>20</formula>
    </cfRule>
  </conditionalFormatting>
  <conditionalFormatting sqref="BA79">
    <cfRule type="cellIs" dxfId="419" priority="156" operator="between">
      <formula>80</formula>
      <formula>120</formula>
    </cfRule>
  </conditionalFormatting>
  <conditionalFormatting sqref="BA79">
    <cfRule type="cellIs" dxfId="418" priority="153" operator="between">
      <formula>80</formula>
      <formula>120</formula>
    </cfRule>
  </conditionalFormatting>
  <conditionalFormatting sqref="BA79">
    <cfRule type="cellIs" dxfId="417" priority="154" operator="between">
      <formula>80</formula>
      <formula>120</formula>
    </cfRule>
  </conditionalFormatting>
  <conditionalFormatting sqref="AZ82">
    <cfRule type="cellIs" dxfId="416" priority="152" operator="greaterThan">
      <formula>20</formula>
    </cfRule>
  </conditionalFormatting>
  <conditionalFormatting sqref="BA81:BA82">
    <cfRule type="cellIs" dxfId="415" priority="151" operator="between">
      <formula>80</formula>
      <formula>120</formula>
    </cfRule>
  </conditionalFormatting>
  <conditionalFormatting sqref="AZ82">
    <cfRule type="cellIs" dxfId="414" priority="150" operator="greaterThan">
      <formula>20</formula>
    </cfRule>
  </conditionalFormatting>
  <conditionalFormatting sqref="AZ82">
    <cfRule type="cellIs" dxfId="413" priority="149" operator="lessThan">
      <formula>20</formula>
    </cfRule>
  </conditionalFormatting>
  <conditionalFormatting sqref="AJ84">
    <cfRule type="cellIs" dxfId="412" priority="148" operator="greaterThan">
      <formula>20</formula>
    </cfRule>
  </conditionalFormatting>
  <conditionalFormatting sqref="AO84">
    <cfRule type="cellIs" dxfId="411" priority="147" operator="greaterThan">
      <formula>20</formula>
    </cfRule>
  </conditionalFormatting>
  <conditionalFormatting sqref="AY90 AY87">
    <cfRule type="cellIs" dxfId="410" priority="141" operator="greaterThan">
      <formula>20</formula>
    </cfRule>
  </conditionalFormatting>
  <conditionalFormatting sqref="AJ91 AJ88 AJ85">
    <cfRule type="cellIs" dxfId="409" priority="140" operator="greaterThan">
      <formula>20</formula>
    </cfRule>
  </conditionalFormatting>
  <conditionalFormatting sqref="AT91 AT88 AT85">
    <cfRule type="cellIs" dxfId="408" priority="138" operator="greaterThan">
      <formula>20</formula>
    </cfRule>
  </conditionalFormatting>
  <conditionalFormatting sqref="AY91 AY88 AY85">
    <cfRule type="cellIs" dxfId="407" priority="137" operator="greaterThan">
      <formula>20</formula>
    </cfRule>
  </conditionalFormatting>
  <conditionalFormatting sqref="AI91">
    <cfRule type="cellIs" dxfId="406" priority="136" operator="lessThan">
      <formula>20</formula>
    </cfRule>
  </conditionalFormatting>
  <conditionalFormatting sqref="AN91">
    <cfRule type="cellIs" dxfId="405" priority="135" operator="lessThan">
      <formula>20</formula>
    </cfRule>
  </conditionalFormatting>
  <conditionalFormatting sqref="AS91">
    <cfRule type="cellIs" dxfId="404" priority="134" operator="lessThan">
      <formula>20</formula>
    </cfRule>
  </conditionalFormatting>
  <conditionalFormatting sqref="AL92">
    <cfRule type="cellIs" dxfId="403" priority="132" operator="between">
      <formula>80</formula>
      <formula>120</formula>
    </cfRule>
  </conditionalFormatting>
  <conditionalFormatting sqref="AQ92">
    <cfRule type="cellIs" dxfId="402" priority="130" operator="between">
      <formula>80</formula>
      <formula>120</formula>
    </cfRule>
  </conditionalFormatting>
  <conditionalFormatting sqref="AV92">
    <cfRule type="cellIs" dxfId="401" priority="129" operator="between">
      <formula>80</formula>
      <formula>120</formula>
    </cfRule>
  </conditionalFormatting>
  <conditionalFormatting sqref="AL137">
    <cfRule type="cellIs" dxfId="400" priority="21" operator="between">
      <formula>80</formula>
      <formula>120</formula>
    </cfRule>
  </conditionalFormatting>
  <conditionalFormatting sqref="AQ137">
    <cfRule type="cellIs" dxfId="399" priority="20" operator="between">
      <formula>80</formula>
      <formula>120</formula>
    </cfRule>
  </conditionalFormatting>
  <conditionalFormatting sqref="AQ137">
    <cfRule type="cellIs" dxfId="398" priority="19" operator="between">
      <formula>80</formula>
      <formula>120</formula>
    </cfRule>
  </conditionalFormatting>
  <conditionalFormatting sqref="AV137">
    <cfRule type="cellIs" dxfId="397" priority="18" operator="between">
      <formula>80</formula>
      <formula>120</formula>
    </cfRule>
  </conditionalFormatting>
  <conditionalFormatting sqref="BA137">
    <cfRule type="cellIs" dxfId="396" priority="17" operator="between">
      <formula>80</formula>
      <formula>120</formula>
    </cfRule>
  </conditionalFormatting>
  <conditionalFormatting sqref="AJ93">
    <cfRule type="cellIs" dxfId="395" priority="123" operator="greaterThan">
      <formula>20</formula>
    </cfRule>
  </conditionalFormatting>
  <conditionalFormatting sqref="AY93">
    <cfRule type="cellIs" dxfId="394" priority="120" operator="greaterThan">
      <formula>20</formula>
    </cfRule>
  </conditionalFormatting>
  <conditionalFormatting sqref="AO93:AP93">
    <cfRule type="cellIs" dxfId="393" priority="124" operator="greaterThan">
      <formula>20</formula>
    </cfRule>
  </conditionalFormatting>
  <conditionalFormatting sqref="AO93">
    <cfRule type="cellIs" dxfId="392" priority="122" operator="greaterThan">
      <formula>20</formula>
    </cfRule>
  </conditionalFormatting>
  <conditionalFormatting sqref="AT93">
    <cfRule type="cellIs" dxfId="391" priority="121" operator="greaterThan">
      <formula>20</formula>
    </cfRule>
  </conditionalFormatting>
  <conditionalFormatting sqref="AY93">
    <cfRule type="cellIs" dxfId="390" priority="118" operator="greaterThan">
      <formula>20</formula>
    </cfRule>
  </conditionalFormatting>
  <conditionalFormatting sqref="AT93">
    <cfRule type="cellIs" dxfId="389" priority="119" operator="greaterThan">
      <formula>20</formula>
    </cfRule>
  </conditionalFormatting>
  <conditionalFormatting sqref="AJ126 AJ123 AJ120 AJ117 AJ114 AJ111 AJ108 AJ105 AJ102 AJ99 AJ96">
    <cfRule type="cellIs" dxfId="388" priority="117" operator="greaterThan">
      <formula>20</formula>
    </cfRule>
  </conditionalFormatting>
  <conditionalFormatting sqref="AO126 AO123 AO120 AO117 AO114 AO111 AO108 AO105 AO102 AO99 AO96">
    <cfRule type="cellIs" dxfId="387" priority="116" operator="greaterThan">
      <formula>20</formula>
    </cfRule>
  </conditionalFormatting>
  <conditionalFormatting sqref="AT126 AT123 AT120 AT117 AT114 AT111 AT108 AT105 AT102 AT99 AT96">
    <cfRule type="cellIs" dxfId="386" priority="115" operator="greaterThan">
      <formula>20</formula>
    </cfRule>
  </conditionalFormatting>
  <conditionalFormatting sqref="AY126 AY123 AY120 AY117 AY114 AY111 AY108 AY105 AY102 AY99 AY96">
    <cfRule type="cellIs" dxfId="385" priority="114" operator="greaterThan">
      <formula>20</formula>
    </cfRule>
  </conditionalFormatting>
  <conditionalFormatting sqref="AJ136 AJ133">
    <cfRule type="cellIs" dxfId="384" priority="113" operator="greaterThan">
      <formula>20</formula>
    </cfRule>
  </conditionalFormatting>
  <conditionalFormatting sqref="AO136 AO133">
    <cfRule type="cellIs" dxfId="383" priority="112" operator="greaterThan">
      <formula>20</formula>
    </cfRule>
  </conditionalFormatting>
  <conditionalFormatting sqref="AT136 AT133">
    <cfRule type="cellIs" dxfId="382" priority="111" operator="greaterThan">
      <formula>20</formula>
    </cfRule>
  </conditionalFormatting>
  <conditionalFormatting sqref="AY136 AY133">
    <cfRule type="cellIs" dxfId="381" priority="110" operator="greaterThan">
      <formula>20</formula>
    </cfRule>
  </conditionalFormatting>
  <conditionalFormatting sqref="AL127">
    <cfRule type="cellIs" dxfId="380" priority="109" operator="between">
      <formula>80</formula>
      <formula>120</formula>
    </cfRule>
  </conditionalFormatting>
  <conditionalFormatting sqref="AK126">
    <cfRule type="cellIs" dxfId="379" priority="108" operator="greaterThan">
      <formula>20</formula>
    </cfRule>
  </conditionalFormatting>
  <conditionalFormatting sqref="AL126">
    <cfRule type="cellIs" dxfId="378" priority="107" operator="between">
      <formula>80</formula>
      <formula>120</formula>
    </cfRule>
  </conditionalFormatting>
  <conditionalFormatting sqref="AL126">
    <cfRule type="cellIs" dxfId="377" priority="106" operator="between">
      <formula>80</formula>
      <formula>120</formula>
    </cfRule>
  </conditionalFormatting>
  <conditionalFormatting sqref="AL128">
    <cfRule type="cellIs" dxfId="376" priority="105" operator="between">
      <formula>80</formula>
      <formula>120</formula>
    </cfRule>
  </conditionalFormatting>
  <conditionalFormatting sqref="AQ127">
    <cfRule type="cellIs" dxfId="375" priority="104" operator="between">
      <formula>80</formula>
      <formula>120</formula>
    </cfRule>
  </conditionalFormatting>
  <conditionalFormatting sqref="AQ127">
    <cfRule type="cellIs" dxfId="374" priority="103" operator="between">
      <formula>80</formula>
      <formula>120</formula>
    </cfRule>
  </conditionalFormatting>
  <conditionalFormatting sqref="AP126">
    <cfRule type="cellIs" dxfId="373" priority="102" operator="greaterThan">
      <formula>20</formula>
    </cfRule>
  </conditionalFormatting>
  <conditionalFormatting sqref="AQ126">
    <cfRule type="cellIs" dxfId="372" priority="101" operator="between">
      <formula>80</formula>
      <formula>120</formula>
    </cfRule>
  </conditionalFormatting>
  <conditionalFormatting sqref="AQ126">
    <cfRule type="cellIs" dxfId="371" priority="100" operator="between">
      <formula>80</formula>
      <formula>120</formula>
    </cfRule>
  </conditionalFormatting>
  <conditionalFormatting sqref="AQ126">
    <cfRule type="cellIs" dxfId="370" priority="99" operator="between">
      <formula>80</formula>
      <formula>120</formula>
    </cfRule>
  </conditionalFormatting>
  <conditionalFormatting sqref="AQ128">
    <cfRule type="cellIs" dxfId="369" priority="98" operator="between">
      <formula>80</formula>
      <formula>120</formula>
    </cfRule>
  </conditionalFormatting>
  <conditionalFormatting sqref="AQ128">
    <cfRule type="cellIs" dxfId="368" priority="97" operator="between">
      <formula>80</formula>
      <formula>120</formula>
    </cfRule>
  </conditionalFormatting>
  <conditionalFormatting sqref="AV127">
    <cfRule type="cellIs" dxfId="367" priority="96" operator="between">
      <formula>80</formula>
      <formula>120</formula>
    </cfRule>
  </conditionalFormatting>
  <conditionalFormatting sqref="AU126">
    <cfRule type="cellIs" dxfId="366" priority="95" operator="greaterThan">
      <formula>20</formula>
    </cfRule>
  </conditionalFormatting>
  <conditionalFormatting sqref="AV126">
    <cfRule type="cellIs" dxfId="365" priority="94" operator="between">
      <formula>80</formula>
      <formula>120</formula>
    </cfRule>
  </conditionalFormatting>
  <conditionalFormatting sqref="AV126">
    <cfRule type="cellIs" dxfId="364" priority="92" operator="between">
      <formula>80</formula>
      <formula>120</formula>
    </cfRule>
  </conditionalFormatting>
  <conditionalFormatting sqref="AV126">
    <cfRule type="cellIs" dxfId="363" priority="93" operator="between">
      <formula>80</formula>
      <formula>120</formula>
    </cfRule>
  </conditionalFormatting>
  <conditionalFormatting sqref="AV128">
    <cfRule type="cellIs" dxfId="362" priority="91" operator="between">
      <formula>80</formula>
      <formula>120</formula>
    </cfRule>
  </conditionalFormatting>
  <conditionalFormatting sqref="BA127">
    <cfRule type="cellIs" dxfId="361" priority="90" operator="between">
      <formula>80</formula>
      <formula>120</formula>
    </cfRule>
  </conditionalFormatting>
  <conditionalFormatting sqref="AZ126">
    <cfRule type="cellIs" dxfId="360" priority="89" operator="greaterThan">
      <formula>20</formula>
    </cfRule>
  </conditionalFormatting>
  <conditionalFormatting sqref="BA126">
    <cfRule type="cellIs" dxfId="359" priority="88" operator="between">
      <formula>80</formula>
      <formula>120</formula>
    </cfRule>
  </conditionalFormatting>
  <conditionalFormatting sqref="BA126">
    <cfRule type="cellIs" dxfId="358" priority="87" operator="between">
      <formula>80</formula>
      <formula>120</formula>
    </cfRule>
  </conditionalFormatting>
  <conditionalFormatting sqref="BA126">
    <cfRule type="cellIs" dxfId="357" priority="85" operator="between">
      <formula>80</formula>
      <formula>120</formula>
    </cfRule>
  </conditionalFormatting>
  <conditionalFormatting sqref="BA126">
    <cfRule type="cellIs" dxfId="356" priority="86" operator="between">
      <formula>80</formula>
      <formula>120</formula>
    </cfRule>
  </conditionalFormatting>
  <conditionalFormatting sqref="BA128">
    <cfRule type="cellIs" dxfId="355" priority="84" operator="between">
      <formula>80</formula>
      <formula>120</formula>
    </cfRule>
  </conditionalFormatting>
  <conditionalFormatting sqref="AJ127 AJ124 AJ121 AJ118 AJ115 AJ112 AJ109 AJ106 AJ103 AJ100 AJ97 AJ94">
    <cfRule type="cellIs" dxfId="354" priority="83" operator="greaterThan">
      <formula>20</formula>
    </cfRule>
  </conditionalFormatting>
  <conditionalFormatting sqref="AO127 AO124 AO121 AO118 AO115 AO112 AO109 AO106 AO103 AO100 AO97 AO94">
    <cfRule type="cellIs" dxfId="353" priority="82" operator="greaterThan">
      <formula>20</formula>
    </cfRule>
  </conditionalFormatting>
  <conditionalFormatting sqref="AT127 AT124 AT121 AT118 AT115 AT112 AT109 AT106 AT103 AT100 AT97 AT94">
    <cfRule type="cellIs" dxfId="352" priority="81" operator="greaterThan">
      <formula>20</formula>
    </cfRule>
  </conditionalFormatting>
  <conditionalFormatting sqref="AY127 AY124 AY121 AY118 AY115 AY112 AY109 AY106 AY103 AY100 AY97 AY94">
    <cfRule type="cellIs" dxfId="351" priority="80" operator="greaterThan">
      <formula>20</formula>
    </cfRule>
  </conditionalFormatting>
  <conditionalFormatting sqref="AJ134 AJ131">
    <cfRule type="cellIs" dxfId="350" priority="79" operator="greaterThan">
      <formula>20</formula>
    </cfRule>
  </conditionalFormatting>
  <conditionalFormatting sqref="AO134 AO131">
    <cfRule type="cellIs" dxfId="349" priority="78" operator="greaterThan">
      <formula>20</formula>
    </cfRule>
  </conditionalFormatting>
  <conditionalFormatting sqref="AT134 AT131">
    <cfRule type="cellIs" dxfId="348" priority="77" operator="greaterThan">
      <formula>20</formula>
    </cfRule>
  </conditionalFormatting>
  <conditionalFormatting sqref="AY134 AY131">
    <cfRule type="cellIs" dxfId="347" priority="76" operator="greaterThan">
      <formula>20</formula>
    </cfRule>
  </conditionalFormatting>
  <conditionalFormatting sqref="AK127">
    <cfRule type="cellIs" dxfId="346" priority="68" operator="lessThan">
      <formula>20</formula>
    </cfRule>
  </conditionalFormatting>
  <conditionalFormatting sqref="AL125">
    <cfRule type="cellIs" dxfId="345" priority="75" operator="between">
      <formula>80</formula>
      <formula>120</formula>
    </cfRule>
  </conditionalFormatting>
  <conditionalFormatting sqref="AK124">
    <cfRule type="cellIs" dxfId="344" priority="74" operator="greaterThan">
      <formula>20</formula>
    </cfRule>
  </conditionalFormatting>
  <conditionalFormatting sqref="AL124">
    <cfRule type="cellIs" dxfId="343" priority="73" operator="between">
      <formula>80</formula>
      <formula>120</formula>
    </cfRule>
  </conditionalFormatting>
  <conditionalFormatting sqref="AL124">
    <cfRule type="cellIs" dxfId="342" priority="72" operator="between">
      <formula>80</formula>
      <formula>120</formula>
    </cfRule>
  </conditionalFormatting>
  <conditionalFormatting sqref="AK127">
    <cfRule type="cellIs" dxfId="341" priority="71" operator="greaterThan">
      <formula>20</formula>
    </cfRule>
  </conditionalFormatting>
  <conditionalFormatting sqref="AL126:AL127">
    <cfRule type="cellIs" dxfId="340" priority="70" operator="between">
      <formula>80</formula>
      <formula>120</formula>
    </cfRule>
  </conditionalFormatting>
  <conditionalFormatting sqref="AK127">
    <cfRule type="cellIs" dxfId="339" priority="69" operator="greaterThan">
      <formula>20</formula>
    </cfRule>
  </conditionalFormatting>
  <conditionalFormatting sqref="AQ125">
    <cfRule type="cellIs" dxfId="338" priority="67" operator="between">
      <formula>80</formula>
      <formula>120</formula>
    </cfRule>
  </conditionalFormatting>
  <conditionalFormatting sqref="AQ125">
    <cfRule type="cellIs" dxfId="337" priority="66" operator="between">
      <formula>80</formula>
      <formula>120</formula>
    </cfRule>
  </conditionalFormatting>
  <conditionalFormatting sqref="AP124">
    <cfRule type="cellIs" dxfId="336" priority="65" operator="greaterThan">
      <formula>20</formula>
    </cfRule>
  </conditionalFormatting>
  <conditionalFormatting sqref="AQ124">
    <cfRule type="cellIs" dxfId="335" priority="64" operator="between">
      <formula>80</formula>
      <formula>120</formula>
    </cfRule>
  </conditionalFormatting>
  <conditionalFormatting sqref="AQ124">
    <cfRule type="cellIs" dxfId="334" priority="63" operator="between">
      <formula>80</formula>
      <formula>120</formula>
    </cfRule>
  </conditionalFormatting>
  <conditionalFormatting sqref="AQ124">
    <cfRule type="cellIs" dxfId="333" priority="62" operator="between">
      <formula>80</formula>
      <formula>120</formula>
    </cfRule>
  </conditionalFormatting>
  <conditionalFormatting sqref="AP127">
    <cfRule type="cellIs" dxfId="332" priority="61" operator="greaterThan">
      <formula>20</formula>
    </cfRule>
  </conditionalFormatting>
  <conditionalFormatting sqref="AQ126:AQ127">
    <cfRule type="cellIs" dxfId="331" priority="60" operator="between">
      <formula>80</formula>
      <formula>120</formula>
    </cfRule>
  </conditionalFormatting>
  <conditionalFormatting sqref="AQ126:AQ127">
    <cfRule type="cellIs" dxfId="330" priority="59" operator="between">
      <formula>80</formula>
      <formula>120</formula>
    </cfRule>
  </conditionalFormatting>
  <conditionalFormatting sqref="AP127">
    <cfRule type="cellIs" dxfId="329" priority="58" operator="greaterThan">
      <formula>20</formula>
    </cfRule>
  </conditionalFormatting>
  <conditionalFormatting sqref="AP127">
    <cfRule type="cellIs" dxfId="328" priority="57" operator="lessThan">
      <formula>20</formula>
    </cfRule>
  </conditionalFormatting>
  <conditionalFormatting sqref="AV125">
    <cfRule type="cellIs" dxfId="327" priority="56" operator="between">
      <formula>80</formula>
      <formula>120</formula>
    </cfRule>
  </conditionalFormatting>
  <conditionalFormatting sqref="AU124">
    <cfRule type="cellIs" dxfId="326" priority="55" operator="greaterThan">
      <formula>20</formula>
    </cfRule>
  </conditionalFormatting>
  <conditionalFormatting sqref="AV124">
    <cfRule type="cellIs" dxfId="325" priority="54" operator="between">
      <formula>80</formula>
      <formula>120</formula>
    </cfRule>
  </conditionalFormatting>
  <conditionalFormatting sqref="AV124">
    <cfRule type="cellIs" dxfId="324" priority="52" operator="between">
      <formula>80</formula>
      <formula>120</formula>
    </cfRule>
  </conditionalFormatting>
  <conditionalFormatting sqref="AV124">
    <cfRule type="cellIs" dxfId="323" priority="53" operator="between">
      <formula>80</formula>
      <formula>120</formula>
    </cfRule>
  </conditionalFormatting>
  <conditionalFormatting sqref="AU127">
    <cfRule type="cellIs" dxfId="322" priority="51" operator="greaterThan">
      <formula>20</formula>
    </cfRule>
  </conditionalFormatting>
  <conditionalFormatting sqref="AV126:AV127">
    <cfRule type="cellIs" dxfId="321" priority="50" operator="between">
      <formula>80</formula>
      <formula>120</formula>
    </cfRule>
  </conditionalFormatting>
  <conditionalFormatting sqref="AU127">
    <cfRule type="cellIs" dxfId="320" priority="49" operator="greaterThan">
      <formula>20</formula>
    </cfRule>
  </conditionalFormatting>
  <conditionalFormatting sqref="AU127">
    <cfRule type="cellIs" dxfId="319" priority="48" operator="lessThan">
      <formula>20</formula>
    </cfRule>
  </conditionalFormatting>
  <conditionalFormatting sqref="BA125">
    <cfRule type="cellIs" dxfId="318" priority="47" operator="between">
      <formula>80</formula>
      <formula>120</formula>
    </cfRule>
  </conditionalFormatting>
  <conditionalFormatting sqref="AZ124">
    <cfRule type="cellIs" dxfId="317" priority="46" operator="greaterThan">
      <formula>20</formula>
    </cfRule>
  </conditionalFormatting>
  <conditionalFormatting sqref="BA124">
    <cfRule type="cellIs" dxfId="316" priority="45" operator="between">
      <formula>80</formula>
      <formula>120</formula>
    </cfRule>
  </conditionalFormatting>
  <conditionalFormatting sqref="BA124">
    <cfRule type="cellIs" dxfId="315" priority="44" operator="between">
      <formula>80</formula>
      <formula>120</formula>
    </cfRule>
  </conditionalFormatting>
  <conditionalFormatting sqref="BA124">
    <cfRule type="cellIs" dxfId="314" priority="42" operator="between">
      <formula>80</formula>
      <formula>120</formula>
    </cfRule>
  </conditionalFormatting>
  <conditionalFormatting sqref="BA124">
    <cfRule type="cellIs" dxfId="313" priority="43" operator="between">
      <formula>80</formula>
      <formula>120</formula>
    </cfRule>
  </conditionalFormatting>
  <conditionalFormatting sqref="AZ127">
    <cfRule type="cellIs" dxfId="312" priority="41" operator="greaterThan">
      <formula>20</formula>
    </cfRule>
  </conditionalFormatting>
  <conditionalFormatting sqref="BA126:BA127">
    <cfRule type="cellIs" dxfId="311" priority="40" operator="between">
      <formula>80</formula>
      <formula>120</formula>
    </cfRule>
  </conditionalFormatting>
  <conditionalFormatting sqref="AZ127">
    <cfRule type="cellIs" dxfId="310" priority="39" operator="greaterThan">
      <formula>20</formula>
    </cfRule>
  </conditionalFormatting>
  <conditionalFormatting sqref="AZ127">
    <cfRule type="cellIs" dxfId="309" priority="38" operator="lessThan">
      <formula>20</formula>
    </cfRule>
  </conditionalFormatting>
  <conditionalFormatting sqref="AJ129">
    <cfRule type="cellIs" dxfId="308" priority="37" operator="greaterThan">
      <formula>20</formula>
    </cfRule>
  </conditionalFormatting>
  <conditionalFormatting sqref="AO129">
    <cfRule type="cellIs" dxfId="307" priority="36" operator="greaterThan">
      <formula>20</formula>
    </cfRule>
  </conditionalFormatting>
  <conditionalFormatting sqref="AT129">
    <cfRule type="cellIs" dxfId="306" priority="35" operator="greaterThan">
      <formula>20</formula>
    </cfRule>
  </conditionalFormatting>
  <conditionalFormatting sqref="AY129">
    <cfRule type="cellIs" dxfId="305" priority="34" operator="greaterThan">
      <formula>20</formula>
    </cfRule>
  </conditionalFormatting>
  <conditionalFormatting sqref="AJ135 AJ132">
    <cfRule type="cellIs" dxfId="304" priority="33" operator="greaterThan">
      <formula>20</formula>
    </cfRule>
  </conditionalFormatting>
  <conditionalFormatting sqref="AO135 AO132">
    <cfRule type="cellIs" dxfId="303" priority="32" operator="greaterThan">
      <formula>20</formula>
    </cfRule>
  </conditionalFormatting>
  <conditionalFormatting sqref="AT135 AT132">
    <cfRule type="cellIs" dxfId="302" priority="31" operator="greaterThan">
      <formula>20</formula>
    </cfRule>
  </conditionalFormatting>
  <conditionalFormatting sqref="AY135 AY132">
    <cfRule type="cellIs" dxfId="301" priority="30" operator="greaterThan">
      <formula>20</formula>
    </cfRule>
  </conditionalFormatting>
  <conditionalFormatting sqref="AJ136 AJ133 AJ130">
    <cfRule type="cellIs" dxfId="300" priority="29" operator="greaterThan">
      <formula>20</formula>
    </cfRule>
  </conditionalFormatting>
  <conditionalFormatting sqref="AO136 AO133 AO130">
    <cfRule type="cellIs" dxfId="299" priority="28" operator="greaterThan">
      <formula>20</formula>
    </cfRule>
  </conditionalFormatting>
  <conditionalFormatting sqref="AT136 AT133 AT130">
    <cfRule type="cellIs" dxfId="298" priority="27" operator="greaterThan">
      <formula>20</formula>
    </cfRule>
  </conditionalFormatting>
  <conditionalFormatting sqref="AY136 AY133 AY130">
    <cfRule type="cellIs" dxfId="297" priority="26" operator="greaterThan">
      <formula>20</formula>
    </cfRule>
  </conditionalFormatting>
  <conditionalFormatting sqref="AI136">
    <cfRule type="cellIs" dxfId="296" priority="25" operator="lessThan">
      <formula>20</formula>
    </cfRule>
  </conditionalFormatting>
  <conditionalFormatting sqref="AN136">
    <cfRule type="cellIs" dxfId="295" priority="24" operator="lessThan">
      <formula>20</formula>
    </cfRule>
  </conditionalFormatting>
  <conditionalFormatting sqref="AS136">
    <cfRule type="cellIs" dxfId="294" priority="23" operator="lessThan">
      <formula>20</formula>
    </cfRule>
  </conditionalFormatting>
  <conditionalFormatting sqref="AX136">
    <cfRule type="cellIs" dxfId="293" priority="22" operator="lessThan">
      <formula>20</formula>
    </cfRule>
  </conditionalFormatting>
  <conditionalFormatting sqref="AJ139">
    <cfRule type="cellIs" dxfId="292" priority="16" operator="greaterThan">
      <formula>20</formula>
    </cfRule>
  </conditionalFormatting>
  <conditionalFormatting sqref="AO139">
    <cfRule type="cellIs" dxfId="291" priority="15" operator="greaterThan">
      <formula>20</formula>
    </cfRule>
  </conditionalFormatting>
  <conditionalFormatting sqref="AT139">
    <cfRule type="cellIs" dxfId="290" priority="14" operator="greaterThan">
      <formula>20</formula>
    </cfRule>
  </conditionalFormatting>
  <conditionalFormatting sqref="AY139">
    <cfRule type="cellIs" dxfId="289" priority="13" operator="greaterThan">
      <formula>20</formula>
    </cfRule>
  </conditionalFormatting>
  <conditionalFormatting sqref="AJ142">
    <cfRule type="cellIs" dxfId="288" priority="12" operator="greaterThan">
      <formula>20</formula>
    </cfRule>
  </conditionalFormatting>
  <conditionalFormatting sqref="AO142">
    <cfRule type="cellIs" dxfId="287" priority="11" operator="greaterThan">
      <formula>20</formula>
    </cfRule>
  </conditionalFormatting>
  <conditionalFormatting sqref="AT142">
    <cfRule type="cellIs" dxfId="286" priority="10" operator="greaterThan">
      <formula>20</formula>
    </cfRule>
  </conditionalFormatting>
  <conditionalFormatting sqref="AY142">
    <cfRule type="cellIs" dxfId="285" priority="9" operator="greaterThan">
      <formula>20</formula>
    </cfRule>
  </conditionalFormatting>
  <conditionalFormatting sqref="AJ145">
    <cfRule type="cellIs" dxfId="284" priority="8" operator="greaterThan">
      <formula>20</formula>
    </cfRule>
  </conditionalFormatting>
  <conditionalFormatting sqref="AO145">
    <cfRule type="cellIs" dxfId="283" priority="7" operator="greaterThan">
      <formula>20</formula>
    </cfRule>
  </conditionalFormatting>
  <conditionalFormatting sqref="AT145">
    <cfRule type="cellIs" dxfId="282" priority="6" operator="greaterThan">
      <formula>20</formula>
    </cfRule>
  </conditionalFormatting>
  <conditionalFormatting sqref="AY145">
    <cfRule type="cellIs" dxfId="281" priority="5" operator="greaterThan">
      <formula>20</formula>
    </cfRule>
  </conditionalFormatting>
  <conditionalFormatting sqref="AJ148">
    <cfRule type="cellIs" dxfId="280" priority="4" operator="greaterThan">
      <formula>20</formula>
    </cfRule>
  </conditionalFormatting>
  <conditionalFormatting sqref="AO148">
    <cfRule type="cellIs" dxfId="279" priority="3" operator="greaterThan">
      <formula>20</formula>
    </cfRule>
  </conditionalFormatting>
  <conditionalFormatting sqref="AT148">
    <cfRule type="cellIs" dxfId="278" priority="2" operator="greaterThan">
      <formula>20</formula>
    </cfRule>
  </conditionalFormatting>
  <conditionalFormatting sqref="AY148">
    <cfRule type="cellIs" dxfId="277" priority="1" operator="greaterThan">
      <formula>20</formula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F138"/>
  <sheetViews>
    <sheetView topLeftCell="A86" zoomScale="85" zoomScaleNormal="85" workbookViewId="0">
      <selection activeCell="C99" sqref="C99"/>
    </sheetView>
  </sheetViews>
  <sheetFormatPr defaultRowHeight="14.4" x14ac:dyDescent="0.3"/>
  <cols>
    <col min="3" max="3" width="26.44140625" customWidth="1"/>
    <col min="5" max="5" width="11.77734375" bestFit="1" customWidth="1"/>
    <col min="7" max="7" width="12" customWidth="1"/>
    <col min="9" max="9" width="11.5546875" customWidth="1"/>
    <col min="25" max="25" width="10.5546875" customWidth="1"/>
    <col min="26" max="26" width="12.44140625" customWidth="1"/>
  </cols>
  <sheetData>
    <row r="1" spans="1:9" x14ac:dyDescent="0.3">
      <c r="A1" t="s">
        <v>70</v>
      </c>
    </row>
    <row r="12" spans="1:9" x14ac:dyDescent="0.3">
      <c r="A12" t="s">
        <v>31</v>
      </c>
      <c r="C12" t="s">
        <v>68</v>
      </c>
      <c r="D12" t="s">
        <v>32</v>
      </c>
      <c r="E12" s="3" t="s">
        <v>8</v>
      </c>
      <c r="F12" t="s">
        <v>33</v>
      </c>
      <c r="G12" s="3" t="s">
        <v>9</v>
      </c>
      <c r="H12" t="s">
        <v>34</v>
      </c>
      <c r="I12" s="3" t="s">
        <v>11</v>
      </c>
    </row>
    <row r="13" spans="1:9" x14ac:dyDescent="0.3">
      <c r="G13" s="3"/>
      <c r="I13" s="3"/>
    </row>
    <row r="14" spans="1:9" x14ac:dyDescent="0.3">
      <c r="D14">
        <v>0</v>
      </c>
      <c r="E14" s="3">
        <f>AVERAGE(I28:I29)</f>
        <v>251</v>
      </c>
      <c r="F14">
        <v>0</v>
      </c>
      <c r="G14" s="3">
        <f>AVERAGE(J28:J29)</f>
        <v>337</v>
      </c>
      <c r="H14">
        <v>0</v>
      </c>
      <c r="I14" s="3">
        <f>AVERAGE(L28:L29)</f>
        <v>72</v>
      </c>
    </row>
    <row r="15" spans="1:9" x14ac:dyDescent="0.3">
      <c r="D15">
        <f>3*G31/1000</f>
        <v>6.0000000000000006E-4</v>
      </c>
      <c r="E15" s="3">
        <f>AVERAGE(I31:I32)</f>
        <v>1214</v>
      </c>
      <c r="F15">
        <f>6*H31/1000</f>
        <v>1.2000000000000001E-3</v>
      </c>
      <c r="G15" s="3">
        <f>AVERAGE(J31:J32)</f>
        <v>2427.5</v>
      </c>
      <c r="H15">
        <f>0.3*H31/1000</f>
        <v>5.9999999999999995E-5</v>
      </c>
      <c r="I15" s="3">
        <f>AVERAGE(L31:L32)</f>
        <v>1223</v>
      </c>
    </row>
    <row r="16" spans="1:9" x14ac:dyDescent="0.3">
      <c r="D16">
        <f>3*G34/1000</f>
        <v>1.7999999999999997E-3</v>
      </c>
      <c r="E16" s="3">
        <f>AVERAGE(I34:I35)</f>
        <v>3958</v>
      </c>
      <c r="F16">
        <f>6*H34/1000</f>
        <v>3.5999999999999995E-3</v>
      </c>
      <c r="G16" s="3">
        <f>AVERAGE(J34:J35)</f>
        <v>7808</v>
      </c>
      <c r="H16">
        <f>0.3*H34/1000</f>
        <v>1.7999999999999998E-4</v>
      </c>
      <c r="I16" s="3">
        <f>AVERAGE(L34:L35)</f>
        <v>3985.5</v>
      </c>
    </row>
    <row r="17" spans="1:58" x14ac:dyDescent="0.3">
      <c r="D17">
        <f>9*G37/1000</f>
        <v>2.9970000000000005E-3</v>
      </c>
      <c r="E17" s="3">
        <f>AVERAGE(I37:I38)</f>
        <v>6384.5</v>
      </c>
      <c r="F17">
        <f>18*H37/1000</f>
        <v>5.9940000000000011E-3</v>
      </c>
      <c r="G17" s="3">
        <f>AVERAGE(J37:J38)</f>
        <v>12000</v>
      </c>
      <c r="H17">
        <f>0.9*H37/1000</f>
        <v>2.9970000000000002E-4</v>
      </c>
      <c r="I17" s="3">
        <f>AVERAGE(L37:L38)</f>
        <v>5824</v>
      </c>
    </row>
    <row r="18" spans="1:58" x14ac:dyDescent="0.3">
      <c r="D18">
        <f>9*G40/1000</f>
        <v>4.2030000000000001E-3</v>
      </c>
      <c r="E18" s="3">
        <f>AVERAGE(I40:I41)</f>
        <v>9136</v>
      </c>
      <c r="F18">
        <f>18*H40/1000</f>
        <v>8.4060000000000003E-3</v>
      </c>
      <c r="G18" s="3">
        <f>AVERAGE(J40:J41)</f>
        <v>17462.5</v>
      </c>
      <c r="H18">
        <f>0.9*H40/1000</f>
        <v>4.2030000000000002E-4</v>
      </c>
      <c r="I18" s="3">
        <f>AVERAGE(L40:L41)</f>
        <v>8362.5</v>
      </c>
    </row>
    <row r="19" spans="1:58" x14ac:dyDescent="0.3">
      <c r="D19">
        <f>9*G43/1000</f>
        <v>5.3999999999999994E-3</v>
      </c>
      <c r="E19" s="3">
        <f>AVERAGE(I43:I44)</f>
        <v>11635</v>
      </c>
      <c r="F19">
        <f>18*H43/1000</f>
        <v>1.0799999999999999E-2</v>
      </c>
      <c r="G19" s="3">
        <f>AVERAGE(J43:J44)</f>
        <v>22412</v>
      </c>
      <c r="H19">
        <f>0.9*H43/1000</f>
        <v>5.4000000000000001E-4</v>
      </c>
      <c r="I19" s="3">
        <f>AVERAGE(L43:L44)</f>
        <v>11069.5</v>
      </c>
    </row>
    <row r="20" spans="1:58" x14ac:dyDescent="0.3">
      <c r="C20" t="s">
        <v>35</v>
      </c>
      <c r="E20" s="5">
        <f>SLOPE(D13:D19,E13:E19)</f>
        <v>4.6810159983678982E-7</v>
      </c>
      <c r="F20" s="5"/>
      <c r="G20" s="5">
        <f>SLOPE(F13:F19,G13:G19)</f>
        <v>4.8756140259293583E-7</v>
      </c>
      <c r="H20" s="5"/>
      <c r="I20" s="5">
        <f>SLOPE(H13:H19,I13:I19)</f>
        <v>4.9734805344705963E-8</v>
      </c>
    </row>
    <row r="21" spans="1:58" x14ac:dyDescent="0.3">
      <c r="C21" t="s">
        <v>36</v>
      </c>
      <c r="E21" s="5">
        <f>INTERCEPT(D13:D19,E13:E19)</f>
        <v>-4.1674661713809406E-5</v>
      </c>
      <c r="F21" s="5"/>
      <c r="G21" s="5">
        <f>INTERCEPT(F13:F19,G13:G19)</f>
        <v>-7.4457817953510474E-5</v>
      </c>
      <c r="H21" s="5"/>
      <c r="I21" s="5">
        <f>INTERCEPT(H13:H19,I13:I19)</f>
        <v>-3.1211472347689455E-6</v>
      </c>
    </row>
    <row r="22" spans="1:58" x14ac:dyDescent="0.3">
      <c r="C22" t="s">
        <v>37</v>
      </c>
      <c r="E22" s="6">
        <f>RSQ(D13:D19,E13:E19)</f>
        <v>0.99932413957920696</v>
      </c>
      <c r="F22" s="6"/>
      <c r="G22" s="6">
        <f>RSQ(F13:F19,G13:G19)</f>
        <v>0.99902787068190779</v>
      </c>
      <c r="H22" s="6"/>
      <c r="I22" s="6">
        <f>RSQ(H13:H19,I13:I19)</f>
        <v>0.99763447679045325</v>
      </c>
    </row>
    <row r="23" spans="1:58" s="3" customFormat="1" ht="172.8" x14ac:dyDescent="0.3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8</v>
      </c>
      <c r="J23" t="s">
        <v>9</v>
      </c>
      <c r="K23" t="s">
        <v>10</v>
      </c>
      <c r="L23" t="s">
        <v>11</v>
      </c>
      <c r="M23" t="s">
        <v>12</v>
      </c>
      <c r="N23" t="s">
        <v>13</v>
      </c>
      <c r="O23" t="s">
        <v>14</v>
      </c>
      <c r="P23" t="s">
        <v>15</v>
      </c>
      <c r="Q23" t="s">
        <v>16</v>
      </c>
      <c r="R23" t="s">
        <v>17</v>
      </c>
      <c r="S23" t="s">
        <v>18</v>
      </c>
      <c r="T23" t="s">
        <v>19</v>
      </c>
      <c r="U23" t="s">
        <v>20</v>
      </c>
      <c r="V23" t="s">
        <v>21</v>
      </c>
      <c r="W23" t="s">
        <v>22</v>
      </c>
      <c r="X23" t="s">
        <v>23</v>
      </c>
      <c r="Y23" t="s">
        <v>24</v>
      </c>
      <c r="Z23" t="s">
        <v>25</v>
      </c>
      <c r="AA23" s="3" t="s">
        <v>38</v>
      </c>
      <c r="AB23" s="3" t="s">
        <v>39</v>
      </c>
      <c r="AC23" s="3" t="s">
        <v>40</v>
      </c>
      <c r="AD23" s="3" t="s">
        <v>41</v>
      </c>
      <c r="AE23" s="3" t="s">
        <v>42</v>
      </c>
      <c r="AF23" s="3" t="s">
        <v>43</v>
      </c>
      <c r="AG23" s="3" t="s">
        <v>44</v>
      </c>
      <c r="AI23" s="3" t="s">
        <v>45</v>
      </c>
      <c r="AJ23" s="3" t="s">
        <v>46</v>
      </c>
      <c r="AK23" s="3" t="s">
        <v>47</v>
      </c>
      <c r="AL23" s="3" t="s">
        <v>48</v>
      </c>
      <c r="AN23" s="3" t="s">
        <v>49</v>
      </c>
      <c r="AO23" s="3" t="s">
        <v>50</v>
      </c>
      <c r="AP23" s="3" t="s">
        <v>51</v>
      </c>
      <c r="AQ23" s="3" t="s">
        <v>52</v>
      </c>
      <c r="AS23" s="3" t="s">
        <v>53</v>
      </c>
      <c r="AT23" s="3" t="s">
        <v>54</v>
      </c>
      <c r="AU23" s="3" t="s">
        <v>55</v>
      </c>
      <c r="AV23" s="3" t="s">
        <v>56</v>
      </c>
      <c r="AX23" s="3" t="s">
        <v>57</v>
      </c>
      <c r="AY23" s="3" t="s">
        <v>58</v>
      </c>
      <c r="AZ23" s="3" t="s">
        <v>59</v>
      </c>
      <c r="BA23" s="3" t="s">
        <v>60</v>
      </c>
      <c r="BC23" s="3" t="s">
        <v>61</v>
      </c>
      <c r="BD23" s="3" t="s">
        <v>62</v>
      </c>
      <c r="BE23" s="3" t="s">
        <v>63</v>
      </c>
      <c r="BF23" s="3" t="s">
        <v>64</v>
      </c>
    </row>
    <row r="24" spans="1:58" x14ac:dyDescent="0.3">
      <c r="A24">
        <v>1</v>
      </c>
      <c r="B24">
        <v>1</v>
      </c>
      <c r="C24" t="s">
        <v>26</v>
      </c>
      <c r="D24" t="s">
        <v>27</v>
      </c>
      <c r="G24">
        <v>0.5</v>
      </c>
      <c r="H24">
        <v>0.5</v>
      </c>
      <c r="I24">
        <v>8791</v>
      </c>
      <c r="J24">
        <v>11131</v>
      </c>
      <c r="L24">
        <v>12362</v>
      </c>
      <c r="M24">
        <v>7.1589999999999998</v>
      </c>
      <c r="N24">
        <v>9.7089999999999996</v>
      </c>
      <c r="O24">
        <v>2.5499999999999998</v>
      </c>
      <c r="Q24">
        <v>1.177</v>
      </c>
      <c r="R24">
        <v>1</v>
      </c>
      <c r="S24">
        <v>0</v>
      </c>
      <c r="T24">
        <v>0</v>
      </c>
      <c r="V24">
        <v>0</v>
      </c>
      <c r="Y24" s="1">
        <v>44413</v>
      </c>
      <c r="Z24" s="2">
        <v>0.56468750000000001</v>
      </c>
      <c r="AB24">
        <v>1</v>
      </c>
      <c r="AD24" s="4">
        <f>((I24*$E$20)+$E$21)*1000/G24</f>
        <v>8.1468130049028211</v>
      </c>
      <c r="AE24" s="4">
        <f t="shared" ref="AE24:AE88" si="0">((J24*$G$20)+$G$21)*1000/H24</f>
        <v>10.705176308616917</v>
      </c>
      <c r="AF24" s="4">
        <f>AE24-AD24</f>
        <v>2.5583633037140956</v>
      </c>
      <c r="AG24" s="4">
        <f>((L24*$I$20)+$I$21)*1000/H24</f>
        <v>1.2234010328729723</v>
      </c>
    </row>
    <row r="25" spans="1:58" x14ac:dyDescent="0.3">
      <c r="A25">
        <v>2</v>
      </c>
      <c r="B25">
        <v>1</v>
      </c>
      <c r="C25" t="s">
        <v>26</v>
      </c>
      <c r="D25" t="s">
        <v>27</v>
      </c>
      <c r="G25">
        <v>0.5</v>
      </c>
      <c r="H25">
        <v>0.5</v>
      </c>
      <c r="I25">
        <v>11570</v>
      </c>
      <c r="J25">
        <v>10945</v>
      </c>
      <c r="L25">
        <v>12593</v>
      </c>
      <c r="M25">
        <v>9.2910000000000004</v>
      </c>
      <c r="N25">
        <v>9.5510000000000002</v>
      </c>
      <c r="O25">
        <v>0.25900000000000001</v>
      </c>
      <c r="Q25">
        <v>1.2010000000000001</v>
      </c>
      <c r="R25">
        <v>1</v>
      </c>
      <c r="S25">
        <v>0</v>
      </c>
      <c r="T25">
        <v>0</v>
      </c>
      <c r="V25">
        <v>0</v>
      </c>
      <c r="Y25" s="1">
        <v>44413</v>
      </c>
      <c r="Z25" s="2">
        <v>0.57032407407407404</v>
      </c>
      <c r="AB25">
        <v>1</v>
      </c>
      <c r="AD25" s="4">
        <f t="shared" ref="AD25:AD88" si="1">((I25*$E$20)+$E$21)*1000/G25</f>
        <v>10.748521696795699</v>
      </c>
      <c r="AE25" s="4">
        <f t="shared" si="0"/>
        <v>10.523803466852344</v>
      </c>
      <c r="AF25" s="4">
        <f t="shared" ref="AF25:AF88" si="2">AE25-AD25</f>
        <v>-0.22471822994335433</v>
      </c>
      <c r="AG25" s="4">
        <f t="shared" ref="AG25:AG88" si="3">((L25*$I$20)+$I$21)*1000/H25</f>
        <v>1.2463785129422267</v>
      </c>
    </row>
    <row r="26" spans="1:58" x14ac:dyDescent="0.3">
      <c r="A26">
        <v>3</v>
      </c>
      <c r="B26">
        <v>1</v>
      </c>
      <c r="C26" t="s">
        <v>26</v>
      </c>
      <c r="D26" t="s">
        <v>27</v>
      </c>
      <c r="G26">
        <v>0.5</v>
      </c>
      <c r="H26">
        <v>0.5</v>
      </c>
      <c r="I26">
        <v>11662</v>
      </c>
      <c r="J26">
        <v>10898</v>
      </c>
      <c r="L26">
        <v>12690</v>
      </c>
      <c r="M26">
        <v>9.3620000000000001</v>
      </c>
      <c r="N26">
        <v>9.5120000000000005</v>
      </c>
      <c r="O26">
        <v>0.15</v>
      </c>
      <c r="Q26">
        <v>1.2110000000000001</v>
      </c>
      <c r="R26">
        <v>1</v>
      </c>
      <c r="S26">
        <v>0</v>
      </c>
      <c r="T26">
        <v>0</v>
      </c>
      <c r="V26">
        <v>0</v>
      </c>
      <c r="Y26" s="1">
        <v>44413</v>
      </c>
      <c r="Z26" s="2">
        <v>0.57648148148148148</v>
      </c>
      <c r="AB26">
        <v>1</v>
      </c>
      <c r="AD26" s="4">
        <f t="shared" si="1"/>
        <v>10.834652391165665</v>
      </c>
      <c r="AE26" s="4">
        <f t="shared" si="0"/>
        <v>10.477972695008608</v>
      </c>
      <c r="AF26" s="4">
        <f t="shared" si="2"/>
        <v>-0.35667969615705708</v>
      </c>
      <c r="AG26" s="4">
        <f t="shared" si="3"/>
        <v>1.2560270651790995</v>
      </c>
    </row>
    <row r="27" spans="1:58" x14ac:dyDescent="0.3">
      <c r="A27">
        <v>4</v>
      </c>
      <c r="B27">
        <v>3</v>
      </c>
      <c r="C27" t="s">
        <v>29</v>
      </c>
      <c r="D27" t="s">
        <v>27</v>
      </c>
      <c r="G27">
        <v>0.5</v>
      </c>
      <c r="H27">
        <v>0.5</v>
      </c>
      <c r="I27">
        <v>3442</v>
      </c>
      <c r="J27">
        <v>359</v>
      </c>
      <c r="L27">
        <v>201</v>
      </c>
      <c r="M27">
        <v>3.056</v>
      </c>
      <c r="N27">
        <v>0.58199999999999996</v>
      </c>
      <c r="O27">
        <v>0</v>
      </c>
      <c r="Q27">
        <v>0</v>
      </c>
      <c r="R27">
        <v>1</v>
      </c>
      <c r="S27">
        <v>0</v>
      </c>
      <c r="T27">
        <v>0</v>
      </c>
      <c r="V27">
        <v>0</v>
      </c>
      <c r="Y27" s="1">
        <v>44413</v>
      </c>
      <c r="Z27" s="2">
        <v>0.586400462962963</v>
      </c>
      <c r="AB27">
        <v>1</v>
      </c>
      <c r="AD27" s="4">
        <f t="shared" si="1"/>
        <v>3.1390620898488426</v>
      </c>
      <c r="AE27" s="4">
        <f t="shared" si="0"/>
        <v>0.20115345115470698</v>
      </c>
      <c r="AF27" s="4">
        <f t="shared" si="2"/>
        <v>-2.9379086386941355</v>
      </c>
      <c r="AG27" s="4">
        <f t="shared" si="3"/>
        <v>1.3751097279033906E-2</v>
      </c>
    </row>
    <row r="28" spans="1:58" x14ac:dyDescent="0.3">
      <c r="A28">
        <v>5</v>
      </c>
      <c r="B28">
        <v>3</v>
      </c>
      <c r="C28" t="s">
        <v>29</v>
      </c>
      <c r="D28" t="s">
        <v>27</v>
      </c>
      <c r="G28">
        <v>0.5</v>
      </c>
      <c r="H28">
        <v>0.5</v>
      </c>
      <c r="I28">
        <v>266</v>
      </c>
      <c r="J28">
        <v>344</v>
      </c>
      <c r="L28">
        <v>98</v>
      </c>
      <c r="M28">
        <v>0.61899999999999999</v>
      </c>
      <c r="N28">
        <v>0.56999999999999995</v>
      </c>
      <c r="O28">
        <v>0</v>
      </c>
      <c r="Q28">
        <v>0</v>
      </c>
      <c r="R28">
        <v>1</v>
      </c>
      <c r="S28">
        <v>0</v>
      </c>
      <c r="T28">
        <v>0</v>
      </c>
      <c r="V28">
        <v>0</v>
      </c>
      <c r="Y28" s="1">
        <v>44413</v>
      </c>
      <c r="Z28" s="2">
        <v>0.59137731481481481</v>
      </c>
      <c r="AB28">
        <v>1</v>
      </c>
      <c r="AD28" s="4">
        <f t="shared" si="1"/>
        <v>0.16568072768555339</v>
      </c>
      <c r="AE28" s="4">
        <f t="shared" si="0"/>
        <v>0.1865266090769189</v>
      </c>
      <c r="AF28" s="4">
        <f t="shared" si="2"/>
        <v>2.0845881391365506E-2</v>
      </c>
      <c r="AG28" s="4">
        <f t="shared" si="3"/>
        <v>3.5057273780244786E-3</v>
      </c>
    </row>
    <row r="29" spans="1:58" x14ac:dyDescent="0.3">
      <c r="A29">
        <v>6</v>
      </c>
      <c r="B29">
        <v>3</v>
      </c>
      <c r="C29" t="s">
        <v>29</v>
      </c>
      <c r="D29" t="s">
        <v>27</v>
      </c>
      <c r="G29">
        <v>0.5</v>
      </c>
      <c r="H29">
        <v>0.5</v>
      </c>
      <c r="I29">
        <v>236</v>
      </c>
      <c r="J29">
        <v>330</v>
      </c>
      <c r="L29">
        <v>46</v>
      </c>
      <c r="M29">
        <v>0.59599999999999997</v>
      </c>
      <c r="N29">
        <v>0.55800000000000005</v>
      </c>
      <c r="O29">
        <v>0</v>
      </c>
      <c r="Q29">
        <v>0</v>
      </c>
      <c r="R29">
        <v>1</v>
      </c>
      <c r="S29">
        <v>0</v>
      </c>
      <c r="T29">
        <v>0</v>
      </c>
      <c r="V29">
        <v>0</v>
      </c>
      <c r="Y29" s="1">
        <v>44413</v>
      </c>
      <c r="Z29" s="2">
        <v>0.59681712962962963</v>
      </c>
      <c r="AB29">
        <v>1</v>
      </c>
      <c r="AD29" s="4">
        <f t="shared" si="1"/>
        <v>0.137594631695346</v>
      </c>
      <c r="AE29" s="4">
        <f t="shared" si="0"/>
        <v>0.1728748898043167</v>
      </c>
      <c r="AF29" s="4">
        <f t="shared" si="2"/>
        <v>3.5280258108970702E-2</v>
      </c>
      <c r="AG29" s="4">
        <f t="shared" si="3"/>
        <v>-1.6666923778249426E-3</v>
      </c>
    </row>
    <row r="30" spans="1:58" x14ac:dyDescent="0.3">
      <c r="A30">
        <v>7</v>
      </c>
      <c r="B30">
        <v>4</v>
      </c>
      <c r="C30" t="s">
        <v>65</v>
      </c>
      <c r="D30" t="s">
        <v>27</v>
      </c>
      <c r="G30">
        <v>0.2</v>
      </c>
      <c r="H30">
        <v>0.2</v>
      </c>
      <c r="I30">
        <v>492</v>
      </c>
      <c r="J30">
        <v>2389</v>
      </c>
      <c r="L30">
        <v>1190</v>
      </c>
      <c r="M30">
        <v>1.9810000000000001</v>
      </c>
      <c r="N30">
        <v>5.7560000000000002</v>
      </c>
      <c r="O30">
        <v>3.7749999999999999</v>
      </c>
      <c r="Q30">
        <v>2.1000000000000001E-2</v>
      </c>
      <c r="R30">
        <v>1</v>
      </c>
      <c r="S30">
        <v>0</v>
      </c>
      <c r="T30">
        <v>0</v>
      </c>
      <c r="V30">
        <v>0</v>
      </c>
      <c r="Y30" s="1">
        <v>44413</v>
      </c>
      <c r="Z30" s="2">
        <v>0.60649305555555555</v>
      </c>
      <c r="AB30">
        <v>1</v>
      </c>
      <c r="AD30" s="4">
        <f t="shared" si="1"/>
        <v>0.9431566270294558</v>
      </c>
      <c r="AE30" s="4">
        <f t="shared" si="0"/>
        <v>5.4516318642050665</v>
      </c>
      <c r="AF30" s="4">
        <f t="shared" si="2"/>
        <v>4.5084752371756105</v>
      </c>
      <c r="AG30" s="4">
        <f t="shared" si="3"/>
        <v>0.28031635562715573</v>
      </c>
      <c r="AI30">
        <f>ABS(100*(AD30-3)/3)</f>
        <v>68.561445765684809</v>
      </c>
      <c r="AN30">
        <f t="shared" ref="AN30:AN35" si="4">ABS(100*(AE30-6)/6)</f>
        <v>9.1394689299155587</v>
      </c>
      <c r="AS30">
        <f t="shared" ref="AS30:AS35" si="5">ABS(100*(AF30-3)/3)</f>
        <v>50.282507905853684</v>
      </c>
      <c r="AX30">
        <f t="shared" ref="AX30:AX35" si="6">ABS(100*(AG30-0.3)/0.3)</f>
        <v>6.5612147909480854</v>
      </c>
    </row>
    <row r="31" spans="1:58" x14ac:dyDescent="0.3">
      <c r="A31">
        <v>8</v>
      </c>
      <c r="B31">
        <v>4</v>
      </c>
      <c r="C31" t="s">
        <v>65</v>
      </c>
      <c r="D31" t="s">
        <v>27</v>
      </c>
      <c r="G31">
        <v>0.2</v>
      </c>
      <c r="H31">
        <v>0.2</v>
      </c>
      <c r="I31">
        <v>1189</v>
      </c>
      <c r="J31">
        <v>2411</v>
      </c>
      <c r="L31">
        <v>1213</v>
      </c>
      <c r="M31">
        <v>3.3170000000000002</v>
      </c>
      <c r="N31">
        <v>5.8029999999999999</v>
      </c>
      <c r="O31">
        <v>2.4860000000000002</v>
      </c>
      <c r="Q31">
        <v>2.7E-2</v>
      </c>
      <c r="R31">
        <v>1</v>
      </c>
      <c r="S31">
        <v>0</v>
      </c>
      <c r="T31">
        <v>0</v>
      </c>
      <c r="V31">
        <v>0</v>
      </c>
      <c r="Y31" s="1">
        <v>44413</v>
      </c>
      <c r="Z31" s="2">
        <v>0.61182870370370368</v>
      </c>
      <c r="AB31">
        <v>1</v>
      </c>
      <c r="AD31" s="4">
        <f t="shared" si="1"/>
        <v>2.5744907024606687</v>
      </c>
      <c r="AE31" s="4">
        <f t="shared" si="0"/>
        <v>5.5052636184902886</v>
      </c>
      <c r="AF31" s="4">
        <f t="shared" si="2"/>
        <v>2.9307729160296199</v>
      </c>
      <c r="AG31" s="4">
        <f t="shared" si="3"/>
        <v>0.28603585824179695</v>
      </c>
      <c r="AI31">
        <f t="shared" ref="AI31:AI35" si="7">ABS(100*(AD31-3)/3)</f>
        <v>14.183643251311045</v>
      </c>
      <c r="AN31">
        <f t="shared" si="4"/>
        <v>8.2456063584951895</v>
      </c>
      <c r="AS31">
        <f t="shared" si="5"/>
        <v>2.3075694656793377</v>
      </c>
      <c r="AX31">
        <f t="shared" si="6"/>
        <v>4.6547139194010141</v>
      </c>
    </row>
    <row r="32" spans="1:58" x14ac:dyDescent="0.3">
      <c r="A32">
        <v>9</v>
      </c>
      <c r="B32">
        <v>4</v>
      </c>
      <c r="C32" t="s">
        <v>65</v>
      </c>
      <c r="D32" t="s">
        <v>27</v>
      </c>
      <c r="G32">
        <v>0.2</v>
      </c>
      <c r="H32">
        <v>0.2</v>
      </c>
      <c r="I32">
        <v>1239</v>
      </c>
      <c r="J32">
        <v>2444</v>
      </c>
      <c r="L32">
        <v>1233</v>
      </c>
      <c r="M32">
        <v>3.4140000000000001</v>
      </c>
      <c r="N32">
        <v>5.8719999999999999</v>
      </c>
      <c r="O32">
        <v>2.4590000000000001</v>
      </c>
      <c r="Q32">
        <v>3.2000000000000001E-2</v>
      </c>
      <c r="R32">
        <v>1</v>
      </c>
      <c r="S32">
        <v>0</v>
      </c>
      <c r="T32">
        <v>0</v>
      </c>
      <c r="V32">
        <v>0</v>
      </c>
      <c r="Y32" s="1">
        <v>44413</v>
      </c>
      <c r="Z32" s="2">
        <v>0.61753472222222217</v>
      </c>
      <c r="AB32">
        <v>1</v>
      </c>
      <c r="AD32" s="4">
        <f t="shared" si="1"/>
        <v>2.6915161024198655</v>
      </c>
      <c r="AE32" s="4">
        <f t="shared" si="0"/>
        <v>5.5857112499181234</v>
      </c>
      <c r="AF32" s="4">
        <f t="shared" si="2"/>
        <v>2.8941951474982579</v>
      </c>
      <c r="AG32" s="4">
        <f t="shared" si="3"/>
        <v>0.29100933877626756</v>
      </c>
      <c r="AI32">
        <f t="shared" si="7"/>
        <v>10.282796586004483</v>
      </c>
      <c r="AN32">
        <f t="shared" si="4"/>
        <v>6.90481250136461</v>
      </c>
      <c r="AS32">
        <f t="shared" si="5"/>
        <v>3.5268284167247366</v>
      </c>
      <c r="AX32">
        <f t="shared" si="6"/>
        <v>2.9968870745774776</v>
      </c>
    </row>
    <row r="33" spans="1:58" x14ac:dyDescent="0.3">
      <c r="A33">
        <v>10</v>
      </c>
      <c r="B33">
        <v>5</v>
      </c>
      <c r="C33" t="s">
        <v>65</v>
      </c>
      <c r="D33" t="s">
        <v>27</v>
      </c>
      <c r="G33">
        <v>0.6</v>
      </c>
      <c r="H33">
        <v>0.6</v>
      </c>
      <c r="I33">
        <v>3970</v>
      </c>
      <c r="J33">
        <v>7746</v>
      </c>
      <c r="L33">
        <v>3934</v>
      </c>
      <c r="M33">
        <v>2.8839999999999999</v>
      </c>
      <c r="N33">
        <v>5.7009999999999996</v>
      </c>
      <c r="O33">
        <v>2.8170000000000002</v>
      </c>
      <c r="Q33">
        <v>0.246</v>
      </c>
      <c r="R33">
        <v>1</v>
      </c>
      <c r="S33">
        <v>0</v>
      </c>
      <c r="T33">
        <v>0</v>
      </c>
      <c r="V33">
        <v>0</v>
      </c>
      <c r="Y33" s="1">
        <v>44413</v>
      </c>
      <c r="Z33" s="2">
        <v>0.62853009259259263</v>
      </c>
      <c r="AB33">
        <v>1</v>
      </c>
      <c r="AD33" s="4">
        <f t="shared" si="1"/>
        <v>3.0278144827304105</v>
      </c>
      <c r="AE33" s="4">
        <f t="shared" si="0"/>
        <v>6.1703213442189506</v>
      </c>
      <c r="AF33" s="4">
        <f t="shared" si="2"/>
        <v>3.1425068614885401</v>
      </c>
      <c r="AG33" s="4">
        <f t="shared" si="3"/>
        <v>0.32089262831884052</v>
      </c>
      <c r="AI33">
        <f t="shared" si="7"/>
        <v>0.92714942434701797</v>
      </c>
      <c r="AN33">
        <f t="shared" si="4"/>
        <v>2.8386890703158438</v>
      </c>
      <c r="AS33">
        <f t="shared" si="5"/>
        <v>4.7502287162846697</v>
      </c>
      <c r="AX33">
        <f t="shared" si="6"/>
        <v>6.9642094396135112</v>
      </c>
    </row>
    <row r="34" spans="1:58" x14ac:dyDescent="0.3">
      <c r="A34">
        <v>11</v>
      </c>
      <c r="B34">
        <v>5</v>
      </c>
      <c r="C34" t="s">
        <v>65</v>
      </c>
      <c r="D34" t="s">
        <v>27</v>
      </c>
      <c r="G34">
        <v>0.6</v>
      </c>
      <c r="H34">
        <v>0.6</v>
      </c>
      <c r="I34">
        <v>3941</v>
      </c>
      <c r="J34">
        <v>7809</v>
      </c>
      <c r="L34">
        <v>3906</v>
      </c>
      <c r="M34">
        <v>2.8660000000000001</v>
      </c>
      <c r="N34">
        <v>5.7460000000000004</v>
      </c>
      <c r="O34">
        <v>2.88</v>
      </c>
      <c r="Q34">
        <v>0.24399999999999999</v>
      </c>
      <c r="R34">
        <v>1</v>
      </c>
      <c r="S34">
        <v>0</v>
      </c>
      <c r="T34">
        <v>0</v>
      </c>
      <c r="V34">
        <v>0</v>
      </c>
      <c r="Y34" s="1">
        <v>44413</v>
      </c>
      <c r="Z34" s="2">
        <v>0.63462962962962965</v>
      </c>
      <c r="AB34">
        <v>1</v>
      </c>
      <c r="AD34" s="4">
        <f t="shared" si="1"/>
        <v>3.0051895720716324</v>
      </c>
      <c r="AE34" s="4">
        <f t="shared" si="0"/>
        <v>6.22151529149121</v>
      </c>
      <c r="AF34" s="4">
        <f t="shared" si="2"/>
        <v>3.2163257194195776</v>
      </c>
      <c r="AG34" s="4">
        <f t="shared" si="3"/>
        <v>0.31857167073608761</v>
      </c>
      <c r="AI34">
        <f t="shared" si="7"/>
        <v>0.17298573572107992</v>
      </c>
      <c r="AN34">
        <f t="shared" si="4"/>
        <v>3.6919215248534996</v>
      </c>
      <c r="AS34">
        <f t="shared" si="5"/>
        <v>7.2108573139859189</v>
      </c>
      <c r="AX34">
        <f t="shared" si="6"/>
        <v>6.1905569120292068</v>
      </c>
    </row>
    <row r="35" spans="1:58" x14ac:dyDescent="0.3">
      <c r="A35">
        <v>12</v>
      </c>
      <c r="B35">
        <v>5</v>
      </c>
      <c r="C35" t="s">
        <v>65</v>
      </c>
      <c r="D35" t="s">
        <v>27</v>
      </c>
      <c r="G35">
        <v>0.6</v>
      </c>
      <c r="H35">
        <v>0.6</v>
      </c>
      <c r="I35">
        <v>3975</v>
      </c>
      <c r="J35">
        <v>7807</v>
      </c>
      <c r="L35">
        <v>4065</v>
      </c>
      <c r="M35">
        <v>2.887</v>
      </c>
      <c r="N35">
        <v>5.7439999999999998</v>
      </c>
      <c r="O35">
        <v>2.8559999999999999</v>
      </c>
      <c r="Q35">
        <v>0.25800000000000001</v>
      </c>
      <c r="R35">
        <v>1</v>
      </c>
      <c r="S35">
        <v>0</v>
      </c>
      <c r="T35">
        <v>0</v>
      </c>
      <c r="V35">
        <v>0</v>
      </c>
      <c r="Y35" s="1">
        <v>44413</v>
      </c>
      <c r="Z35" s="2">
        <v>0.64120370370370372</v>
      </c>
      <c r="AB35">
        <v>1</v>
      </c>
      <c r="AD35" s="4">
        <f t="shared" si="1"/>
        <v>3.0317153293957166</v>
      </c>
      <c r="AE35" s="4">
        <f t="shared" si="0"/>
        <v>6.2198900868158988</v>
      </c>
      <c r="AF35" s="4">
        <f t="shared" si="2"/>
        <v>3.1881747574201822</v>
      </c>
      <c r="AG35" s="4">
        <f t="shared" si="3"/>
        <v>0.33175139415243465</v>
      </c>
      <c r="AI35">
        <f t="shared" si="7"/>
        <v>1.057177646523888</v>
      </c>
      <c r="AN35">
        <f t="shared" si="4"/>
        <v>3.6648347802649806</v>
      </c>
      <c r="AS35">
        <f t="shared" si="5"/>
        <v>6.2724919140060722</v>
      </c>
      <c r="AX35">
        <f t="shared" si="6"/>
        <v>10.583798050811556</v>
      </c>
    </row>
    <row r="36" spans="1:58" x14ac:dyDescent="0.3">
      <c r="A36">
        <v>13</v>
      </c>
      <c r="B36">
        <v>6</v>
      </c>
      <c r="C36" t="s">
        <v>69</v>
      </c>
      <c r="D36" t="s">
        <v>27</v>
      </c>
      <c r="G36">
        <v>0.33300000000000002</v>
      </c>
      <c r="H36">
        <v>0.33300000000000002</v>
      </c>
      <c r="I36">
        <v>4753</v>
      </c>
      <c r="J36">
        <v>11927</v>
      </c>
      <c r="L36">
        <v>5740</v>
      </c>
      <c r="M36">
        <v>6.0979999999999999</v>
      </c>
      <c r="N36">
        <v>15.590999999999999</v>
      </c>
      <c r="O36">
        <v>9.4930000000000003</v>
      </c>
      <c r="Q36">
        <v>0.72699999999999998</v>
      </c>
      <c r="R36">
        <v>1</v>
      </c>
      <c r="S36">
        <v>0</v>
      </c>
      <c r="T36">
        <v>0</v>
      </c>
      <c r="V36">
        <v>0</v>
      </c>
      <c r="Y36" s="1">
        <v>44413</v>
      </c>
      <c r="Z36" s="2">
        <v>0.65208333333333335</v>
      </c>
      <c r="AB36">
        <v>1</v>
      </c>
      <c r="AD36" s="4">
        <f t="shared" si="1"/>
        <v>6.5561929198512079</v>
      </c>
      <c r="AE36" s="4">
        <f t="shared" si="0"/>
        <v>17.239300392710017</v>
      </c>
      <c r="AF36" s="4">
        <f t="shared" si="2"/>
        <v>10.68310747285881</v>
      </c>
      <c r="AG36" s="4">
        <f t="shared" si="3"/>
        <v>0.8479178241556854</v>
      </c>
      <c r="AI36">
        <f>ABS(100*(AD36-9)/9)</f>
        <v>27.153412001653248</v>
      </c>
      <c r="AN36">
        <f>ABS(100*(AE36-18)/18)</f>
        <v>4.2261089293887917</v>
      </c>
      <c r="AS36">
        <f>ABS(100*(AF36-9)/9)</f>
        <v>18.701194142875661</v>
      </c>
      <c r="AX36">
        <f>ABS(100*(AG36-0.9)/0.9)</f>
        <v>5.7869084271460691</v>
      </c>
    </row>
    <row r="37" spans="1:58" x14ac:dyDescent="0.3">
      <c r="A37">
        <v>14</v>
      </c>
      <c r="B37">
        <v>6</v>
      </c>
      <c r="C37" t="s">
        <v>69</v>
      </c>
      <c r="D37" t="s">
        <v>27</v>
      </c>
      <c r="G37">
        <v>0.33300000000000002</v>
      </c>
      <c r="H37">
        <v>0.33300000000000002</v>
      </c>
      <c r="I37">
        <v>6377</v>
      </c>
      <c r="J37">
        <v>11953</v>
      </c>
      <c r="L37">
        <v>5789</v>
      </c>
      <c r="M37">
        <v>7.9690000000000003</v>
      </c>
      <c r="N37">
        <v>15.624000000000001</v>
      </c>
      <c r="O37">
        <v>7.6550000000000002</v>
      </c>
      <c r="Q37">
        <v>0.73499999999999999</v>
      </c>
      <c r="R37">
        <v>1</v>
      </c>
      <c r="S37">
        <v>0</v>
      </c>
      <c r="T37">
        <v>0</v>
      </c>
      <c r="V37">
        <v>0</v>
      </c>
      <c r="Y37" s="1">
        <v>44413</v>
      </c>
      <c r="Z37" s="2">
        <v>0.65813657407407411</v>
      </c>
      <c r="AB37">
        <v>1</v>
      </c>
      <c r="AD37" s="4">
        <f t="shared" si="1"/>
        <v>8.8390667881243221</v>
      </c>
      <c r="AE37" s="4">
        <f t="shared" si="0"/>
        <v>17.277368249969523</v>
      </c>
      <c r="AF37" s="4">
        <f t="shared" si="2"/>
        <v>8.4383014618452012</v>
      </c>
      <c r="AG37" s="4">
        <f t="shared" si="3"/>
        <v>0.85523615887607751</v>
      </c>
      <c r="AI37">
        <f t="shared" ref="AI37:AI44" si="8">ABS(100*(AD37-9)/9)</f>
        <v>1.7881467986186432</v>
      </c>
      <c r="AN37">
        <f t="shared" ref="AN37:AN44" si="9">ABS(100*(AE37-18)/18)</f>
        <v>4.0146208335026481</v>
      </c>
      <c r="AS37">
        <f t="shared" ref="AS37:AS44" si="10">ABS(100*(AF37-9)/9)</f>
        <v>6.2410948683866527</v>
      </c>
      <c r="AX37">
        <f t="shared" ref="AX37:AX44" si="11">ABS(100*(AG37-0.9)/0.9)</f>
        <v>4.973760124880279</v>
      </c>
    </row>
    <row r="38" spans="1:58" x14ac:dyDescent="0.3">
      <c r="A38">
        <v>15</v>
      </c>
      <c r="B38">
        <v>6</v>
      </c>
      <c r="C38" t="s">
        <v>69</v>
      </c>
      <c r="D38" t="s">
        <v>27</v>
      </c>
      <c r="G38">
        <v>0.33300000000000002</v>
      </c>
      <c r="H38">
        <v>0.33300000000000002</v>
      </c>
      <c r="I38">
        <v>6392</v>
      </c>
      <c r="J38">
        <v>12047</v>
      </c>
      <c r="L38">
        <v>5859</v>
      </c>
      <c r="M38">
        <v>7.9859999999999998</v>
      </c>
      <c r="N38">
        <v>15.742000000000001</v>
      </c>
      <c r="O38">
        <v>7.7560000000000002</v>
      </c>
      <c r="Q38">
        <v>0.746</v>
      </c>
      <c r="R38">
        <v>1</v>
      </c>
      <c r="S38">
        <v>0</v>
      </c>
      <c r="T38">
        <v>0</v>
      </c>
      <c r="V38">
        <v>0</v>
      </c>
      <c r="Y38" s="1">
        <v>44413</v>
      </c>
      <c r="Z38" s="2">
        <v>0.66464120370370372</v>
      </c>
      <c r="AB38">
        <v>1</v>
      </c>
      <c r="AD38" s="4">
        <f t="shared" si="1"/>
        <v>8.8601524457746272</v>
      </c>
      <c r="AE38" s="4">
        <f t="shared" si="0"/>
        <v>17.414998195446209</v>
      </c>
      <c r="AF38" s="4">
        <f t="shared" si="2"/>
        <v>8.554845749671582</v>
      </c>
      <c r="AG38" s="4">
        <f t="shared" si="3"/>
        <v>0.86569092276235216</v>
      </c>
      <c r="AI38">
        <f t="shared" si="8"/>
        <v>1.5538617136152528</v>
      </c>
      <c r="AN38">
        <f t="shared" si="9"/>
        <v>3.2500100252988378</v>
      </c>
      <c r="AS38">
        <f t="shared" si="10"/>
        <v>4.9461583369824229</v>
      </c>
      <c r="AX38">
        <f t="shared" si="11"/>
        <v>3.8121196930719852</v>
      </c>
      <c r="BC38" s="4"/>
      <c r="BD38" s="4"/>
      <c r="BE38" s="4"/>
      <c r="BF38" s="4"/>
    </row>
    <row r="39" spans="1:58" x14ac:dyDescent="0.3">
      <c r="A39">
        <v>16</v>
      </c>
      <c r="B39">
        <v>7</v>
      </c>
      <c r="C39" t="s">
        <v>69</v>
      </c>
      <c r="D39" t="s">
        <v>27</v>
      </c>
      <c r="G39">
        <v>0.46700000000000003</v>
      </c>
      <c r="H39">
        <v>0.46700000000000003</v>
      </c>
      <c r="I39">
        <v>9049</v>
      </c>
      <c r="J39">
        <v>17236</v>
      </c>
      <c r="L39">
        <v>8213</v>
      </c>
      <c r="M39">
        <v>7.8769999999999998</v>
      </c>
      <c r="N39">
        <v>15.932</v>
      </c>
      <c r="O39">
        <v>8.0549999999999997</v>
      </c>
      <c r="Q39">
        <v>0.79600000000000004</v>
      </c>
      <c r="R39">
        <v>1</v>
      </c>
      <c r="S39">
        <v>0</v>
      </c>
      <c r="T39">
        <v>0</v>
      </c>
      <c r="V39">
        <v>0</v>
      </c>
      <c r="Y39" s="1">
        <v>44413</v>
      </c>
      <c r="Z39" s="2">
        <v>0.67601851851851846</v>
      </c>
      <c r="AB39">
        <v>1</v>
      </c>
      <c r="AD39" s="4">
        <f t="shared" si="1"/>
        <v>8.9811064565509682</v>
      </c>
      <c r="AE39" s="4">
        <f t="shared" si="0"/>
        <v>17.835440079525334</v>
      </c>
      <c r="AF39" s="4">
        <f t="shared" si="2"/>
        <v>8.8543336229743659</v>
      </c>
      <c r="AG39" s="4">
        <f t="shared" si="3"/>
        <v>0.86798888449957423</v>
      </c>
      <c r="AI39">
        <f t="shared" si="8"/>
        <v>0.20992826054479805</v>
      </c>
      <c r="AN39">
        <f t="shared" si="9"/>
        <v>0.91422178041481084</v>
      </c>
      <c r="AS39">
        <f t="shared" si="10"/>
        <v>1.6185153002848236</v>
      </c>
      <c r="AX39">
        <f t="shared" si="11"/>
        <v>3.5567906111584211</v>
      </c>
      <c r="BC39" s="4"/>
      <c r="BD39" s="4"/>
      <c r="BE39" s="4"/>
      <c r="BF39" s="4"/>
    </row>
    <row r="40" spans="1:58" x14ac:dyDescent="0.3">
      <c r="A40">
        <v>17</v>
      </c>
      <c r="B40">
        <v>7</v>
      </c>
      <c r="C40" t="s">
        <v>69</v>
      </c>
      <c r="D40" t="s">
        <v>27</v>
      </c>
      <c r="G40">
        <v>0.46700000000000003</v>
      </c>
      <c r="H40">
        <v>0.46700000000000003</v>
      </c>
      <c r="I40">
        <v>9031</v>
      </c>
      <c r="J40">
        <v>17365</v>
      </c>
      <c r="L40">
        <v>8316</v>
      </c>
      <c r="M40">
        <v>7.8630000000000004</v>
      </c>
      <c r="N40">
        <v>16.05</v>
      </c>
      <c r="O40">
        <v>8.1869999999999994</v>
      </c>
      <c r="Q40">
        <v>0.80700000000000005</v>
      </c>
      <c r="R40">
        <v>1</v>
      </c>
      <c r="S40">
        <v>0</v>
      </c>
      <c r="T40">
        <v>0</v>
      </c>
      <c r="V40">
        <v>0</v>
      </c>
      <c r="Y40" s="1">
        <v>44413</v>
      </c>
      <c r="Z40" s="2">
        <v>0.68244212962962969</v>
      </c>
      <c r="AB40">
        <v>1</v>
      </c>
      <c r="AD40" s="4">
        <f t="shared" si="1"/>
        <v>8.9630639966000842</v>
      </c>
      <c r="AE40" s="4">
        <f t="shared" si="0"/>
        <v>17.970119781740511</v>
      </c>
      <c r="AF40" s="4">
        <f t="shared" si="2"/>
        <v>9.0070557851404267</v>
      </c>
      <c r="AG40" s="4">
        <f t="shared" si="3"/>
        <v>0.87895823128866346</v>
      </c>
      <c r="AI40">
        <f t="shared" si="8"/>
        <v>0.41040003777684181</v>
      </c>
      <c r="AN40">
        <f t="shared" si="9"/>
        <v>0.16600121255271696</v>
      </c>
      <c r="AS40">
        <f t="shared" si="10"/>
        <v>7.8397612671407851E-2</v>
      </c>
      <c r="AX40">
        <f t="shared" si="11"/>
        <v>2.3379743012596177</v>
      </c>
      <c r="BC40" s="4"/>
      <c r="BD40" s="4"/>
      <c r="BE40" s="4"/>
      <c r="BF40" s="4"/>
    </row>
    <row r="41" spans="1:58" x14ac:dyDescent="0.3">
      <c r="A41">
        <v>18</v>
      </c>
      <c r="B41">
        <v>7</v>
      </c>
      <c r="C41" t="s">
        <v>69</v>
      </c>
      <c r="D41" t="s">
        <v>27</v>
      </c>
      <c r="G41">
        <v>0.46700000000000003</v>
      </c>
      <c r="H41">
        <v>0.46700000000000003</v>
      </c>
      <c r="I41">
        <v>9241</v>
      </c>
      <c r="J41">
        <v>17560</v>
      </c>
      <c r="L41">
        <v>8409</v>
      </c>
      <c r="M41">
        <v>8.0350000000000001</v>
      </c>
      <c r="N41">
        <v>16.225999999999999</v>
      </c>
      <c r="O41">
        <v>8.1910000000000007</v>
      </c>
      <c r="Q41">
        <v>0.81699999999999995</v>
      </c>
      <c r="R41">
        <v>1</v>
      </c>
      <c r="S41">
        <v>0</v>
      </c>
      <c r="T41">
        <v>0</v>
      </c>
      <c r="V41">
        <v>0</v>
      </c>
      <c r="Y41" s="1">
        <v>44413</v>
      </c>
      <c r="Z41" s="2">
        <v>0.68927083333333339</v>
      </c>
      <c r="AB41">
        <v>1</v>
      </c>
      <c r="AD41" s="4">
        <f t="shared" si="1"/>
        <v>9.1735593626937142</v>
      </c>
      <c r="AE41" s="4">
        <f t="shared" si="0"/>
        <v>18.173705378112295</v>
      </c>
      <c r="AF41" s="4">
        <f t="shared" si="2"/>
        <v>9.0001460154185811</v>
      </c>
      <c r="AG41" s="4">
        <f t="shared" si="3"/>
        <v>0.88886259295259851</v>
      </c>
      <c r="AI41">
        <f t="shared" si="8"/>
        <v>1.928437363263491</v>
      </c>
      <c r="AN41">
        <f t="shared" si="9"/>
        <v>0.96502987840164023</v>
      </c>
      <c r="AS41">
        <f t="shared" si="10"/>
        <v>1.6223935397895338E-3</v>
      </c>
      <c r="AX41">
        <f t="shared" si="11"/>
        <v>1.2374896719335016</v>
      </c>
      <c r="BC41" s="4"/>
      <c r="BD41" s="4"/>
      <c r="BE41" s="4"/>
      <c r="BF41" s="4"/>
    </row>
    <row r="42" spans="1:58" x14ac:dyDescent="0.3">
      <c r="A42">
        <v>19</v>
      </c>
      <c r="B42">
        <v>8</v>
      </c>
      <c r="C42" t="s">
        <v>69</v>
      </c>
      <c r="D42" t="s">
        <v>27</v>
      </c>
      <c r="G42">
        <v>0.6</v>
      </c>
      <c r="H42">
        <v>0.6</v>
      </c>
      <c r="I42">
        <v>11704</v>
      </c>
      <c r="J42">
        <v>22327</v>
      </c>
      <c r="L42">
        <v>10812</v>
      </c>
      <c r="M42">
        <v>7.8280000000000003</v>
      </c>
      <c r="N42">
        <v>15.994999999999999</v>
      </c>
      <c r="O42">
        <v>8.1669999999999998</v>
      </c>
      <c r="Q42">
        <v>0.84599999999999997</v>
      </c>
      <c r="R42">
        <v>1</v>
      </c>
      <c r="S42">
        <v>0</v>
      </c>
      <c r="T42">
        <v>0</v>
      </c>
      <c r="V42">
        <v>0</v>
      </c>
      <c r="Y42" s="1">
        <v>44413</v>
      </c>
      <c r="Z42" s="2">
        <v>0.70137731481481491</v>
      </c>
      <c r="AB42">
        <v>1</v>
      </c>
      <c r="AD42" s="4">
        <f t="shared" si="1"/>
        <v>9.0616441046266321</v>
      </c>
      <c r="AE42" s="4">
        <f t="shared" si="0"/>
        <v>18.018876029564947</v>
      </c>
      <c r="AF42" s="4">
        <f t="shared" si="2"/>
        <v>8.9572319249383145</v>
      </c>
      <c r="AG42" s="4">
        <f t="shared" si="3"/>
        <v>0.89101928025365318</v>
      </c>
      <c r="AI42">
        <f t="shared" si="8"/>
        <v>0.68493449585146726</v>
      </c>
      <c r="AN42">
        <f t="shared" si="9"/>
        <v>0.10486683091637003</v>
      </c>
      <c r="AS42">
        <f t="shared" si="10"/>
        <v>0.47520083401872726</v>
      </c>
      <c r="AX42">
        <f t="shared" si="11"/>
        <v>0.99785774959409368</v>
      </c>
      <c r="BC42" s="4"/>
      <c r="BD42" s="4"/>
      <c r="BE42" s="4"/>
      <c r="BF42" s="4"/>
    </row>
    <row r="43" spans="1:58" x14ac:dyDescent="0.3">
      <c r="A43">
        <v>20</v>
      </c>
      <c r="B43">
        <v>8</v>
      </c>
      <c r="C43" t="s">
        <v>69</v>
      </c>
      <c r="D43" t="s">
        <v>27</v>
      </c>
      <c r="G43">
        <v>0.6</v>
      </c>
      <c r="H43">
        <v>0.6</v>
      </c>
      <c r="I43">
        <v>11636</v>
      </c>
      <c r="J43">
        <v>22410</v>
      </c>
      <c r="L43">
        <v>11125</v>
      </c>
      <c r="M43">
        <v>7.7850000000000001</v>
      </c>
      <c r="N43">
        <v>16.053000000000001</v>
      </c>
      <c r="O43">
        <v>8.2690000000000001</v>
      </c>
      <c r="Q43">
        <v>0.873</v>
      </c>
      <c r="R43">
        <v>1</v>
      </c>
      <c r="S43">
        <v>0</v>
      </c>
      <c r="T43">
        <v>0</v>
      </c>
      <c r="V43">
        <v>0</v>
      </c>
      <c r="Y43" s="1">
        <v>44413</v>
      </c>
      <c r="Z43" s="2">
        <v>0.70799768518518524</v>
      </c>
      <c r="AB43">
        <v>1</v>
      </c>
      <c r="AD43" s="4">
        <f t="shared" si="1"/>
        <v>9.0085925899784609</v>
      </c>
      <c r="AE43" s="4">
        <f t="shared" si="0"/>
        <v>18.086322023590302</v>
      </c>
      <c r="AF43" s="4">
        <f t="shared" si="2"/>
        <v>9.0777294336118413</v>
      </c>
      <c r="AG43" s="4">
        <f t="shared" si="3"/>
        <v>0.91696427037514172</v>
      </c>
      <c r="AI43">
        <f t="shared" si="8"/>
        <v>9.5473221982898968E-2</v>
      </c>
      <c r="AN43">
        <f t="shared" si="9"/>
        <v>0.47956679772390093</v>
      </c>
      <c r="AS43">
        <f t="shared" si="10"/>
        <v>0.86366037346490288</v>
      </c>
      <c r="AX43">
        <f t="shared" si="11"/>
        <v>1.8849189305712999</v>
      </c>
      <c r="BC43" s="4"/>
      <c r="BD43" s="4"/>
      <c r="BE43" s="4"/>
      <c r="BF43" s="4"/>
    </row>
    <row r="44" spans="1:58" x14ac:dyDescent="0.3">
      <c r="A44">
        <v>21</v>
      </c>
      <c r="B44">
        <v>8</v>
      </c>
      <c r="C44" t="s">
        <v>69</v>
      </c>
      <c r="D44" t="s">
        <v>27</v>
      </c>
      <c r="G44">
        <v>0.6</v>
      </c>
      <c r="H44">
        <v>0.6</v>
      </c>
      <c r="I44">
        <v>11634</v>
      </c>
      <c r="J44">
        <v>22414</v>
      </c>
      <c r="L44">
        <v>11014</v>
      </c>
      <c r="M44">
        <v>7.7839999999999998</v>
      </c>
      <c r="N44">
        <v>16.056000000000001</v>
      </c>
      <c r="O44">
        <v>8.2720000000000002</v>
      </c>
      <c r="Q44">
        <v>0.86299999999999999</v>
      </c>
      <c r="R44">
        <v>1</v>
      </c>
      <c r="S44">
        <v>0</v>
      </c>
      <c r="T44">
        <v>0</v>
      </c>
      <c r="V44">
        <v>0</v>
      </c>
      <c r="Y44" s="1">
        <v>44413</v>
      </c>
      <c r="Z44" s="2">
        <v>0.71505787037037039</v>
      </c>
      <c r="AB44">
        <v>1</v>
      </c>
      <c r="AD44" s="4">
        <f t="shared" si="1"/>
        <v>9.0070322513123386</v>
      </c>
      <c r="AE44" s="4">
        <f t="shared" si="0"/>
        <v>18.089572432940923</v>
      </c>
      <c r="AF44" s="4">
        <f t="shared" si="2"/>
        <v>9.082540181628584</v>
      </c>
      <c r="AG44" s="4">
        <f t="shared" si="3"/>
        <v>0.90776333138637111</v>
      </c>
      <c r="AI44">
        <f t="shared" si="8"/>
        <v>7.8136125692651603E-2</v>
      </c>
      <c r="AN44">
        <f t="shared" si="9"/>
        <v>0.49762462744957031</v>
      </c>
      <c r="AS44">
        <f t="shared" si="10"/>
        <v>0.91711312920648902</v>
      </c>
      <c r="AX44">
        <f t="shared" si="11"/>
        <v>0.86259237626345397</v>
      </c>
    </row>
    <row r="45" spans="1:58" x14ac:dyDescent="0.3">
      <c r="A45">
        <v>22</v>
      </c>
      <c r="B45">
        <v>1</v>
      </c>
      <c r="C45" t="s">
        <v>30</v>
      </c>
      <c r="D45" t="s">
        <v>27</v>
      </c>
      <c r="G45">
        <v>0.5</v>
      </c>
      <c r="H45">
        <v>0.5</v>
      </c>
      <c r="I45">
        <v>10655</v>
      </c>
      <c r="J45">
        <v>11002</v>
      </c>
      <c r="L45">
        <v>12295</v>
      </c>
      <c r="M45">
        <v>8.5890000000000004</v>
      </c>
      <c r="N45">
        <v>9.6</v>
      </c>
      <c r="O45">
        <v>1.0109999999999999</v>
      </c>
      <c r="Q45">
        <v>1.17</v>
      </c>
      <c r="R45">
        <v>1</v>
      </c>
      <c r="S45">
        <v>0</v>
      </c>
      <c r="T45">
        <v>0</v>
      </c>
      <c r="V45">
        <v>0</v>
      </c>
      <c r="Y45" s="1">
        <v>44413</v>
      </c>
      <c r="Z45" s="2">
        <v>0.72655092592592585</v>
      </c>
      <c r="AB45">
        <v>1</v>
      </c>
      <c r="AD45" s="4">
        <f t="shared" si="1"/>
        <v>9.8918957690943721</v>
      </c>
      <c r="AE45" s="4">
        <f t="shared" si="0"/>
        <v>10.579385466747938</v>
      </c>
      <c r="AF45" s="4">
        <f t="shared" si="2"/>
        <v>0.68748969765356627</v>
      </c>
      <c r="AG45" s="4">
        <f t="shared" si="3"/>
        <v>1.2167365689567817</v>
      </c>
      <c r="BC45" s="4"/>
      <c r="BD45" s="4"/>
      <c r="BE45" s="4"/>
      <c r="BF45" s="4"/>
    </row>
    <row r="46" spans="1:58" x14ac:dyDescent="0.3">
      <c r="A46">
        <v>23</v>
      </c>
      <c r="B46">
        <v>1</v>
      </c>
      <c r="C46" t="s">
        <v>30</v>
      </c>
      <c r="D46" t="s">
        <v>27</v>
      </c>
      <c r="G46">
        <v>0.5</v>
      </c>
      <c r="H46">
        <v>0.5</v>
      </c>
      <c r="I46">
        <v>11070</v>
      </c>
      <c r="J46">
        <v>10901</v>
      </c>
      <c r="L46">
        <v>12475</v>
      </c>
      <c r="M46">
        <v>8.907</v>
      </c>
      <c r="N46">
        <v>9.5139999999999993</v>
      </c>
      <c r="O46">
        <v>0.60699999999999998</v>
      </c>
      <c r="Q46">
        <v>1.1890000000000001</v>
      </c>
      <c r="R46">
        <v>1</v>
      </c>
      <c r="S46">
        <v>0</v>
      </c>
      <c r="T46">
        <v>0</v>
      </c>
      <c r="V46">
        <v>0</v>
      </c>
      <c r="Y46" s="1">
        <v>44413</v>
      </c>
      <c r="Z46" s="2">
        <v>0.73268518518518511</v>
      </c>
      <c r="AB46">
        <v>1</v>
      </c>
      <c r="AD46" s="4">
        <f t="shared" si="1"/>
        <v>10.280420096958908</v>
      </c>
      <c r="AE46" s="4">
        <f t="shared" si="0"/>
        <v>10.480898063424165</v>
      </c>
      <c r="AF46" s="4">
        <f t="shared" si="2"/>
        <v>0.2004779664652574</v>
      </c>
      <c r="AG46" s="4">
        <f t="shared" si="3"/>
        <v>1.234641098880876</v>
      </c>
      <c r="AJ46">
        <f>ABS(100*(AD46-AD47)/(AVERAGE(AD46:AD47)))</f>
        <v>1.4106194992051819</v>
      </c>
      <c r="AO46">
        <f>ABS(100*(AE46-AE47)/(AVERAGE(AE46:AE47)))</f>
        <v>0.59367631299929668</v>
      </c>
      <c r="AT46">
        <f>ABS(100*(AF46-AF47)/(AVERAGE(AF46:AF47)))</f>
        <v>52.717048633643024</v>
      </c>
      <c r="AY46">
        <f>ABS(100*(AG46-AG47)/(AVERAGE(AG46:AG47)))</f>
        <v>1.1454896675914199</v>
      </c>
      <c r="BC46" s="4">
        <f>AVERAGE(AD46:AD47)</f>
        <v>10.353443946533448</v>
      </c>
      <c r="BD46" s="4">
        <f>AVERAGE(AE46:AE47)</f>
        <v>10.512101993190115</v>
      </c>
      <c r="BE46" s="4">
        <f>AVERAGE(AF46:AF47)</f>
        <v>0.15865804665666605</v>
      </c>
      <c r="BF46" s="4">
        <f>AVERAGE(AG46:AG47)</f>
        <v>1.2417531760451688</v>
      </c>
    </row>
    <row r="47" spans="1:58" x14ac:dyDescent="0.3">
      <c r="A47">
        <v>24</v>
      </c>
      <c r="B47">
        <v>1</v>
      </c>
      <c r="C47" t="s">
        <v>30</v>
      </c>
      <c r="D47" t="s">
        <v>27</v>
      </c>
      <c r="G47">
        <v>0.5</v>
      </c>
      <c r="H47">
        <v>0.5</v>
      </c>
      <c r="I47">
        <v>11226</v>
      </c>
      <c r="J47">
        <v>10965</v>
      </c>
      <c r="L47">
        <v>12618</v>
      </c>
      <c r="M47">
        <v>9.0280000000000005</v>
      </c>
      <c r="N47">
        <v>9.5679999999999996</v>
      </c>
      <c r="O47">
        <v>0.54</v>
      </c>
      <c r="Q47">
        <v>1.204</v>
      </c>
      <c r="R47">
        <v>1</v>
      </c>
      <c r="S47">
        <v>0</v>
      </c>
      <c r="T47">
        <v>0</v>
      </c>
      <c r="V47">
        <v>0</v>
      </c>
      <c r="Y47" s="1">
        <v>44413</v>
      </c>
      <c r="Z47" s="2">
        <v>0.73939814814814808</v>
      </c>
      <c r="AB47">
        <v>1</v>
      </c>
      <c r="AD47" s="4">
        <f t="shared" si="1"/>
        <v>10.426467796107987</v>
      </c>
      <c r="AE47" s="4">
        <f t="shared" si="0"/>
        <v>10.543305922956062</v>
      </c>
      <c r="AF47" s="4">
        <f t="shared" si="2"/>
        <v>0.11683812684807471</v>
      </c>
      <c r="AG47" s="4">
        <f t="shared" si="3"/>
        <v>1.2488652532094617</v>
      </c>
      <c r="BC47" s="4"/>
      <c r="BD47" s="4"/>
      <c r="BE47" s="4"/>
      <c r="BF47" s="4"/>
    </row>
    <row r="48" spans="1:58" x14ac:dyDescent="0.3">
      <c r="A48">
        <v>25</v>
      </c>
      <c r="B48">
        <v>9</v>
      </c>
      <c r="C48" t="s">
        <v>142</v>
      </c>
      <c r="D48" t="s">
        <v>27</v>
      </c>
      <c r="G48">
        <v>0.5</v>
      </c>
      <c r="H48">
        <v>0.5</v>
      </c>
      <c r="I48">
        <v>6263</v>
      </c>
      <c r="J48">
        <v>11603</v>
      </c>
      <c r="L48">
        <v>8206</v>
      </c>
      <c r="M48">
        <v>5.2190000000000003</v>
      </c>
      <c r="N48">
        <v>10.108000000000001</v>
      </c>
      <c r="O48">
        <v>4.8890000000000002</v>
      </c>
      <c r="Q48">
        <v>0.74199999999999999</v>
      </c>
      <c r="R48">
        <v>1</v>
      </c>
      <c r="S48">
        <v>0</v>
      </c>
      <c r="T48">
        <v>0</v>
      </c>
      <c r="V48">
        <v>0</v>
      </c>
      <c r="Y48" s="1">
        <v>44413</v>
      </c>
      <c r="Z48" s="2">
        <v>0.75061342592592595</v>
      </c>
      <c r="AB48">
        <v>1</v>
      </c>
      <c r="AD48" s="4">
        <f t="shared" si="1"/>
        <v>5.7800913161280105</v>
      </c>
      <c r="AE48" s="4">
        <f t="shared" si="0"/>
        <v>11.165434272664648</v>
      </c>
      <c r="AF48" s="4">
        <f t="shared" si="2"/>
        <v>5.3853429565366371</v>
      </c>
      <c r="AG48" s="4">
        <f t="shared" si="3"/>
        <v>0.81000533084777637</v>
      </c>
    </row>
    <row r="49" spans="1:58" x14ac:dyDescent="0.3">
      <c r="A49">
        <v>26</v>
      </c>
      <c r="B49">
        <v>9</v>
      </c>
      <c r="C49" t="s">
        <v>142</v>
      </c>
      <c r="D49" t="s">
        <v>27</v>
      </c>
      <c r="G49">
        <v>0.5</v>
      </c>
      <c r="H49">
        <v>0.5</v>
      </c>
      <c r="I49">
        <v>4451</v>
      </c>
      <c r="J49">
        <v>11406</v>
      </c>
      <c r="L49">
        <v>8243</v>
      </c>
      <c r="M49">
        <v>3.83</v>
      </c>
      <c r="N49">
        <v>9.9410000000000007</v>
      </c>
      <c r="O49">
        <v>6.1120000000000001</v>
      </c>
      <c r="Q49">
        <v>0.746</v>
      </c>
      <c r="R49">
        <v>1</v>
      </c>
      <c r="S49">
        <v>0</v>
      </c>
      <c r="T49">
        <v>0</v>
      </c>
      <c r="V49">
        <v>0</v>
      </c>
      <c r="Y49" s="1">
        <v>44413</v>
      </c>
      <c r="Z49" s="2">
        <v>0.75671296296296298</v>
      </c>
      <c r="AB49">
        <v>1</v>
      </c>
      <c r="AD49" s="4">
        <f t="shared" si="1"/>
        <v>4.0836911183194839</v>
      </c>
      <c r="AE49" s="4">
        <f t="shared" si="0"/>
        <v>10.973335080043032</v>
      </c>
      <c r="AF49" s="4">
        <f t="shared" si="2"/>
        <v>6.8896439617235483</v>
      </c>
      <c r="AG49" s="4">
        <f t="shared" si="3"/>
        <v>0.81368570644328464</v>
      </c>
      <c r="AJ49">
        <f>ABS(100*(AD49-AD50)/(AVERAGE(AD49:AD50)))</f>
        <v>1.8743618035879759</v>
      </c>
      <c r="AO49">
        <f>ABS(100*(AE49-AE50)/(AVERAGE(AE49:AE50)))</f>
        <v>1.508098056691179</v>
      </c>
      <c r="AT49">
        <f>ABS(100*(AF49-AF50)/(AVERAGE(AF49:AF50)))</f>
        <v>3.460002431151747</v>
      </c>
      <c r="AY49">
        <f>ABS(100*(AG49-AG50)/(AVERAGE(AG49:AG50)))</f>
        <v>1.8170268046595606</v>
      </c>
      <c r="BC49" s="4">
        <f>AVERAGE(AD49:AD50)</f>
        <v>4.0457748887327041</v>
      </c>
      <c r="BD49" s="4">
        <f>AVERAGE(AE49:AE50)</f>
        <v>11.056708079886423</v>
      </c>
      <c r="BE49" s="4">
        <f>AVERAGE(AF49:AF50)</f>
        <v>7.01093319115372</v>
      </c>
      <c r="BF49" s="4">
        <f>AVERAGE(AG49:AG50)</f>
        <v>0.82114592724499058</v>
      </c>
    </row>
    <row r="50" spans="1:58" x14ac:dyDescent="0.3">
      <c r="A50">
        <v>27</v>
      </c>
      <c r="B50">
        <v>9</v>
      </c>
      <c r="C50" t="s">
        <v>142</v>
      </c>
      <c r="D50" t="s">
        <v>27</v>
      </c>
      <c r="G50">
        <v>0.5</v>
      </c>
      <c r="H50">
        <v>0.5</v>
      </c>
      <c r="I50">
        <v>4370</v>
      </c>
      <c r="J50">
        <v>11577</v>
      </c>
      <c r="L50">
        <v>8393</v>
      </c>
      <c r="M50">
        <v>3.7669999999999999</v>
      </c>
      <c r="N50">
        <v>10.086</v>
      </c>
      <c r="O50">
        <v>6.319</v>
      </c>
      <c r="Q50">
        <v>0.76200000000000001</v>
      </c>
      <c r="R50">
        <v>1</v>
      </c>
      <c r="S50">
        <v>0</v>
      </c>
      <c r="T50">
        <v>0</v>
      </c>
      <c r="V50">
        <v>0</v>
      </c>
      <c r="Y50" s="1">
        <v>44413</v>
      </c>
      <c r="Z50" s="2">
        <v>0.76327546296296289</v>
      </c>
      <c r="AB50">
        <v>1</v>
      </c>
      <c r="AD50" s="4">
        <f t="shared" si="1"/>
        <v>4.0078586591459242</v>
      </c>
      <c r="AE50" s="4">
        <f t="shared" si="0"/>
        <v>11.140081079729816</v>
      </c>
      <c r="AF50" s="4">
        <f t="shared" si="2"/>
        <v>7.1322224205838918</v>
      </c>
      <c r="AG50" s="4">
        <f t="shared" si="3"/>
        <v>0.82860614804669641</v>
      </c>
      <c r="BC50" s="4"/>
      <c r="BD50" s="4"/>
      <c r="BE50" s="4"/>
      <c r="BF50" s="4"/>
    </row>
    <row r="51" spans="1:58" x14ac:dyDescent="0.3">
      <c r="A51">
        <v>28</v>
      </c>
      <c r="B51">
        <v>10</v>
      </c>
      <c r="C51" t="s">
        <v>143</v>
      </c>
      <c r="D51" t="s">
        <v>27</v>
      </c>
      <c r="G51">
        <v>0.5</v>
      </c>
      <c r="H51">
        <v>0.5</v>
      </c>
      <c r="I51">
        <v>4051</v>
      </c>
      <c r="J51">
        <v>6111</v>
      </c>
      <c r="L51">
        <v>6291</v>
      </c>
      <c r="M51">
        <v>3.5230000000000001</v>
      </c>
      <c r="N51">
        <v>5.4560000000000004</v>
      </c>
      <c r="O51">
        <v>1.9330000000000001</v>
      </c>
      <c r="Q51">
        <v>0.54200000000000004</v>
      </c>
      <c r="R51">
        <v>1</v>
      </c>
      <c r="S51">
        <v>0</v>
      </c>
      <c r="T51">
        <v>0</v>
      </c>
      <c r="V51">
        <v>0</v>
      </c>
      <c r="Y51" s="1">
        <v>44413</v>
      </c>
      <c r="Z51" s="2">
        <v>0.77394675925925915</v>
      </c>
      <c r="AB51">
        <v>1</v>
      </c>
      <c r="AD51" s="4">
        <f t="shared" si="1"/>
        <v>3.709209838450052</v>
      </c>
      <c r="AE51" s="4">
        <f t="shared" si="0"/>
        <v>5.8100598265838403</v>
      </c>
      <c r="AF51" s="4">
        <f t="shared" si="2"/>
        <v>2.1008499881337883</v>
      </c>
      <c r="AG51" s="4">
        <f t="shared" si="3"/>
        <v>0.61952102637755257</v>
      </c>
      <c r="BC51" s="4"/>
      <c r="BD51" s="4"/>
      <c r="BE51" s="4"/>
      <c r="BF51" s="4"/>
    </row>
    <row r="52" spans="1:58" x14ac:dyDescent="0.3">
      <c r="A52">
        <v>29</v>
      </c>
      <c r="B52">
        <v>10</v>
      </c>
      <c r="C52" t="s">
        <v>143</v>
      </c>
      <c r="D52" t="s">
        <v>27</v>
      </c>
      <c r="G52">
        <v>0.5</v>
      </c>
      <c r="H52">
        <v>0.5</v>
      </c>
      <c r="I52">
        <v>3958</v>
      </c>
      <c r="J52">
        <v>6114</v>
      </c>
      <c r="L52">
        <v>6339</v>
      </c>
      <c r="M52">
        <v>3.4510000000000001</v>
      </c>
      <c r="N52">
        <v>5.4580000000000002</v>
      </c>
      <c r="O52">
        <v>2.0059999999999998</v>
      </c>
      <c r="Q52">
        <v>0.54700000000000004</v>
      </c>
      <c r="R52">
        <v>1</v>
      </c>
      <c r="S52">
        <v>0</v>
      </c>
      <c r="T52">
        <v>0</v>
      </c>
      <c r="V52">
        <v>0</v>
      </c>
      <c r="Y52" s="1">
        <v>44413</v>
      </c>
      <c r="Z52" s="2">
        <v>0.77984953703703708</v>
      </c>
      <c r="AB52">
        <v>1</v>
      </c>
      <c r="AD52" s="4">
        <f t="shared" si="1"/>
        <v>3.6221429408804093</v>
      </c>
      <c r="AE52" s="4">
        <f t="shared" si="0"/>
        <v>5.8129851949993983</v>
      </c>
      <c r="AF52" s="4">
        <f t="shared" si="2"/>
        <v>2.1908422541189889</v>
      </c>
      <c r="AG52" s="4">
        <f t="shared" si="3"/>
        <v>0.62429556769064432</v>
      </c>
      <c r="AJ52">
        <f>ABS(100*(AD52-AD53)/(AVERAGE(AD52:AD53)))</f>
        <v>0.51560067061224524</v>
      </c>
      <c r="AO52">
        <f>ABS(100*(AE52-AE53)/(AVERAGE(AE52:AE53)))</f>
        <v>0.36836820548492094</v>
      </c>
      <c r="AT52">
        <f>ABS(100*(AF52-AF53)/(AVERAGE(AF52:AF53)))</f>
        <v>0.12446991785585255</v>
      </c>
      <c r="AY52">
        <f>ABS(100*(AG52-AG53)/(AVERAGE(AG52:AG53)))</f>
        <v>0.68278416204908821</v>
      </c>
      <c r="BC52" s="4">
        <f>AVERAGE(AD52:AD53)</f>
        <v>3.6315049728771451</v>
      </c>
      <c r="BD52" s="4">
        <f>AVERAGE(AE52:AE53)</f>
        <v>5.823711545856443</v>
      </c>
      <c r="BE52" s="4">
        <f>AVERAGE(AF52:AF53)</f>
        <v>2.1922065729792979</v>
      </c>
      <c r="BF52" s="4">
        <f>AVERAGE(AG52:AG53)</f>
        <v>0.62643416432046672</v>
      </c>
    </row>
    <row r="53" spans="1:58" x14ac:dyDescent="0.3">
      <c r="A53">
        <v>30</v>
      </c>
      <c r="B53">
        <v>10</v>
      </c>
      <c r="C53" t="s">
        <v>143</v>
      </c>
      <c r="D53" t="s">
        <v>27</v>
      </c>
      <c r="G53">
        <v>0.5</v>
      </c>
      <c r="H53">
        <v>0.5</v>
      </c>
      <c r="I53">
        <v>3978</v>
      </c>
      <c r="J53">
        <v>6136</v>
      </c>
      <c r="L53">
        <v>6382</v>
      </c>
      <c r="M53">
        <v>3.4670000000000001</v>
      </c>
      <c r="N53">
        <v>5.476</v>
      </c>
      <c r="O53">
        <v>2.0099999999999998</v>
      </c>
      <c r="Q53">
        <v>0.55100000000000005</v>
      </c>
      <c r="R53">
        <v>1</v>
      </c>
      <c r="S53">
        <v>0</v>
      </c>
      <c r="T53">
        <v>0</v>
      </c>
      <c r="V53">
        <v>0</v>
      </c>
      <c r="Y53" s="1">
        <v>44413</v>
      </c>
      <c r="Z53" s="2">
        <v>0.78622685185185182</v>
      </c>
      <c r="AB53">
        <v>1</v>
      </c>
      <c r="AD53" s="4">
        <f t="shared" si="1"/>
        <v>3.6408670048738809</v>
      </c>
      <c r="AE53" s="4">
        <f t="shared" si="0"/>
        <v>5.8344378967134878</v>
      </c>
      <c r="AF53" s="4">
        <f t="shared" si="2"/>
        <v>2.1935708918396069</v>
      </c>
      <c r="AG53" s="4">
        <f t="shared" si="3"/>
        <v>0.62857276095028902</v>
      </c>
      <c r="BC53" s="4"/>
      <c r="BD53" s="4"/>
      <c r="BE53" s="4"/>
      <c r="BF53" s="4"/>
    </row>
    <row r="54" spans="1:58" x14ac:dyDescent="0.3">
      <c r="A54">
        <v>31</v>
      </c>
      <c r="B54">
        <v>11</v>
      </c>
      <c r="C54" t="s">
        <v>203</v>
      </c>
      <c r="D54" t="s">
        <v>27</v>
      </c>
      <c r="G54">
        <v>0.5</v>
      </c>
      <c r="H54">
        <v>0.5</v>
      </c>
      <c r="I54">
        <v>4264</v>
      </c>
      <c r="J54">
        <v>6901</v>
      </c>
      <c r="L54">
        <v>1817</v>
      </c>
      <c r="M54">
        <v>3.6859999999999999</v>
      </c>
      <c r="N54">
        <v>6.125</v>
      </c>
      <c r="O54">
        <v>2.4390000000000001</v>
      </c>
      <c r="Q54">
        <v>7.3999999999999996E-2</v>
      </c>
      <c r="R54">
        <v>1</v>
      </c>
      <c r="S54">
        <v>0</v>
      </c>
      <c r="T54">
        <v>0</v>
      </c>
      <c r="V54">
        <v>0</v>
      </c>
      <c r="Y54" s="1">
        <v>44413</v>
      </c>
      <c r="Z54" s="2">
        <v>0.79706018518518518</v>
      </c>
      <c r="AB54">
        <v>1</v>
      </c>
      <c r="AD54" s="4">
        <f t="shared" si="1"/>
        <v>3.9086211199805247</v>
      </c>
      <c r="AE54" s="4">
        <f t="shared" si="0"/>
        <v>6.580406842680679</v>
      </c>
      <c r="AF54" s="4">
        <f t="shared" si="2"/>
        <v>2.6717857227001542</v>
      </c>
      <c r="AG54" s="4">
        <f t="shared" si="3"/>
        <v>0.17449398815312359</v>
      </c>
      <c r="BC54" s="4"/>
      <c r="BD54" s="4"/>
      <c r="BE54" s="4"/>
      <c r="BF54" s="4"/>
    </row>
    <row r="55" spans="1:58" x14ac:dyDescent="0.3">
      <c r="A55">
        <v>32</v>
      </c>
      <c r="B55">
        <v>11</v>
      </c>
      <c r="C55" t="s">
        <v>203</v>
      </c>
      <c r="D55" t="s">
        <v>27</v>
      </c>
      <c r="G55">
        <v>0.5</v>
      </c>
      <c r="H55">
        <v>0.5</v>
      </c>
      <c r="I55">
        <v>4363</v>
      </c>
      <c r="J55">
        <v>6822</v>
      </c>
      <c r="L55">
        <v>1750</v>
      </c>
      <c r="M55">
        <v>3.762</v>
      </c>
      <c r="N55">
        <v>6.0579999999999998</v>
      </c>
      <c r="O55">
        <v>2.2959999999999998</v>
      </c>
      <c r="Q55">
        <v>6.7000000000000004E-2</v>
      </c>
      <c r="R55">
        <v>1</v>
      </c>
      <c r="S55">
        <v>0</v>
      </c>
      <c r="T55">
        <v>0</v>
      </c>
      <c r="V55">
        <v>0</v>
      </c>
      <c r="Y55" s="1">
        <v>44413</v>
      </c>
      <c r="Z55" s="2">
        <v>0.80309027777777775</v>
      </c>
      <c r="AB55">
        <v>1</v>
      </c>
      <c r="AD55" s="4">
        <f t="shared" si="1"/>
        <v>4.0013052367482089</v>
      </c>
      <c r="AE55" s="4">
        <f t="shared" si="0"/>
        <v>6.5033721410709955</v>
      </c>
      <c r="AF55" s="4">
        <f t="shared" si="2"/>
        <v>2.5020669043227866</v>
      </c>
      <c r="AG55" s="4">
        <f t="shared" si="3"/>
        <v>0.16782952423693298</v>
      </c>
      <c r="AJ55">
        <f>ABS(100*(AD55-AD56)/(AVERAGE(AD55:AD56)))</f>
        <v>0.6297418827340181</v>
      </c>
      <c r="AO55">
        <f>ABS(100*(AE55-AE56)/(AVERAGE(AE55:AE56)))</f>
        <v>0.98473875018951895</v>
      </c>
      <c r="AT55">
        <f>ABS(100*(AF55-AF56)/(AVERAGE(AF55:AF56)))</f>
        <v>1.5498297490100787</v>
      </c>
      <c r="AY55">
        <f>ABS(100*(AG55-AG56)/(AVERAGE(AG55:AG56)))</f>
        <v>0.65408282457461964</v>
      </c>
      <c r="BC55" s="4">
        <f>AVERAGE(AD55:AD56)</f>
        <v>4.0139439799438019</v>
      </c>
      <c r="BD55" s="4">
        <f>AVERAGE(AE55:AE56)</f>
        <v>6.5355511936421298</v>
      </c>
      <c r="BE55" s="4">
        <f>AVERAGE(AF55:AF56)</f>
        <v>2.521607213698327</v>
      </c>
      <c r="BF55" s="4">
        <f>AVERAGE(AG55:AG56)</f>
        <v>0.16728244137814122</v>
      </c>
    </row>
    <row r="56" spans="1:58" x14ac:dyDescent="0.3">
      <c r="A56">
        <v>33</v>
      </c>
      <c r="B56">
        <v>11</v>
      </c>
      <c r="C56" t="s">
        <v>203</v>
      </c>
      <c r="D56" t="s">
        <v>27</v>
      </c>
      <c r="G56">
        <v>0.5</v>
      </c>
      <c r="H56">
        <v>0.5</v>
      </c>
      <c r="I56">
        <v>4390</v>
      </c>
      <c r="J56">
        <v>6888</v>
      </c>
      <c r="L56">
        <v>1739</v>
      </c>
      <c r="M56">
        <v>3.7829999999999999</v>
      </c>
      <c r="N56">
        <v>6.1139999999999999</v>
      </c>
      <c r="O56">
        <v>2.331</v>
      </c>
      <c r="Q56">
        <v>6.6000000000000003E-2</v>
      </c>
      <c r="R56">
        <v>1</v>
      </c>
      <c r="S56">
        <v>0</v>
      </c>
      <c r="T56">
        <v>0</v>
      </c>
      <c r="V56">
        <v>0</v>
      </c>
      <c r="Y56" s="1">
        <v>44413</v>
      </c>
      <c r="Z56" s="2">
        <v>0.80957175925925917</v>
      </c>
      <c r="AB56">
        <v>1</v>
      </c>
      <c r="AD56" s="4">
        <f t="shared" si="1"/>
        <v>4.0265827231393958</v>
      </c>
      <c r="AE56" s="4">
        <f t="shared" si="0"/>
        <v>6.5677302462132632</v>
      </c>
      <c r="AF56" s="4">
        <f t="shared" si="2"/>
        <v>2.5411475230738674</v>
      </c>
      <c r="AG56" s="4">
        <f t="shared" si="3"/>
        <v>0.16673535851934945</v>
      </c>
      <c r="BC56" s="4"/>
      <c r="BD56" s="4"/>
      <c r="BE56" s="4"/>
      <c r="BF56" s="4"/>
    </row>
    <row r="57" spans="1:58" x14ac:dyDescent="0.3">
      <c r="A57">
        <v>34</v>
      </c>
      <c r="B57">
        <v>12</v>
      </c>
      <c r="C57" t="s">
        <v>144</v>
      </c>
      <c r="D57" t="s">
        <v>27</v>
      </c>
      <c r="G57">
        <v>0.5</v>
      </c>
      <c r="H57">
        <v>0.5</v>
      </c>
      <c r="I57">
        <v>3135</v>
      </c>
      <c r="J57">
        <v>4788</v>
      </c>
      <c r="L57">
        <v>1519</v>
      </c>
      <c r="M57">
        <v>2.82</v>
      </c>
      <c r="N57">
        <v>4.335</v>
      </c>
      <c r="O57">
        <v>1.5149999999999999</v>
      </c>
      <c r="Q57">
        <v>4.2999999999999997E-2</v>
      </c>
      <c r="R57">
        <v>1</v>
      </c>
      <c r="S57">
        <v>0</v>
      </c>
      <c r="T57">
        <v>0</v>
      </c>
      <c r="V57">
        <v>0</v>
      </c>
      <c r="Y57" s="1">
        <v>44413</v>
      </c>
      <c r="Z57" s="2">
        <v>0.82020833333333332</v>
      </c>
      <c r="AB57">
        <v>1</v>
      </c>
      <c r="AD57" s="4">
        <f t="shared" si="1"/>
        <v>2.8516477075490534</v>
      </c>
      <c r="AE57" s="4">
        <f t="shared" si="0"/>
        <v>4.5199723553229321</v>
      </c>
      <c r="AF57" s="4">
        <f t="shared" si="2"/>
        <v>1.6683246477738787</v>
      </c>
      <c r="AG57" s="4">
        <f t="shared" si="3"/>
        <v>0.14485204416767883</v>
      </c>
      <c r="BC57" s="4"/>
      <c r="BD57" s="4"/>
      <c r="BE57" s="4"/>
      <c r="BF57" s="4"/>
    </row>
    <row r="58" spans="1:58" x14ac:dyDescent="0.3">
      <c r="A58">
        <v>35</v>
      </c>
      <c r="B58">
        <v>12</v>
      </c>
      <c r="C58" t="s">
        <v>144</v>
      </c>
      <c r="D58" t="s">
        <v>27</v>
      </c>
      <c r="G58">
        <v>0.5</v>
      </c>
      <c r="H58">
        <v>0.5</v>
      </c>
      <c r="I58">
        <v>2646</v>
      </c>
      <c r="J58">
        <v>4810</v>
      </c>
      <c r="L58">
        <v>1493</v>
      </c>
      <c r="M58">
        <v>2.4449999999999998</v>
      </c>
      <c r="N58">
        <v>4.3529999999999998</v>
      </c>
      <c r="O58">
        <v>1.909</v>
      </c>
      <c r="Q58">
        <v>0.04</v>
      </c>
      <c r="R58">
        <v>1</v>
      </c>
      <c r="S58">
        <v>0</v>
      </c>
      <c r="T58">
        <v>0</v>
      </c>
      <c r="V58">
        <v>0</v>
      </c>
      <c r="Y58" s="1">
        <v>44413</v>
      </c>
      <c r="Z58" s="2">
        <v>0.82609953703703709</v>
      </c>
      <c r="AB58">
        <v>1</v>
      </c>
      <c r="AD58" s="4">
        <f t="shared" si="1"/>
        <v>2.3938443429086727</v>
      </c>
      <c r="AE58" s="4">
        <f t="shared" si="0"/>
        <v>4.5414250570370216</v>
      </c>
      <c r="AF58" s="4">
        <f t="shared" si="2"/>
        <v>2.1475807141283489</v>
      </c>
      <c r="AG58" s="4">
        <f t="shared" si="3"/>
        <v>0.14226583428975412</v>
      </c>
      <c r="AJ58">
        <f>ABS(100*(AD58-AD59)/(AVERAGE(AD58:AD59)))</f>
        <v>0.19573524951277527</v>
      </c>
      <c r="AO58">
        <f>ABS(100*(AE58-AE59)/(AVERAGE(AE58:AE59)))</f>
        <v>0.43035877778708165</v>
      </c>
      <c r="AT58">
        <f>ABS(100*(AF58-AF59)/(AVERAGE(AF58:AF59)))</f>
        <v>0.69253564653172339</v>
      </c>
      <c r="AY58">
        <f>ABS(100*(AG58-AG59)/(AVERAGE(AG58:AG59)))</f>
        <v>0.28006415045965466</v>
      </c>
      <c r="BC58" s="4">
        <f>AVERAGE(AD58:AD59)</f>
        <v>2.3915038349094888</v>
      </c>
      <c r="BD58" s="4">
        <f>AVERAGE(AE58:AE59)</f>
        <v>4.5316738289851628</v>
      </c>
      <c r="BE58" s="4">
        <f>AVERAGE(AF58:AF59)</f>
        <v>2.140169994075674</v>
      </c>
      <c r="BF58" s="4">
        <f>AVERAGE(AG58:AG59)</f>
        <v>0.14206689506837528</v>
      </c>
    </row>
    <row r="59" spans="1:58" x14ac:dyDescent="0.3">
      <c r="A59">
        <v>36</v>
      </c>
      <c r="B59">
        <v>12</v>
      </c>
      <c r="C59" t="s">
        <v>144</v>
      </c>
      <c r="D59" t="s">
        <v>27</v>
      </c>
      <c r="G59">
        <v>0.5</v>
      </c>
      <c r="H59">
        <v>0.5</v>
      </c>
      <c r="I59">
        <v>2641</v>
      </c>
      <c r="J59">
        <v>4790</v>
      </c>
      <c r="L59">
        <v>1489</v>
      </c>
      <c r="M59">
        <v>2.4409999999999998</v>
      </c>
      <c r="N59">
        <v>4.3360000000000003</v>
      </c>
      <c r="O59">
        <v>1.895</v>
      </c>
      <c r="Q59">
        <v>0.04</v>
      </c>
      <c r="R59">
        <v>1</v>
      </c>
      <c r="S59">
        <v>0</v>
      </c>
      <c r="T59">
        <v>0</v>
      </c>
      <c r="V59">
        <v>0</v>
      </c>
      <c r="Y59" s="1">
        <v>44413</v>
      </c>
      <c r="Z59" s="2">
        <v>0.83241898148148152</v>
      </c>
      <c r="AB59">
        <v>1</v>
      </c>
      <c r="AD59" s="4">
        <f t="shared" si="1"/>
        <v>2.389163326910305</v>
      </c>
      <c r="AE59" s="4">
        <f t="shared" si="0"/>
        <v>4.521922600933304</v>
      </c>
      <c r="AF59" s="4">
        <f t="shared" si="2"/>
        <v>2.132759274022999</v>
      </c>
      <c r="AG59" s="4">
        <f t="shared" si="3"/>
        <v>0.14186795584699646</v>
      </c>
      <c r="BC59" s="4"/>
      <c r="BD59" s="4"/>
      <c r="BE59" s="4"/>
      <c r="BF59" s="4"/>
    </row>
    <row r="60" spans="1:58" x14ac:dyDescent="0.3">
      <c r="A60">
        <v>37</v>
      </c>
      <c r="B60">
        <v>13</v>
      </c>
      <c r="C60" t="s">
        <v>145</v>
      </c>
      <c r="D60" t="s">
        <v>27</v>
      </c>
      <c r="G60">
        <v>0.5</v>
      </c>
      <c r="H60">
        <v>0.5</v>
      </c>
      <c r="I60">
        <v>3801</v>
      </c>
      <c r="J60">
        <v>5318</v>
      </c>
      <c r="L60">
        <v>2088</v>
      </c>
      <c r="M60">
        <v>3.331</v>
      </c>
      <c r="N60">
        <v>4.7839999999999998</v>
      </c>
      <c r="O60">
        <v>1.4530000000000001</v>
      </c>
      <c r="Q60">
        <v>0.10199999999999999</v>
      </c>
      <c r="R60">
        <v>1</v>
      </c>
      <c r="S60">
        <v>0</v>
      </c>
      <c r="T60">
        <v>0</v>
      </c>
      <c r="V60">
        <v>0</v>
      </c>
      <c r="Y60" s="1">
        <v>44413</v>
      </c>
      <c r="Z60" s="2">
        <v>0.84307870370370364</v>
      </c>
      <c r="AB60">
        <v>1</v>
      </c>
      <c r="AD60" s="4">
        <f t="shared" si="1"/>
        <v>3.4751590385316571</v>
      </c>
      <c r="AE60" s="4">
        <f t="shared" si="0"/>
        <v>5.0367874420714447</v>
      </c>
      <c r="AF60" s="4">
        <f t="shared" si="2"/>
        <v>1.5616284035397876</v>
      </c>
      <c r="AG60" s="4">
        <f t="shared" si="3"/>
        <v>0.2014502526499542</v>
      </c>
      <c r="BC60" s="4"/>
      <c r="BD60" s="4"/>
      <c r="BE60" s="4"/>
      <c r="BF60" s="4"/>
    </row>
    <row r="61" spans="1:58" x14ac:dyDescent="0.3">
      <c r="A61">
        <v>38</v>
      </c>
      <c r="B61">
        <v>13</v>
      </c>
      <c r="C61" t="s">
        <v>145</v>
      </c>
      <c r="D61" t="s">
        <v>27</v>
      </c>
      <c r="G61">
        <v>0.5</v>
      </c>
      <c r="H61">
        <v>0.5</v>
      </c>
      <c r="I61">
        <v>4233</v>
      </c>
      <c r="J61">
        <v>5280</v>
      </c>
      <c r="L61">
        <v>2044</v>
      </c>
      <c r="M61">
        <v>3.6619999999999999</v>
      </c>
      <c r="N61">
        <v>4.7519999999999998</v>
      </c>
      <c r="O61">
        <v>1.0900000000000001</v>
      </c>
      <c r="Q61">
        <v>9.8000000000000004E-2</v>
      </c>
      <c r="R61">
        <v>1</v>
      </c>
      <c r="S61">
        <v>0</v>
      </c>
      <c r="T61">
        <v>0</v>
      </c>
      <c r="V61">
        <v>0</v>
      </c>
      <c r="Y61" s="1">
        <v>44413</v>
      </c>
      <c r="Z61" s="2">
        <v>0.84899305555555549</v>
      </c>
      <c r="AB61">
        <v>1</v>
      </c>
      <c r="AD61" s="4">
        <f t="shared" si="1"/>
        <v>3.8795988207906436</v>
      </c>
      <c r="AE61" s="4">
        <f t="shared" si="0"/>
        <v>4.9997327754743814</v>
      </c>
      <c r="AF61" s="4">
        <f t="shared" si="2"/>
        <v>1.1201339546837379</v>
      </c>
      <c r="AG61" s="4">
        <f t="shared" si="3"/>
        <v>0.19707358977962008</v>
      </c>
      <c r="AJ61">
        <f>ABS(100*(AD61-AD62)/(AVERAGE(AD61:AD62)))</f>
        <v>0.28999720575504168</v>
      </c>
      <c r="AO61">
        <f>ABS(100*(AE61-AE62)/(AVERAGE(AE61:AE62)))</f>
        <v>0.3321100450869966</v>
      </c>
      <c r="AT61">
        <f>ABS(100*(AF61-AF62)/(AVERAGE(AF61:AF62)))</f>
        <v>0.47810541028083287</v>
      </c>
      <c r="AY61">
        <f>ABS(100*(AG61-AG62)/(AVERAGE(AG61:AG62)))</f>
        <v>0.55675223394893925</v>
      </c>
      <c r="BC61" s="4">
        <f>AVERAGE(AD61:AD62)</f>
        <v>3.8739816015926021</v>
      </c>
      <c r="BD61" s="4">
        <f>AVERAGE(AE61:AE62)</f>
        <v>4.991444231630302</v>
      </c>
      <c r="BE61" s="4">
        <f>AVERAGE(AF61:AF62)</f>
        <v>1.1174626300376995</v>
      </c>
      <c r="BF61" s="4">
        <f>AVERAGE(AG61:AG62)</f>
        <v>0.19652650692082832</v>
      </c>
    </row>
    <row r="62" spans="1:58" x14ac:dyDescent="0.3">
      <c r="A62">
        <v>39</v>
      </c>
      <c r="B62">
        <v>13</v>
      </c>
      <c r="C62" t="s">
        <v>145</v>
      </c>
      <c r="D62" t="s">
        <v>27</v>
      </c>
      <c r="G62">
        <v>0.5</v>
      </c>
      <c r="H62">
        <v>0.5</v>
      </c>
      <c r="I62">
        <v>4221</v>
      </c>
      <c r="J62">
        <v>5263</v>
      </c>
      <c r="L62">
        <v>2033</v>
      </c>
      <c r="M62">
        <v>3.653</v>
      </c>
      <c r="N62">
        <v>4.7370000000000001</v>
      </c>
      <c r="O62">
        <v>1.0840000000000001</v>
      </c>
      <c r="Q62">
        <v>9.7000000000000003E-2</v>
      </c>
      <c r="R62">
        <v>1</v>
      </c>
      <c r="S62">
        <v>0</v>
      </c>
      <c r="T62">
        <v>0</v>
      </c>
      <c r="V62">
        <v>0</v>
      </c>
      <c r="Y62" s="1">
        <v>44413</v>
      </c>
      <c r="Z62" s="2">
        <v>0.85530092592592588</v>
      </c>
      <c r="AB62">
        <v>1</v>
      </c>
      <c r="AD62" s="4">
        <f t="shared" si="1"/>
        <v>3.8683643823945606</v>
      </c>
      <c r="AE62" s="4">
        <f t="shared" si="0"/>
        <v>4.9831556877862218</v>
      </c>
      <c r="AF62" s="4">
        <f t="shared" si="2"/>
        <v>1.1147913053916612</v>
      </c>
      <c r="AG62" s="4">
        <f t="shared" si="3"/>
        <v>0.19597942406203656</v>
      </c>
      <c r="BC62" s="4"/>
      <c r="BD62" s="4"/>
      <c r="BE62" s="4"/>
      <c r="BF62" s="4"/>
    </row>
    <row r="63" spans="1:58" x14ac:dyDescent="0.3">
      <c r="A63">
        <v>40</v>
      </c>
      <c r="B63">
        <v>14</v>
      </c>
      <c r="C63" t="s">
        <v>146</v>
      </c>
      <c r="D63" t="s">
        <v>27</v>
      </c>
      <c r="G63">
        <v>0.5</v>
      </c>
      <c r="H63">
        <v>0.5</v>
      </c>
      <c r="I63">
        <v>3435</v>
      </c>
      <c r="J63">
        <v>9585</v>
      </c>
      <c r="L63">
        <v>4792</v>
      </c>
      <c r="M63">
        <v>3.05</v>
      </c>
      <c r="N63">
        <v>8.3989999999999991</v>
      </c>
      <c r="O63">
        <v>5.3490000000000002</v>
      </c>
      <c r="Q63">
        <v>0.38500000000000001</v>
      </c>
      <c r="R63">
        <v>1</v>
      </c>
      <c r="S63">
        <v>0</v>
      </c>
      <c r="T63">
        <v>0</v>
      </c>
      <c r="V63">
        <v>0</v>
      </c>
      <c r="Y63" s="1">
        <v>44413</v>
      </c>
      <c r="Z63" s="2">
        <v>0.86623842592592604</v>
      </c>
      <c r="AB63">
        <v>1</v>
      </c>
      <c r="AD63" s="4">
        <f t="shared" si="1"/>
        <v>3.1325086674511273</v>
      </c>
      <c r="AE63" s="4">
        <f t="shared" si="0"/>
        <v>9.1976364517995588</v>
      </c>
      <c r="AF63" s="4">
        <f t="shared" si="2"/>
        <v>6.0651277843484319</v>
      </c>
      <c r="AG63" s="4">
        <f t="shared" si="3"/>
        <v>0.4704160799541241</v>
      </c>
      <c r="BC63" s="4"/>
      <c r="BD63" s="4"/>
      <c r="BE63" s="4"/>
      <c r="BF63" s="4"/>
    </row>
    <row r="64" spans="1:58" x14ac:dyDescent="0.3">
      <c r="A64">
        <v>41</v>
      </c>
      <c r="B64">
        <v>14</v>
      </c>
      <c r="C64" t="s">
        <v>146</v>
      </c>
      <c r="D64" t="s">
        <v>27</v>
      </c>
      <c r="G64">
        <v>0.5</v>
      </c>
      <c r="H64">
        <v>0.5</v>
      </c>
      <c r="I64">
        <v>3051</v>
      </c>
      <c r="J64">
        <v>9662</v>
      </c>
      <c r="L64">
        <v>4740</v>
      </c>
      <c r="M64">
        <v>2.7549999999999999</v>
      </c>
      <c r="N64">
        <v>8.4640000000000004</v>
      </c>
      <c r="O64">
        <v>5.7089999999999996</v>
      </c>
      <c r="Q64">
        <v>0.38</v>
      </c>
      <c r="R64">
        <v>1</v>
      </c>
      <c r="S64">
        <v>0</v>
      </c>
      <c r="T64">
        <v>0</v>
      </c>
      <c r="V64">
        <v>0</v>
      </c>
      <c r="Y64" s="1">
        <v>44413</v>
      </c>
      <c r="Z64" s="2">
        <v>0.87228009259259265</v>
      </c>
      <c r="AB64">
        <v>1</v>
      </c>
      <c r="AD64" s="4">
        <f t="shared" si="1"/>
        <v>2.7730066387764727</v>
      </c>
      <c r="AE64" s="4">
        <f t="shared" si="0"/>
        <v>9.2727209077988704</v>
      </c>
      <c r="AF64" s="4">
        <f t="shared" si="2"/>
        <v>6.4997142690223981</v>
      </c>
      <c r="AG64" s="4">
        <f t="shared" si="3"/>
        <v>0.46524366019827462</v>
      </c>
      <c r="AJ64">
        <f>ABS(100*(AD64-AD65)/(AVERAGE(AD64:AD65)))</f>
        <v>0.54164379113900174</v>
      </c>
      <c r="AO64">
        <f>ABS(100*(AE64-AE65)/(AVERAGE(AE64:AE65)))</f>
        <v>0.22108090085644175</v>
      </c>
      <c r="AT64">
        <f>ABS(100*(AF64-AF65)/(AVERAGE(AF64:AF65)))</f>
        <v>8.4629171084111485E-2</v>
      </c>
      <c r="AY64">
        <f>ABS(100*(AG64-AG65)/(AVERAGE(AG64:AG65)))</f>
        <v>1.9897362607756159</v>
      </c>
      <c r="BC64" s="4">
        <f>AVERAGE(AD64:AD65)</f>
        <v>2.765517013179084</v>
      </c>
      <c r="BD64" s="4">
        <f>AVERAGE(AE64:AE65)</f>
        <v>9.262482118344419</v>
      </c>
      <c r="BE64" s="4">
        <f>AVERAGE(AF64:AF65)</f>
        <v>6.4969651051653354</v>
      </c>
      <c r="BF64" s="4">
        <f>AVERAGE(AG64:AG65)</f>
        <v>0.46991873190067701</v>
      </c>
    </row>
    <row r="65" spans="1:58" x14ac:dyDescent="0.3">
      <c r="A65">
        <v>42</v>
      </c>
      <c r="B65">
        <v>14</v>
      </c>
      <c r="C65" t="s">
        <v>146</v>
      </c>
      <c r="D65" t="s">
        <v>27</v>
      </c>
      <c r="G65">
        <v>0.5</v>
      </c>
      <c r="H65">
        <v>0.5</v>
      </c>
      <c r="I65">
        <v>3035</v>
      </c>
      <c r="J65">
        <v>9641</v>
      </c>
      <c r="L65">
        <v>4834</v>
      </c>
      <c r="M65">
        <v>2.7440000000000002</v>
      </c>
      <c r="N65">
        <v>8.4469999999999992</v>
      </c>
      <c r="O65">
        <v>5.7030000000000003</v>
      </c>
      <c r="Q65">
        <v>0.39</v>
      </c>
      <c r="R65">
        <v>1</v>
      </c>
      <c r="S65">
        <v>0</v>
      </c>
      <c r="T65">
        <v>0</v>
      </c>
      <c r="V65">
        <v>0</v>
      </c>
      <c r="Y65" s="1">
        <v>44413</v>
      </c>
      <c r="Z65" s="2">
        <v>0.8787152777777778</v>
      </c>
      <c r="AB65">
        <v>1</v>
      </c>
      <c r="AD65" s="4">
        <f t="shared" si="1"/>
        <v>2.7580273875816954</v>
      </c>
      <c r="AE65" s="4">
        <f t="shared" si="0"/>
        <v>9.2522433288899677</v>
      </c>
      <c r="AF65" s="4">
        <f t="shared" si="2"/>
        <v>6.4942159413082727</v>
      </c>
      <c r="AG65" s="4">
        <f t="shared" si="3"/>
        <v>0.47459380360307934</v>
      </c>
      <c r="BC65" s="4"/>
      <c r="BD65" s="4"/>
      <c r="BE65" s="4"/>
      <c r="BF65" s="4"/>
    </row>
    <row r="66" spans="1:58" x14ac:dyDescent="0.3">
      <c r="A66">
        <v>43</v>
      </c>
      <c r="B66">
        <v>15</v>
      </c>
      <c r="C66" t="s">
        <v>147</v>
      </c>
      <c r="D66" t="s">
        <v>27</v>
      </c>
      <c r="G66">
        <v>0.5</v>
      </c>
      <c r="H66">
        <v>0.5</v>
      </c>
      <c r="I66">
        <v>4519</v>
      </c>
      <c r="J66">
        <v>6678</v>
      </c>
      <c r="L66">
        <v>1511</v>
      </c>
      <c r="M66">
        <v>3.8820000000000001</v>
      </c>
      <c r="N66">
        <v>5.9359999999999999</v>
      </c>
      <c r="O66">
        <v>2.0539999999999998</v>
      </c>
      <c r="Q66">
        <v>4.2000000000000003E-2</v>
      </c>
      <c r="R66">
        <v>1</v>
      </c>
      <c r="S66">
        <v>0</v>
      </c>
      <c r="T66">
        <v>0</v>
      </c>
      <c r="V66">
        <v>0</v>
      </c>
      <c r="Y66" s="1">
        <v>44413</v>
      </c>
      <c r="Z66" s="2">
        <v>0.88944444444444448</v>
      </c>
      <c r="AB66">
        <v>1</v>
      </c>
      <c r="AD66" s="4">
        <f t="shared" si="1"/>
        <v>4.1473529358972874</v>
      </c>
      <c r="AE66" s="4">
        <f t="shared" si="0"/>
        <v>6.3629544571242294</v>
      </c>
      <c r="AF66" s="4">
        <f t="shared" si="2"/>
        <v>2.215601521226942</v>
      </c>
      <c r="AG66" s="4">
        <f t="shared" si="3"/>
        <v>0.14405628728216352</v>
      </c>
      <c r="BC66" s="4"/>
      <c r="BD66" s="4"/>
      <c r="BE66" s="4"/>
      <c r="BF66" s="4"/>
    </row>
    <row r="67" spans="1:58" x14ac:dyDescent="0.3">
      <c r="A67">
        <v>44</v>
      </c>
      <c r="B67">
        <v>15</v>
      </c>
      <c r="C67" t="s">
        <v>147</v>
      </c>
      <c r="D67" t="s">
        <v>27</v>
      </c>
      <c r="G67">
        <v>0.5</v>
      </c>
      <c r="H67">
        <v>0.5</v>
      </c>
      <c r="I67">
        <v>5042</v>
      </c>
      <c r="J67">
        <v>6627</v>
      </c>
      <c r="L67">
        <v>1491</v>
      </c>
      <c r="M67">
        <v>4.2830000000000004</v>
      </c>
      <c r="N67">
        <v>5.8929999999999998</v>
      </c>
      <c r="O67">
        <v>1.609</v>
      </c>
      <c r="Q67">
        <v>0.04</v>
      </c>
      <c r="R67">
        <v>1</v>
      </c>
      <c r="S67">
        <v>0</v>
      </c>
      <c r="T67">
        <v>0</v>
      </c>
      <c r="V67">
        <v>0</v>
      </c>
      <c r="Y67" s="1">
        <v>44413</v>
      </c>
      <c r="Z67" s="2">
        <v>0.8954050925925926</v>
      </c>
      <c r="AB67">
        <v>1</v>
      </c>
      <c r="AD67" s="4">
        <f t="shared" si="1"/>
        <v>4.6369872093265698</v>
      </c>
      <c r="AE67" s="4">
        <f t="shared" si="0"/>
        <v>6.3132231940597503</v>
      </c>
      <c r="AF67" s="4">
        <f t="shared" si="2"/>
        <v>1.6762359847331805</v>
      </c>
      <c r="AG67" s="4">
        <f t="shared" si="3"/>
        <v>0.14206689506837528</v>
      </c>
      <c r="AJ67">
        <f>ABS(100*(AD67-AD68)/(AVERAGE(AD67:AD68)))</f>
        <v>0.93306838690665994</v>
      </c>
      <c r="AO67">
        <f>ABS(100*(AE67-AE68)/(AVERAGE(AE67:AE68)))</f>
        <v>0.93777115862124849</v>
      </c>
      <c r="AT67">
        <f>ABS(100*(AF67-AF68)/(AVERAGE(AF67:AF68)))</f>
        <v>5.9361650008935811</v>
      </c>
      <c r="AY67">
        <f>ABS(100*(AG67-AG68)/(AVERAGE(AG67:AG68)))</f>
        <v>2.2658970651402996</v>
      </c>
      <c r="BC67" s="4">
        <f>AVERAGE(AD67:AD68)</f>
        <v>4.6154545357340773</v>
      </c>
      <c r="BD67" s="4">
        <f>AVERAGE(AE67:AE68)</f>
        <v>6.3429644396179192</v>
      </c>
      <c r="BE67" s="4">
        <f>AVERAGE(AF67:AF68)</f>
        <v>1.727509903883842</v>
      </c>
      <c r="BF67" s="4">
        <f>AVERAGE(AG67:AG68)</f>
        <v>0.14047538129734469</v>
      </c>
    </row>
    <row r="68" spans="1:58" x14ac:dyDescent="0.3">
      <c r="A68">
        <v>45</v>
      </c>
      <c r="B68">
        <v>15</v>
      </c>
      <c r="C68" t="s">
        <v>147</v>
      </c>
      <c r="D68" t="s">
        <v>27</v>
      </c>
      <c r="G68">
        <v>0.5</v>
      </c>
      <c r="H68">
        <v>0.5</v>
      </c>
      <c r="I68">
        <v>4996</v>
      </c>
      <c r="J68">
        <v>6688</v>
      </c>
      <c r="L68">
        <v>1459</v>
      </c>
      <c r="M68">
        <v>4.2480000000000002</v>
      </c>
      <c r="N68">
        <v>5.944</v>
      </c>
      <c r="O68">
        <v>1.696</v>
      </c>
      <c r="Q68">
        <v>3.6999999999999998E-2</v>
      </c>
      <c r="R68">
        <v>1</v>
      </c>
      <c r="S68">
        <v>0</v>
      </c>
      <c r="T68">
        <v>0</v>
      </c>
      <c r="V68">
        <v>0</v>
      </c>
      <c r="Y68" s="1">
        <v>44413</v>
      </c>
      <c r="Z68" s="2">
        <v>0.90186342592592583</v>
      </c>
      <c r="AB68">
        <v>1</v>
      </c>
      <c r="AD68" s="4">
        <f t="shared" si="1"/>
        <v>4.5939218621415856</v>
      </c>
      <c r="AE68" s="4">
        <f t="shared" si="0"/>
        <v>6.372705685176089</v>
      </c>
      <c r="AF68" s="4">
        <f t="shared" si="2"/>
        <v>1.7787838230345034</v>
      </c>
      <c r="AG68" s="4">
        <f t="shared" si="3"/>
        <v>0.1388838675263141</v>
      </c>
      <c r="BC68" s="4"/>
      <c r="BD68" s="4"/>
      <c r="BE68" s="4"/>
      <c r="BF68" s="4"/>
    </row>
    <row r="69" spans="1:58" x14ac:dyDescent="0.3">
      <c r="A69">
        <v>46</v>
      </c>
      <c r="B69">
        <v>16</v>
      </c>
      <c r="C69" t="s">
        <v>148</v>
      </c>
      <c r="D69" t="s">
        <v>27</v>
      </c>
      <c r="G69">
        <v>0.5</v>
      </c>
      <c r="H69">
        <v>0.5</v>
      </c>
      <c r="I69">
        <v>5171</v>
      </c>
      <c r="J69">
        <v>7230</v>
      </c>
      <c r="L69">
        <v>1975</v>
      </c>
      <c r="M69">
        <v>4.3819999999999997</v>
      </c>
      <c r="N69">
        <v>6.4039999999999999</v>
      </c>
      <c r="O69">
        <v>2.0209999999999999</v>
      </c>
      <c r="Q69">
        <v>9.0999999999999998E-2</v>
      </c>
      <c r="R69">
        <v>1</v>
      </c>
      <c r="S69">
        <v>0</v>
      </c>
      <c r="T69">
        <v>0</v>
      </c>
      <c r="V69">
        <v>0</v>
      </c>
      <c r="Y69" s="1">
        <v>44413</v>
      </c>
      <c r="Z69" s="2">
        <v>0.91283564814814822</v>
      </c>
      <c r="AB69">
        <v>1</v>
      </c>
      <c r="AD69" s="4">
        <f t="shared" si="1"/>
        <v>4.7577574220844614</v>
      </c>
      <c r="AE69" s="4">
        <f t="shared" si="0"/>
        <v>6.9012222455868315</v>
      </c>
      <c r="AF69" s="4">
        <f t="shared" si="2"/>
        <v>2.1434648235023701</v>
      </c>
      <c r="AG69" s="4">
        <f t="shared" si="3"/>
        <v>0.19021018664205067</v>
      </c>
      <c r="BC69" s="4"/>
      <c r="BD69" s="4"/>
      <c r="BE69" s="4"/>
      <c r="BF69" s="4"/>
    </row>
    <row r="70" spans="1:58" x14ac:dyDescent="0.3">
      <c r="A70">
        <v>47</v>
      </c>
      <c r="B70">
        <v>16</v>
      </c>
      <c r="C70" t="s">
        <v>148</v>
      </c>
      <c r="D70" t="s">
        <v>27</v>
      </c>
      <c r="G70">
        <v>0.5</v>
      </c>
      <c r="H70">
        <v>0.5</v>
      </c>
      <c r="I70">
        <v>5176</v>
      </c>
      <c r="J70">
        <v>7202</v>
      </c>
      <c r="L70">
        <v>1973</v>
      </c>
      <c r="M70">
        <v>4.3860000000000001</v>
      </c>
      <c r="N70">
        <v>6.38</v>
      </c>
      <c r="O70">
        <v>1.994</v>
      </c>
      <c r="Q70">
        <v>0.09</v>
      </c>
      <c r="R70">
        <v>1</v>
      </c>
      <c r="S70">
        <v>0</v>
      </c>
      <c r="T70">
        <v>0</v>
      </c>
      <c r="V70">
        <v>0</v>
      </c>
      <c r="Y70" s="1">
        <v>44413</v>
      </c>
      <c r="Z70" s="2">
        <v>0.91886574074074068</v>
      </c>
      <c r="AB70">
        <v>1</v>
      </c>
      <c r="AD70" s="4">
        <f t="shared" si="1"/>
        <v>4.7624384380828291</v>
      </c>
      <c r="AE70" s="4">
        <f t="shared" si="0"/>
        <v>6.8739188070416271</v>
      </c>
      <c r="AF70" s="4">
        <f t="shared" si="2"/>
        <v>2.111480368958798</v>
      </c>
      <c r="AG70" s="4">
        <f t="shared" si="3"/>
        <v>0.19001124742067182</v>
      </c>
      <c r="AJ70">
        <f>ABS(100*(AD70-AD71)/(AVERAGE(AD70:AD71)))</f>
        <v>1.4635657297630571</v>
      </c>
      <c r="AO70">
        <f>ABS(100*(AE70-AE71)/(AVERAGE(AE70:AE71)))</f>
        <v>0.17008525630995019</v>
      </c>
      <c r="AT70">
        <f>ABS(100*(AF70-AF71)/(AVERAGE(AF70:AF71)))</f>
        <v>2.8101578294679537</v>
      </c>
      <c r="AY70">
        <f>ABS(100*(AG70-AG71)/(AVERAGE(AG70:AG71)))</f>
        <v>1.1054119781842242</v>
      </c>
      <c r="BC70" s="4">
        <f>AVERAGE(AD70:AD71)</f>
        <v>4.7975460580705889</v>
      </c>
      <c r="BD70" s="4">
        <f>AVERAGE(AE70:AE71)</f>
        <v>6.879769543872742</v>
      </c>
      <c r="BE70" s="4">
        <f>AVERAGE(AF70:AF71)</f>
        <v>2.0822234858021531</v>
      </c>
      <c r="BF70" s="4">
        <f>AVERAGE(AG70:AG71)</f>
        <v>0.188966816508433</v>
      </c>
    </row>
    <row r="71" spans="1:58" x14ac:dyDescent="0.3">
      <c r="A71">
        <v>48</v>
      </c>
      <c r="B71">
        <v>16</v>
      </c>
      <c r="C71" t="s">
        <v>148</v>
      </c>
      <c r="D71" t="s">
        <v>27</v>
      </c>
      <c r="G71">
        <v>0.5</v>
      </c>
      <c r="H71">
        <v>0.5</v>
      </c>
      <c r="I71">
        <v>5251</v>
      </c>
      <c r="J71">
        <v>7214</v>
      </c>
      <c r="L71">
        <v>1952</v>
      </c>
      <c r="M71">
        <v>4.4429999999999996</v>
      </c>
      <c r="N71">
        <v>6.39</v>
      </c>
      <c r="O71">
        <v>1.946</v>
      </c>
      <c r="Q71">
        <v>8.7999999999999995E-2</v>
      </c>
      <c r="R71">
        <v>1</v>
      </c>
      <c r="S71">
        <v>0</v>
      </c>
      <c r="T71">
        <v>0</v>
      </c>
      <c r="V71">
        <v>0</v>
      </c>
      <c r="Y71" s="1">
        <v>44413</v>
      </c>
      <c r="Z71" s="2">
        <v>0.92533564814814817</v>
      </c>
      <c r="AB71">
        <v>1</v>
      </c>
      <c r="AD71" s="4">
        <f t="shared" si="1"/>
        <v>4.8326536780583487</v>
      </c>
      <c r="AE71" s="4">
        <f t="shared" si="0"/>
        <v>6.8856202807038569</v>
      </c>
      <c r="AF71" s="4">
        <f t="shared" si="2"/>
        <v>2.0529666026455082</v>
      </c>
      <c r="AG71" s="4">
        <f t="shared" si="3"/>
        <v>0.1879223855961942</v>
      </c>
      <c r="BC71" s="4"/>
      <c r="BD71" s="4"/>
      <c r="BE71" s="4"/>
      <c r="BF71" s="4"/>
    </row>
    <row r="72" spans="1:58" x14ac:dyDescent="0.3">
      <c r="A72">
        <v>49</v>
      </c>
      <c r="B72">
        <v>17</v>
      </c>
      <c r="C72" t="s">
        <v>149</v>
      </c>
      <c r="D72" t="s">
        <v>27</v>
      </c>
      <c r="G72">
        <v>0.5</v>
      </c>
      <c r="H72">
        <v>0.5</v>
      </c>
      <c r="I72">
        <v>3887</v>
      </c>
      <c r="J72">
        <v>9643</v>
      </c>
      <c r="L72">
        <v>4467</v>
      </c>
      <c r="M72">
        <v>3.3969999999999998</v>
      </c>
      <c r="N72">
        <v>8.4480000000000004</v>
      </c>
      <c r="O72">
        <v>5.0510000000000002</v>
      </c>
      <c r="Q72">
        <v>0.35099999999999998</v>
      </c>
      <c r="R72">
        <v>1</v>
      </c>
      <c r="S72">
        <v>0</v>
      </c>
      <c r="T72">
        <v>0</v>
      </c>
      <c r="V72">
        <v>0</v>
      </c>
      <c r="Y72" s="1">
        <v>44413</v>
      </c>
      <c r="Z72" s="2">
        <v>0.93628472222222225</v>
      </c>
      <c r="AB72">
        <v>1</v>
      </c>
      <c r="AD72" s="4">
        <f t="shared" si="1"/>
        <v>3.5556725137035854</v>
      </c>
      <c r="AE72" s="4">
        <f t="shared" si="0"/>
        <v>9.2541935745003396</v>
      </c>
      <c r="AF72" s="4">
        <f t="shared" si="2"/>
        <v>5.6985210607967538</v>
      </c>
      <c r="AG72" s="4">
        <f t="shared" si="3"/>
        <v>0.43808845648006517</v>
      </c>
      <c r="BC72" s="4"/>
      <c r="BD72" s="4"/>
      <c r="BE72" s="4"/>
      <c r="BF72" s="4"/>
    </row>
    <row r="73" spans="1:58" x14ac:dyDescent="0.3">
      <c r="A73">
        <v>50</v>
      </c>
      <c r="B73">
        <v>17</v>
      </c>
      <c r="C73" t="s">
        <v>149</v>
      </c>
      <c r="D73" t="s">
        <v>27</v>
      </c>
      <c r="G73">
        <v>0.5</v>
      </c>
      <c r="H73">
        <v>0.5</v>
      </c>
      <c r="I73">
        <v>3366</v>
      </c>
      <c r="J73">
        <v>9690</v>
      </c>
      <c r="L73">
        <v>4442</v>
      </c>
      <c r="M73">
        <v>2.9969999999999999</v>
      </c>
      <c r="N73">
        <v>8.4879999999999995</v>
      </c>
      <c r="O73">
        <v>5.49</v>
      </c>
      <c r="Q73">
        <v>0.34899999999999998</v>
      </c>
      <c r="R73">
        <v>1</v>
      </c>
      <c r="S73">
        <v>0</v>
      </c>
      <c r="T73">
        <v>0</v>
      </c>
      <c r="V73">
        <v>0</v>
      </c>
      <c r="Y73" s="1">
        <v>44413</v>
      </c>
      <c r="Z73" s="2">
        <v>0.94234953703703705</v>
      </c>
      <c r="AB73">
        <v>1</v>
      </c>
      <c r="AD73" s="4">
        <f t="shared" si="1"/>
        <v>3.0679106466736505</v>
      </c>
      <c r="AE73" s="4">
        <f t="shared" si="0"/>
        <v>9.3000243463440757</v>
      </c>
      <c r="AF73" s="4">
        <f t="shared" si="2"/>
        <v>6.2321136996704247</v>
      </c>
      <c r="AG73" s="4">
        <f t="shared" si="3"/>
        <v>0.43560171621282989</v>
      </c>
      <c r="AJ73">
        <f>ABS(100*(AD73-AD74)/(AVERAGE(AD73:AD74)))</f>
        <v>0.4587898297611725</v>
      </c>
      <c r="AO73">
        <f>ABS(100*(AE73-AE74)/(AVERAGE(AE73:AE74)))</f>
        <v>0.23093996687921711</v>
      </c>
      <c r="AT73">
        <f>ABS(100*(AF73-AF74)/(AVERAGE(AF73:AF74)))</f>
        <v>0.1189654351584271</v>
      </c>
      <c r="AY73">
        <f>ABS(100*(AG73-AG74)/(AVERAGE(AG73:AG74)))</f>
        <v>2.5029628511133137</v>
      </c>
      <c r="BC73" s="4">
        <f>AVERAGE(AD73:AD74)</f>
        <v>3.0608891226760986</v>
      </c>
      <c r="BD73" s="4">
        <f>AVERAGE(AE73:AE74)</f>
        <v>9.2892979954870309</v>
      </c>
      <c r="BE73" s="4">
        <f>AVERAGE(AF73:AF74)</f>
        <v>6.2284088728109319</v>
      </c>
      <c r="BF73" s="4">
        <f>AVERAGE(AG73:AG74)</f>
        <v>0.44112227960609224</v>
      </c>
    </row>
    <row r="74" spans="1:58" x14ac:dyDescent="0.3">
      <c r="A74">
        <v>51</v>
      </c>
      <c r="B74">
        <v>17</v>
      </c>
      <c r="C74" t="s">
        <v>149</v>
      </c>
      <c r="D74" t="s">
        <v>27</v>
      </c>
      <c r="G74">
        <v>0.5</v>
      </c>
      <c r="H74">
        <v>0.5</v>
      </c>
      <c r="I74">
        <v>3351</v>
      </c>
      <c r="J74">
        <v>9668</v>
      </c>
      <c r="L74">
        <v>4553</v>
      </c>
      <c r="M74">
        <v>2.9860000000000002</v>
      </c>
      <c r="N74">
        <v>8.4689999999999994</v>
      </c>
      <c r="O74">
        <v>5.484</v>
      </c>
      <c r="Q74">
        <v>0.36</v>
      </c>
      <c r="R74">
        <v>1</v>
      </c>
      <c r="S74">
        <v>0</v>
      </c>
      <c r="T74">
        <v>0</v>
      </c>
      <c r="V74">
        <v>0</v>
      </c>
      <c r="Y74" s="1">
        <v>44413</v>
      </c>
      <c r="Z74" s="2">
        <v>0.94879629629629625</v>
      </c>
      <c r="AB74">
        <v>1</v>
      </c>
      <c r="AD74" s="4">
        <f t="shared" si="1"/>
        <v>3.0538675986785466</v>
      </c>
      <c r="AE74" s="4">
        <f t="shared" si="0"/>
        <v>9.2785716446299862</v>
      </c>
      <c r="AF74" s="4">
        <f t="shared" si="2"/>
        <v>6.2247040459514391</v>
      </c>
      <c r="AG74" s="4">
        <f t="shared" si="3"/>
        <v>0.44664284299935458</v>
      </c>
      <c r="BC74" s="4"/>
      <c r="BD74" s="4"/>
      <c r="BE74" s="4"/>
      <c r="BF74" s="4"/>
    </row>
    <row r="75" spans="1:58" x14ac:dyDescent="0.3">
      <c r="A75">
        <v>52</v>
      </c>
      <c r="B75">
        <v>18</v>
      </c>
      <c r="C75" t="s">
        <v>150</v>
      </c>
      <c r="D75" t="s">
        <v>27</v>
      </c>
      <c r="G75">
        <v>0.5</v>
      </c>
      <c r="H75">
        <v>0.5</v>
      </c>
      <c r="I75">
        <v>3408</v>
      </c>
      <c r="J75">
        <v>5329</v>
      </c>
      <c r="L75">
        <v>1632</v>
      </c>
      <c r="M75">
        <v>3.0289999999999999</v>
      </c>
      <c r="N75">
        <v>4.7930000000000001</v>
      </c>
      <c r="O75">
        <v>1.7629999999999999</v>
      </c>
      <c r="Q75">
        <v>5.5E-2</v>
      </c>
      <c r="R75">
        <v>1</v>
      </c>
      <c r="S75">
        <v>0</v>
      </c>
      <c r="T75">
        <v>0</v>
      </c>
      <c r="V75">
        <v>0</v>
      </c>
      <c r="Y75" s="1">
        <v>44413</v>
      </c>
      <c r="Z75" s="2">
        <v>0.95951388888888889</v>
      </c>
      <c r="AB75">
        <v>1</v>
      </c>
      <c r="AD75" s="4">
        <f t="shared" si="1"/>
        <v>3.1072311810599409</v>
      </c>
      <c r="AE75" s="4">
        <f t="shared" si="0"/>
        <v>5.0475137929284895</v>
      </c>
      <c r="AF75" s="4">
        <f t="shared" si="2"/>
        <v>1.9402826118685486</v>
      </c>
      <c r="AG75" s="4">
        <f t="shared" si="3"/>
        <v>0.15609211017558236</v>
      </c>
      <c r="BC75" s="4"/>
      <c r="BD75" s="4"/>
      <c r="BE75" s="4"/>
      <c r="BF75" s="4"/>
    </row>
    <row r="76" spans="1:58" x14ac:dyDescent="0.3">
      <c r="A76">
        <v>53</v>
      </c>
      <c r="B76">
        <v>18</v>
      </c>
      <c r="C76" t="s">
        <v>150</v>
      </c>
      <c r="D76" t="s">
        <v>27</v>
      </c>
      <c r="G76">
        <v>0.5</v>
      </c>
      <c r="H76">
        <v>0.5</v>
      </c>
      <c r="I76">
        <v>3430</v>
      </c>
      <c r="J76">
        <v>5332</v>
      </c>
      <c r="L76">
        <v>1603</v>
      </c>
      <c r="M76">
        <v>3.0470000000000002</v>
      </c>
      <c r="N76">
        <v>4.7960000000000003</v>
      </c>
      <c r="O76">
        <v>1.7490000000000001</v>
      </c>
      <c r="Q76">
        <v>5.1999999999999998E-2</v>
      </c>
      <c r="R76">
        <v>1</v>
      </c>
      <c r="S76">
        <v>0</v>
      </c>
      <c r="T76">
        <v>0</v>
      </c>
      <c r="V76">
        <v>0</v>
      </c>
      <c r="Y76" s="1">
        <v>44413</v>
      </c>
      <c r="Z76" s="2">
        <v>0.9654166666666667</v>
      </c>
      <c r="AB76">
        <v>1</v>
      </c>
      <c r="AD76" s="4">
        <f t="shared" si="1"/>
        <v>3.1278276514527596</v>
      </c>
      <c r="AE76" s="4">
        <f t="shared" si="0"/>
        <v>5.0504391613440474</v>
      </c>
      <c r="AF76" s="4">
        <f t="shared" si="2"/>
        <v>1.9226115098912877</v>
      </c>
      <c r="AG76" s="4">
        <f t="shared" si="3"/>
        <v>0.15320749146558943</v>
      </c>
      <c r="AJ76">
        <f>ABS(100*(AD76-AD77)/(AVERAGE(AD76:AD77)))</f>
        <v>0.29976280621782914</v>
      </c>
      <c r="AO76">
        <f>ABS(100*(AE76-AE77)/(AVERAGE(AE76:AE77)))</f>
        <v>0.93108329950735003</v>
      </c>
      <c r="AT76">
        <f>ABS(100*(AF76-AF77)/(AVERAGE(AF76:AF77)))</f>
        <v>1.966703482898704</v>
      </c>
      <c r="AY76">
        <f>ABS(100*(AG76-AG77)/(AVERAGE(AG76:AG77)))</f>
        <v>5.9502152631425282</v>
      </c>
      <c r="BC76" s="4">
        <f>AVERAGE(AD76:AD77)</f>
        <v>3.1231466354543915</v>
      </c>
      <c r="BD76" s="4">
        <f>AVERAGE(AE76:AE77)</f>
        <v>5.0270362140195859</v>
      </c>
      <c r="BE76" s="4">
        <f>AVERAGE(AF76:AF77)</f>
        <v>1.9038895785651941</v>
      </c>
      <c r="BF76" s="4">
        <f>AVERAGE(AG76:AG77)</f>
        <v>0.14878109378991061</v>
      </c>
    </row>
    <row r="77" spans="1:58" x14ac:dyDescent="0.3">
      <c r="A77">
        <v>54</v>
      </c>
      <c r="B77">
        <v>18</v>
      </c>
      <c r="C77" t="s">
        <v>150</v>
      </c>
      <c r="D77" t="s">
        <v>27</v>
      </c>
      <c r="G77">
        <v>0.5</v>
      </c>
      <c r="H77">
        <v>0.5</v>
      </c>
      <c r="I77">
        <v>3420</v>
      </c>
      <c r="J77">
        <v>5284</v>
      </c>
      <c r="L77">
        <v>1514</v>
      </c>
      <c r="M77">
        <v>3.0390000000000001</v>
      </c>
      <c r="N77">
        <v>4.7549999999999999</v>
      </c>
      <c r="O77">
        <v>1.7170000000000001</v>
      </c>
      <c r="Q77">
        <v>4.2000000000000003E-2</v>
      </c>
      <c r="R77">
        <v>1</v>
      </c>
      <c r="S77">
        <v>0</v>
      </c>
      <c r="T77">
        <v>0</v>
      </c>
      <c r="V77">
        <v>0</v>
      </c>
      <c r="Y77" s="1">
        <v>44413</v>
      </c>
      <c r="Z77" s="2">
        <v>0.97179398148148144</v>
      </c>
      <c r="AB77">
        <v>1</v>
      </c>
      <c r="AD77" s="4">
        <f t="shared" si="1"/>
        <v>3.1184656194560239</v>
      </c>
      <c r="AE77" s="4">
        <f t="shared" si="0"/>
        <v>5.0036332666951244</v>
      </c>
      <c r="AF77" s="4">
        <f t="shared" si="2"/>
        <v>1.8851676472391006</v>
      </c>
      <c r="AG77" s="4">
        <f t="shared" si="3"/>
        <v>0.14435469611423177</v>
      </c>
      <c r="BC77" s="4"/>
      <c r="BD77" s="4"/>
      <c r="BE77" s="4"/>
      <c r="BF77" s="4"/>
    </row>
    <row r="78" spans="1:58" x14ac:dyDescent="0.3">
      <c r="A78">
        <v>55</v>
      </c>
      <c r="B78">
        <v>19</v>
      </c>
      <c r="C78" t="s">
        <v>66</v>
      </c>
      <c r="D78" t="s">
        <v>27</v>
      </c>
      <c r="G78">
        <v>0.5</v>
      </c>
      <c r="H78">
        <v>0.5</v>
      </c>
      <c r="I78">
        <v>6178</v>
      </c>
      <c r="J78">
        <v>10840</v>
      </c>
      <c r="L78">
        <v>5031</v>
      </c>
      <c r="M78">
        <v>5.1539999999999999</v>
      </c>
      <c r="N78">
        <v>9.4619999999999997</v>
      </c>
      <c r="O78">
        <v>4.3079999999999998</v>
      </c>
      <c r="Q78">
        <v>0.41</v>
      </c>
      <c r="R78">
        <v>1</v>
      </c>
      <c r="S78">
        <v>0</v>
      </c>
      <c r="T78">
        <v>0</v>
      </c>
      <c r="V78">
        <v>0</v>
      </c>
      <c r="Y78" s="1">
        <v>44413</v>
      </c>
      <c r="Z78" s="2">
        <v>0.98284722222222232</v>
      </c>
      <c r="AB78">
        <v>1</v>
      </c>
      <c r="AD78" s="4">
        <f t="shared" si="1"/>
        <v>5.7005140441557565</v>
      </c>
      <c r="AE78" s="4">
        <f t="shared" si="0"/>
        <v>10.421415572307827</v>
      </c>
      <c r="AF78" s="4">
        <f t="shared" si="2"/>
        <v>4.720901528152071</v>
      </c>
      <c r="AG78" s="4">
        <f t="shared" si="3"/>
        <v>0.49418931690889345</v>
      </c>
      <c r="BC78" s="4"/>
      <c r="BD78" s="4"/>
      <c r="BE78" s="4"/>
      <c r="BF78" s="4"/>
    </row>
    <row r="79" spans="1:58" x14ac:dyDescent="0.3">
      <c r="A79">
        <v>56</v>
      </c>
      <c r="B79">
        <v>19</v>
      </c>
      <c r="C79" t="s">
        <v>66</v>
      </c>
      <c r="D79" t="s">
        <v>27</v>
      </c>
      <c r="G79">
        <v>0.5</v>
      </c>
      <c r="H79">
        <v>0.5</v>
      </c>
      <c r="I79">
        <v>7226</v>
      </c>
      <c r="J79">
        <v>10876</v>
      </c>
      <c r="L79">
        <v>5097</v>
      </c>
      <c r="M79">
        <v>5.9580000000000002</v>
      </c>
      <c r="N79">
        <v>9.4930000000000003</v>
      </c>
      <c r="O79">
        <v>3.5339999999999998</v>
      </c>
      <c r="Q79">
        <v>0.41699999999999998</v>
      </c>
      <c r="R79">
        <v>1</v>
      </c>
      <c r="S79">
        <v>0</v>
      </c>
      <c r="T79">
        <v>0</v>
      </c>
      <c r="V79">
        <v>0</v>
      </c>
      <c r="Y79" s="1">
        <v>44413</v>
      </c>
      <c r="Z79" s="2">
        <v>0.98909722222222218</v>
      </c>
      <c r="AB79">
        <v>1</v>
      </c>
      <c r="AD79" s="4">
        <f t="shared" si="1"/>
        <v>6.6816549974136681</v>
      </c>
      <c r="AE79" s="4">
        <f t="shared" si="0"/>
        <v>10.456519993294519</v>
      </c>
      <c r="AF79" s="4">
        <f t="shared" si="2"/>
        <v>3.7748649958808507</v>
      </c>
      <c r="AG79" s="4">
        <f t="shared" si="3"/>
        <v>0.50075431121439473</v>
      </c>
      <c r="AJ79">
        <f>ABS(100*(AD79-AD80)/(AVERAGE(AD79:AD80)))</f>
        <v>0.66071824326611484</v>
      </c>
      <c r="AL79">
        <f>100*((AVERAGE(AD79:AD80)*25.225)-(AVERAGE(AD61:AD62)*25))/(1000*0.075)</f>
        <v>94.853650287624305</v>
      </c>
      <c r="AO79">
        <f>ABS(100*(AE79-AE80)/(AVERAGE(AE79:AE80)))</f>
        <v>1.6187538274169009</v>
      </c>
      <c r="AQ79">
        <f>100*((AVERAGE(AE79:AE80)*25.225)-(AVERAGE(AE61:AE62)*25))/(2000*0.075)</f>
        <v>94.087926604445244</v>
      </c>
      <c r="AT79">
        <f>ABS(100*(AF79-AF80)/(AVERAGE(AF79:AF80)))</f>
        <v>5.5290466378222094</v>
      </c>
      <c r="AV79">
        <f>100*((AVERAGE(AF79:AF80)*25.225)-(AVERAGE(AF61:AF62)*25))/(1000*0.075)</f>
        <v>93.322202921266211</v>
      </c>
      <c r="AY79">
        <f>ABS(100*(AG79-AG80)/(AVERAGE(AG79:AG80)))</f>
        <v>2.2973861494703129</v>
      </c>
      <c r="BA79">
        <f>100*((AVERAGE(AG79:AG80)*25.225)-(AVERAGE(AG61:AG62)*25))/(100*0.075)</f>
        <v>104.86864535661822</v>
      </c>
      <c r="BC79" s="4">
        <f>AVERAGE(AD79:AD80)</f>
        <v>6.6596542222213388</v>
      </c>
      <c r="BD79" s="4">
        <f>AVERAGE(AE79:AE80)</f>
        <v>10.541843238748282</v>
      </c>
      <c r="BE79" s="4">
        <f>AVERAGE(AF79:AF80)</f>
        <v>3.8821890165269437</v>
      </c>
      <c r="BF79" s="4">
        <f>AVERAGE(AG79:AG80)</f>
        <v>0.50657328343972541</v>
      </c>
    </row>
    <row r="80" spans="1:58" x14ac:dyDescent="0.3">
      <c r="A80">
        <v>57</v>
      </c>
      <c r="B80">
        <v>19</v>
      </c>
      <c r="C80" t="s">
        <v>66</v>
      </c>
      <c r="D80" t="s">
        <v>27</v>
      </c>
      <c r="G80">
        <v>0.5</v>
      </c>
      <c r="H80">
        <v>0.5</v>
      </c>
      <c r="I80">
        <v>7179</v>
      </c>
      <c r="J80">
        <v>11051</v>
      </c>
      <c r="L80">
        <v>5214</v>
      </c>
      <c r="M80">
        <v>5.9219999999999997</v>
      </c>
      <c r="N80">
        <v>9.641</v>
      </c>
      <c r="O80">
        <v>3.718</v>
      </c>
      <c r="Q80">
        <v>0.42899999999999999</v>
      </c>
      <c r="R80">
        <v>1</v>
      </c>
      <c r="S80">
        <v>0</v>
      </c>
      <c r="T80">
        <v>0</v>
      </c>
      <c r="V80">
        <v>0</v>
      </c>
      <c r="Y80" s="1">
        <v>44413</v>
      </c>
      <c r="Z80" s="2">
        <v>0.9957407407407407</v>
      </c>
      <c r="AB80">
        <v>1</v>
      </c>
      <c r="AD80" s="4">
        <f t="shared" si="1"/>
        <v>6.6376534470290096</v>
      </c>
      <c r="AE80" s="4">
        <f t="shared" si="0"/>
        <v>10.627166484202046</v>
      </c>
      <c r="AF80" s="4">
        <f t="shared" si="2"/>
        <v>3.9895130371730367</v>
      </c>
      <c r="AG80" s="4">
        <f t="shared" si="3"/>
        <v>0.51239225566505597</v>
      </c>
    </row>
    <row r="81" spans="1:58" x14ac:dyDescent="0.3">
      <c r="A81">
        <v>58</v>
      </c>
      <c r="B81">
        <v>20</v>
      </c>
      <c r="C81" t="s">
        <v>67</v>
      </c>
      <c r="D81" t="s">
        <v>27</v>
      </c>
      <c r="G81">
        <v>0.5</v>
      </c>
      <c r="H81">
        <v>0.5</v>
      </c>
      <c r="I81">
        <v>4608</v>
      </c>
      <c r="J81">
        <v>5388</v>
      </c>
      <c r="L81">
        <v>1611</v>
      </c>
      <c r="M81">
        <v>3.95</v>
      </c>
      <c r="N81">
        <v>4.843</v>
      </c>
      <c r="O81">
        <v>0.89300000000000002</v>
      </c>
      <c r="Q81">
        <v>5.1999999999999998E-2</v>
      </c>
      <c r="R81">
        <v>1</v>
      </c>
      <c r="S81">
        <v>0</v>
      </c>
      <c r="T81">
        <v>0</v>
      </c>
      <c r="V81">
        <v>0</v>
      </c>
      <c r="Y81" s="1">
        <v>44414</v>
      </c>
      <c r="Z81" s="2">
        <v>6.6550925925925935E-3</v>
      </c>
      <c r="AB81">
        <v>1</v>
      </c>
      <c r="AD81" s="4">
        <f t="shared" si="1"/>
        <v>4.2306750206682358</v>
      </c>
      <c r="AE81" s="4">
        <f t="shared" si="0"/>
        <v>5.1050460384344554</v>
      </c>
      <c r="AF81" s="4">
        <f t="shared" si="2"/>
        <v>0.87437101776621962</v>
      </c>
      <c r="AG81" s="4">
        <f t="shared" si="3"/>
        <v>0.15400324835110474</v>
      </c>
      <c r="BC81" s="4"/>
      <c r="BD81" s="4"/>
      <c r="BE81" s="4"/>
      <c r="BF81" s="4"/>
    </row>
    <row r="82" spans="1:58" x14ac:dyDescent="0.3">
      <c r="A82">
        <v>59</v>
      </c>
      <c r="B82">
        <v>20</v>
      </c>
      <c r="C82" t="s">
        <v>67</v>
      </c>
      <c r="D82" t="s">
        <v>27</v>
      </c>
      <c r="G82">
        <v>0.5</v>
      </c>
      <c r="H82">
        <v>0.5</v>
      </c>
      <c r="I82">
        <v>3528</v>
      </c>
      <c r="J82">
        <v>5413</v>
      </c>
      <c r="L82">
        <v>1593</v>
      </c>
      <c r="M82">
        <v>3.1219999999999999</v>
      </c>
      <c r="N82">
        <v>4.8639999999999999</v>
      </c>
      <c r="O82">
        <v>1.742</v>
      </c>
      <c r="Q82">
        <v>5.0999999999999997E-2</v>
      </c>
      <c r="R82">
        <v>1</v>
      </c>
      <c r="S82">
        <v>0</v>
      </c>
      <c r="T82">
        <v>0</v>
      </c>
      <c r="V82">
        <v>0</v>
      </c>
      <c r="Y82" s="1">
        <v>44414</v>
      </c>
      <c r="Z82" s="2">
        <v>1.2581018518518519E-2</v>
      </c>
      <c r="AB82">
        <v>1</v>
      </c>
      <c r="AD82" s="4">
        <f t="shared" si="1"/>
        <v>3.2195755650207705</v>
      </c>
      <c r="AE82" s="4">
        <f t="shared" si="0"/>
        <v>5.1294241085641028</v>
      </c>
      <c r="AF82" s="4">
        <f t="shared" si="2"/>
        <v>1.9098485435433323</v>
      </c>
      <c r="AG82" s="4">
        <f t="shared" si="3"/>
        <v>0.15221279535869531</v>
      </c>
      <c r="AJ82">
        <f>ABS(100*(AD82-AD83)/(AVERAGE(AD82:AD83)))</f>
        <v>0.75890895514124179</v>
      </c>
      <c r="AK82">
        <f>ABS(100*((AVERAGE(AD82:AD83)-AVERAGE(AD76:AD77))/(AVERAGE(AD76:AD77,AD82:AD83))))</f>
        <v>2.6619572461246035</v>
      </c>
      <c r="AO82">
        <f>ABS(100*(AE82-AE83)/(AVERAGE(AE82:AE83)))</f>
        <v>1.3203757273930516</v>
      </c>
      <c r="AP82">
        <f>ABS(100*((AVERAGE(AE82:AE83)-AVERAGE(AE76:AE77))/(AVERAGE(AE76:AE77,AE82:AE83))))</f>
        <v>1.3582414261973799</v>
      </c>
      <c r="AT82">
        <f>ABS(100*(AF82-AF83)/(AVERAGE(AF82:AF83)))</f>
        <v>2.2740257994291393</v>
      </c>
      <c r="AU82">
        <f>ABS(100*((AVERAGE(AF82:AF83)-AVERAGE(AF76:AF77))/(AVERAGE(AF76:AF77,AF82:AF83))))</f>
        <v>0.81809271841252751</v>
      </c>
      <c r="AY82">
        <f>ABS(100*(AG82-AG83)/(AVERAGE(AG82:AG83)))</f>
        <v>2.8500523713419721</v>
      </c>
      <c r="AZ82">
        <f>ABS(100*((AVERAGE(AG82:AG83)-AVERAGE(AG76:AG77))/(AVERAGE(AG76:AG77,AG82:AG83))))</f>
        <v>0.86537195179909221</v>
      </c>
      <c r="BC82" s="4">
        <f>AVERAGE(AD82:AD83)</f>
        <v>3.2074049234250137</v>
      </c>
      <c r="BD82" s="4">
        <f>AVERAGE(AE82:AE83)</f>
        <v>5.09578237178519</v>
      </c>
      <c r="BE82" s="4">
        <f>AVERAGE(AF82:AF83)</f>
        <v>1.8883774483601763</v>
      </c>
      <c r="BF82" s="4">
        <f>AVERAGE(AG82:AG83)</f>
        <v>0.15007419872887295</v>
      </c>
    </row>
    <row r="83" spans="1:58" x14ac:dyDescent="0.3">
      <c r="A83">
        <v>60</v>
      </c>
      <c r="B83">
        <v>20</v>
      </c>
      <c r="C83" t="s">
        <v>67</v>
      </c>
      <c r="D83" t="s">
        <v>27</v>
      </c>
      <c r="G83">
        <v>0.5</v>
      </c>
      <c r="H83">
        <v>0.5</v>
      </c>
      <c r="I83">
        <v>3502</v>
      </c>
      <c r="J83">
        <v>5344</v>
      </c>
      <c r="L83">
        <v>1550</v>
      </c>
      <c r="M83">
        <v>3.1019999999999999</v>
      </c>
      <c r="N83">
        <v>4.806</v>
      </c>
      <c r="O83">
        <v>1.7050000000000001</v>
      </c>
      <c r="Q83">
        <v>4.5999999999999999E-2</v>
      </c>
      <c r="R83">
        <v>1</v>
      </c>
      <c r="S83">
        <v>0</v>
      </c>
      <c r="T83">
        <v>0</v>
      </c>
      <c r="V83">
        <v>0</v>
      </c>
      <c r="Y83" s="1">
        <v>44414</v>
      </c>
      <c r="Z83" s="2">
        <v>1.8958333333333334E-2</v>
      </c>
      <c r="AB83">
        <v>1</v>
      </c>
      <c r="AD83" s="4">
        <f t="shared" si="1"/>
        <v>3.195234281829257</v>
      </c>
      <c r="AE83" s="4">
        <f t="shared" si="0"/>
        <v>5.0621406350062772</v>
      </c>
      <c r="AF83" s="4">
        <f t="shared" si="2"/>
        <v>1.8669063531770203</v>
      </c>
      <c r="AG83" s="4">
        <f t="shared" si="3"/>
        <v>0.1479356020990506</v>
      </c>
    </row>
    <row r="84" spans="1:58" x14ac:dyDescent="0.3">
      <c r="A84">
        <v>61</v>
      </c>
      <c r="B84">
        <v>3</v>
      </c>
      <c r="C84" t="s">
        <v>29</v>
      </c>
      <c r="D84" t="s">
        <v>27</v>
      </c>
      <c r="G84">
        <v>0.5</v>
      </c>
      <c r="H84">
        <v>0.5</v>
      </c>
      <c r="I84">
        <v>1033</v>
      </c>
      <c r="J84">
        <v>330</v>
      </c>
      <c r="L84">
        <v>139</v>
      </c>
      <c r="M84">
        <v>1.2070000000000001</v>
      </c>
      <c r="N84">
        <v>0.55800000000000005</v>
      </c>
      <c r="O84">
        <v>0</v>
      </c>
      <c r="Q84">
        <v>0</v>
      </c>
      <c r="R84">
        <v>1</v>
      </c>
      <c r="S84">
        <v>0</v>
      </c>
      <c r="T84">
        <v>0</v>
      </c>
      <c r="V84">
        <v>0</v>
      </c>
      <c r="Y84" s="1">
        <v>44414</v>
      </c>
      <c r="Z84" s="2">
        <v>2.8946759259259255E-2</v>
      </c>
      <c r="AB84">
        <v>1</v>
      </c>
      <c r="AD84" s="4">
        <f t="shared" si="1"/>
        <v>0.8837485818351889</v>
      </c>
      <c r="AE84" s="4">
        <f t="shared" si="0"/>
        <v>0.1728748898043167</v>
      </c>
      <c r="AF84" s="4">
        <f t="shared" si="2"/>
        <v>-0.71087369203087225</v>
      </c>
      <c r="AG84" s="4">
        <f t="shared" si="3"/>
        <v>7.5839814162903659E-3</v>
      </c>
      <c r="BC84" s="4"/>
      <c r="BD84" s="4"/>
      <c r="BE84" s="4"/>
      <c r="BF84" s="4"/>
    </row>
    <row r="85" spans="1:58" x14ac:dyDescent="0.3">
      <c r="A85">
        <v>62</v>
      </c>
      <c r="B85">
        <v>3</v>
      </c>
      <c r="C85" t="s">
        <v>29</v>
      </c>
      <c r="D85" t="s">
        <v>27</v>
      </c>
      <c r="G85">
        <v>0.5</v>
      </c>
      <c r="H85">
        <v>0.5</v>
      </c>
      <c r="I85">
        <v>97</v>
      </c>
      <c r="J85">
        <v>281</v>
      </c>
      <c r="L85">
        <v>115</v>
      </c>
      <c r="M85">
        <v>0.48899999999999999</v>
      </c>
      <c r="N85">
        <v>0.51700000000000002</v>
      </c>
      <c r="O85">
        <v>2.7E-2</v>
      </c>
      <c r="Q85">
        <v>0</v>
      </c>
      <c r="R85">
        <v>1</v>
      </c>
      <c r="S85">
        <v>0</v>
      </c>
      <c r="T85">
        <v>0</v>
      </c>
      <c r="V85">
        <v>0</v>
      </c>
      <c r="Y85" s="1">
        <v>44414</v>
      </c>
      <c r="Z85" s="2">
        <v>3.3923611111111113E-2</v>
      </c>
      <c r="AB85">
        <v>1</v>
      </c>
      <c r="AD85" s="4">
        <f t="shared" si="1"/>
        <v>7.462386940718416E-3</v>
      </c>
      <c r="AE85" s="4">
        <f t="shared" si="0"/>
        <v>0.125093872350209</v>
      </c>
      <c r="AF85" s="4">
        <f t="shared" si="2"/>
        <v>0.11763148540949057</v>
      </c>
      <c r="AG85" s="4">
        <f t="shared" si="3"/>
        <v>5.1967107597444802E-3</v>
      </c>
      <c r="AJ85">
        <f>ABS(100*(AD85-AD86)/(AVERAGE(AD85:AD86)))</f>
        <v>91.392554408275771</v>
      </c>
      <c r="AO85">
        <f>ABS(100*(AE85-AE86)/(AVERAGE(AE85:AE86)))</f>
        <v>0.77648644074674045</v>
      </c>
      <c r="AT85">
        <f>ABS(100*(AF85-AF86)/(AVERAGE(AF85:AF86)))</f>
        <v>4.6954671320308661</v>
      </c>
      <c r="AY85">
        <f>ABS(100*(AG85-AG86)/(AVERAGE(AG85:AG86)))</f>
        <v>16.582302380070391</v>
      </c>
      <c r="BC85" s="4">
        <f>AVERAGE(AD85:AD86)</f>
        <v>5.121878941534464E-3</v>
      </c>
      <c r="BD85" s="4">
        <f>AVERAGE(AE85:AE86)</f>
        <v>0.12558143375280192</v>
      </c>
      <c r="BE85" s="4">
        <f>AVERAGE(AF85:AF86)</f>
        <v>0.12045955481126747</v>
      </c>
      <c r="BF85" s="4">
        <f>AVERAGE(AG85:AG86)</f>
        <v>4.7988323169868329E-3</v>
      </c>
    </row>
    <row r="86" spans="1:58" x14ac:dyDescent="0.3">
      <c r="A86">
        <v>63</v>
      </c>
      <c r="B86">
        <v>3</v>
      </c>
      <c r="C86" t="s">
        <v>29</v>
      </c>
      <c r="D86" t="s">
        <v>27</v>
      </c>
      <c r="G86">
        <v>0.5</v>
      </c>
      <c r="H86">
        <v>0.5</v>
      </c>
      <c r="I86">
        <v>92</v>
      </c>
      <c r="J86">
        <v>282</v>
      </c>
      <c r="L86">
        <v>107</v>
      </c>
      <c r="M86">
        <v>0.48499999999999999</v>
      </c>
      <c r="N86">
        <v>0.51800000000000002</v>
      </c>
      <c r="O86">
        <v>3.2000000000000001E-2</v>
      </c>
      <c r="Q86">
        <v>0</v>
      </c>
      <c r="R86">
        <v>1</v>
      </c>
      <c r="S86">
        <v>0</v>
      </c>
      <c r="T86">
        <v>0</v>
      </c>
      <c r="V86">
        <v>0</v>
      </c>
      <c r="Y86" s="1">
        <v>44414</v>
      </c>
      <c r="Z86" s="2">
        <v>3.9317129629629625E-2</v>
      </c>
      <c r="AB86">
        <v>1</v>
      </c>
      <c r="AD86" s="4">
        <f t="shared" si="1"/>
        <v>2.7813709423505114E-3</v>
      </c>
      <c r="AE86" s="4">
        <f t="shared" si="0"/>
        <v>0.12606899515539485</v>
      </c>
      <c r="AF86" s="4">
        <f t="shared" si="2"/>
        <v>0.12328762421304434</v>
      </c>
      <c r="AG86" s="4">
        <f t="shared" si="3"/>
        <v>4.4009538742291856E-3</v>
      </c>
      <c r="BC86" s="4"/>
      <c r="BD86" s="4"/>
      <c r="BE86" s="4"/>
      <c r="BF86" s="4"/>
    </row>
    <row r="87" spans="1:58" x14ac:dyDescent="0.3">
      <c r="A87">
        <v>64</v>
      </c>
      <c r="B87">
        <v>1</v>
      </c>
      <c r="C87" t="s">
        <v>30</v>
      </c>
      <c r="D87" t="s">
        <v>27</v>
      </c>
      <c r="G87">
        <v>0.5</v>
      </c>
      <c r="H87">
        <v>0.5</v>
      </c>
      <c r="I87">
        <v>7876</v>
      </c>
      <c r="J87">
        <v>10167</v>
      </c>
      <c r="L87">
        <v>11868</v>
      </c>
      <c r="M87">
        <v>6.4569999999999999</v>
      </c>
      <c r="N87">
        <v>8.8919999999999995</v>
      </c>
      <c r="O87">
        <v>2.4350000000000001</v>
      </c>
      <c r="Q87">
        <v>1.125</v>
      </c>
      <c r="R87">
        <v>1</v>
      </c>
      <c r="S87">
        <v>0</v>
      </c>
      <c r="T87">
        <v>0</v>
      </c>
      <c r="V87">
        <v>0</v>
      </c>
      <c r="Y87" s="1">
        <v>44414</v>
      </c>
      <c r="Z87" s="2">
        <v>5.0208333333333334E-2</v>
      </c>
      <c r="AB87">
        <v>1</v>
      </c>
      <c r="AD87" s="4">
        <f t="shared" si="1"/>
        <v>7.2901870772014945</v>
      </c>
      <c r="AE87" s="4">
        <f t="shared" si="0"/>
        <v>9.7651579244177373</v>
      </c>
      <c r="AF87" s="4">
        <f t="shared" si="2"/>
        <v>2.4749708472162428</v>
      </c>
      <c r="AG87" s="4">
        <f t="shared" si="3"/>
        <v>1.1742630451924028</v>
      </c>
    </row>
    <row r="88" spans="1:58" x14ac:dyDescent="0.3">
      <c r="A88">
        <v>65</v>
      </c>
      <c r="B88">
        <v>1</v>
      </c>
      <c r="C88" t="s">
        <v>30</v>
      </c>
      <c r="D88" t="s">
        <v>27</v>
      </c>
      <c r="G88">
        <v>0.5</v>
      </c>
      <c r="H88">
        <v>0.5</v>
      </c>
      <c r="I88">
        <v>10678</v>
      </c>
      <c r="J88">
        <v>10316</v>
      </c>
      <c r="L88">
        <v>12082</v>
      </c>
      <c r="M88">
        <v>8.6069999999999993</v>
      </c>
      <c r="N88">
        <v>9.0180000000000007</v>
      </c>
      <c r="O88">
        <v>0.41099999999999998</v>
      </c>
      <c r="Q88">
        <v>1.1479999999999999</v>
      </c>
      <c r="R88">
        <v>1</v>
      </c>
      <c r="S88">
        <v>0</v>
      </c>
      <c r="T88">
        <v>0</v>
      </c>
      <c r="V88">
        <v>0</v>
      </c>
      <c r="Y88" s="1">
        <v>44414</v>
      </c>
      <c r="Z88" s="2">
        <v>5.6365740740740744E-2</v>
      </c>
      <c r="AB88">
        <v>1</v>
      </c>
      <c r="AD88" s="4">
        <f t="shared" si="1"/>
        <v>9.9134284426868646</v>
      </c>
      <c r="AE88" s="4">
        <f t="shared" si="0"/>
        <v>9.9104512223904315</v>
      </c>
      <c r="AF88" s="4">
        <f t="shared" si="2"/>
        <v>-2.9772202964331029E-3</v>
      </c>
      <c r="AG88" s="4">
        <f t="shared" si="3"/>
        <v>1.1955495418799369</v>
      </c>
      <c r="AJ88">
        <f>ABS(100*(AD88-AD89)/(AVERAGE(AD88:AD89)))</f>
        <v>0.58380574253472073</v>
      </c>
      <c r="AO88">
        <f>ABS(100*(AE88-AE89)/(AVERAGE(AE88:AE89)))</f>
        <v>0.31535528186317796</v>
      </c>
      <c r="AT88">
        <f>ABS(100*(AF88-AF89)/(AVERAGE(AF88:AF89)))</f>
        <v>187.49106110500236</v>
      </c>
      <c r="AY88">
        <f>ABS(100*(AG88-AG89)/(AVERAGE(AG88:AG89)))</f>
        <v>1.330606641500544</v>
      </c>
      <c r="BC88" s="4">
        <f>AVERAGE(AD88:AD89)</f>
        <v>9.9424507418767458</v>
      </c>
      <c r="BD88" s="4">
        <f>AVERAGE(AE88:AE89)</f>
        <v>9.894849257507456</v>
      </c>
      <c r="BE88" s="4">
        <f>AVERAGE(AF88:AF89)</f>
        <v>-4.7601484369288904E-2</v>
      </c>
      <c r="BF88" s="4">
        <f>AVERAGE(AG88:AG89)</f>
        <v>1.2035568455404346</v>
      </c>
    </row>
    <row r="89" spans="1:58" x14ac:dyDescent="0.3">
      <c r="A89">
        <v>66</v>
      </c>
      <c r="B89">
        <v>1</v>
      </c>
      <c r="C89" t="s">
        <v>30</v>
      </c>
      <c r="D89" t="s">
        <v>27</v>
      </c>
      <c r="G89">
        <v>0.5</v>
      </c>
      <c r="H89">
        <v>0.5</v>
      </c>
      <c r="I89">
        <v>10740</v>
      </c>
      <c r="J89">
        <v>10284</v>
      </c>
      <c r="L89">
        <v>12243</v>
      </c>
      <c r="M89">
        <v>8.6549999999999994</v>
      </c>
      <c r="N89">
        <v>8.9909999999999997</v>
      </c>
      <c r="O89">
        <v>0.33600000000000002</v>
      </c>
      <c r="Q89">
        <v>1.1639999999999999</v>
      </c>
      <c r="R89">
        <v>1</v>
      </c>
      <c r="S89">
        <v>0</v>
      </c>
      <c r="T89">
        <v>0</v>
      </c>
      <c r="V89">
        <v>0</v>
      </c>
      <c r="Y89" s="1">
        <v>44414</v>
      </c>
      <c r="Z89" s="2">
        <v>6.2997685185185184E-2</v>
      </c>
      <c r="AB89">
        <v>1</v>
      </c>
      <c r="AD89" s="4">
        <f t="shared" ref="AD89:AD137" si="12">((I89*$E$20)+$E$21)*1000/G89</f>
        <v>9.971473041066627</v>
      </c>
      <c r="AE89" s="4">
        <f t="shared" ref="AE89:AE137" si="13">((J89*$G$20)+$G$21)*1000/H89</f>
        <v>9.8792472926244823</v>
      </c>
      <c r="AF89" s="4">
        <f t="shared" ref="AF89:AF137" si="14">AE89-AD89</f>
        <v>-9.2225748442144706E-2</v>
      </c>
      <c r="AG89" s="4">
        <f t="shared" ref="AG89:AG137" si="15">((L89*$I$20)+$I$21)*1000/H89</f>
        <v>1.2115641492009324</v>
      </c>
      <c r="BC89" s="4"/>
      <c r="BD89" s="4"/>
      <c r="BE89" s="4"/>
      <c r="BF89" s="4"/>
    </row>
    <row r="90" spans="1:58" x14ac:dyDescent="0.3">
      <c r="A90">
        <v>67</v>
      </c>
      <c r="B90">
        <v>4</v>
      </c>
      <c r="C90" t="s">
        <v>65</v>
      </c>
      <c r="D90" t="s">
        <v>27</v>
      </c>
      <c r="G90">
        <v>0.6</v>
      </c>
      <c r="H90">
        <v>0.6</v>
      </c>
      <c r="I90">
        <v>6151</v>
      </c>
      <c r="J90">
        <v>7582</v>
      </c>
      <c r="L90">
        <v>3701</v>
      </c>
      <c r="M90">
        <v>4.2779999999999996</v>
      </c>
      <c r="N90">
        <v>5.585</v>
      </c>
      <c r="O90">
        <v>1.3069999999999999</v>
      </c>
      <c r="Q90">
        <v>0.22600000000000001</v>
      </c>
      <c r="R90">
        <v>1</v>
      </c>
      <c r="S90">
        <v>0</v>
      </c>
      <c r="T90">
        <v>0</v>
      </c>
      <c r="V90">
        <v>0</v>
      </c>
      <c r="Y90" s="1">
        <v>44414</v>
      </c>
      <c r="Z90" s="2">
        <v>7.4444444444444438E-2</v>
      </c>
      <c r="AB90">
        <v>1</v>
      </c>
      <c r="AD90" s="4">
        <f t="shared" si="12"/>
        <v>4.7293637981371415</v>
      </c>
      <c r="AE90" s="4">
        <f t="shared" si="13"/>
        <v>6.037054560843548</v>
      </c>
      <c r="AF90" s="4">
        <f t="shared" si="14"/>
        <v>1.3076907627064065</v>
      </c>
      <c r="AG90" s="4">
        <f t="shared" si="15"/>
        <v>0.30157894557664638</v>
      </c>
    </row>
    <row r="91" spans="1:58" x14ac:dyDescent="0.3">
      <c r="A91">
        <v>68</v>
      </c>
      <c r="B91">
        <v>4</v>
      </c>
      <c r="C91" t="s">
        <v>65</v>
      </c>
      <c r="D91" t="s">
        <v>27</v>
      </c>
      <c r="G91">
        <v>0.6</v>
      </c>
      <c r="H91">
        <v>0.6</v>
      </c>
      <c r="I91">
        <v>4116</v>
      </c>
      <c r="J91">
        <v>7610</v>
      </c>
      <c r="L91">
        <v>3667</v>
      </c>
      <c r="M91">
        <v>2.9769999999999999</v>
      </c>
      <c r="N91">
        <v>5.6040000000000001</v>
      </c>
      <c r="O91">
        <v>2.6269999999999998</v>
      </c>
      <c r="Q91">
        <v>0.223</v>
      </c>
      <c r="R91">
        <v>1</v>
      </c>
      <c r="S91">
        <v>0</v>
      </c>
      <c r="T91">
        <v>0</v>
      </c>
      <c r="V91">
        <v>0</v>
      </c>
      <c r="Y91" s="1">
        <v>44414</v>
      </c>
      <c r="Z91" s="2">
        <v>8.0659722222222216E-2</v>
      </c>
      <c r="AB91">
        <v>1</v>
      </c>
      <c r="AD91" s="4">
        <f t="shared" si="12"/>
        <v>3.1417192053573624</v>
      </c>
      <c r="AE91" s="4">
        <f t="shared" si="13"/>
        <v>6.059807426297886</v>
      </c>
      <c r="AF91" s="4">
        <f t="shared" si="14"/>
        <v>2.9180882209405237</v>
      </c>
      <c r="AG91" s="4">
        <f t="shared" si="15"/>
        <v>0.29876063994044638</v>
      </c>
      <c r="AI91">
        <f>ABS(100*(AD91-3)/3)</f>
        <v>4.7239735119120789</v>
      </c>
      <c r="AJ91">
        <f>ABS(100*(AD91-AD92)/(AVERAGE(AD91:AD92)))</f>
        <v>0.39653321860215923</v>
      </c>
      <c r="AN91">
        <f t="shared" ref="AN91" si="16">ABS(100*(AE91-6)/6)</f>
        <v>0.99679043829810077</v>
      </c>
      <c r="AO91">
        <f>ABS(100*(AE91-AE92)/(AVERAGE(AE91:AE92)))</f>
        <v>0.58829150824243814</v>
      </c>
      <c r="AS91">
        <f>ABS(100*(AF91-3)/3)</f>
        <v>2.7303926353158778</v>
      </c>
      <c r="AT91">
        <f>ABS(100*(AF91-AF92)/(AVERAGE(AF91:AF92)))</f>
        <v>0.79433395749456359</v>
      </c>
      <c r="AX91">
        <f t="shared" ref="AX91" si="17">ABS(100*(AG91-0.3)/0.3)</f>
        <v>0.41312001985120234</v>
      </c>
      <c r="AY91">
        <f>ABS(100*(AG91-AG92)/(AVERAGE(AG91:AG92)))</f>
        <v>0.66367199330658722</v>
      </c>
      <c r="BC91" s="4">
        <f>AVERAGE(AD91:AD92)</f>
        <v>3.1479605600218532</v>
      </c>
      <c r="BD91" s="4">
        <f>AVERAGE(AE91:AE92)</f>
        <v>6.0776846777262943</v>
      </c>
      <c r="BE91" s="4">
        <f>AVERAGE(AF91:AF92)</f>
        <v>2.9297241177044411</v>
      </c>
      <c r="BF91" s="4">
        <f>AVERAGE(AG91:AG92)</f>
        <v>0.2997553360473405</v>
      </c>
    </row>
    <row r="92" spans="1:58" x14ac:dyDescent="0.3">
      <c r="A92">
        <v>69</v>
      </c>
      <c r="B92">
        <v>4</v>
      </c>
      <c r="C92" t="s">
        <v>65</v>
      </c>
      <c r="D92" t="s">
        <v>27</v>
      </c>
      <c r="G92">
        <v>0.6</v>
      </c>
      <c r="H92">
        <v>0.6</v>
      </c>
      <c r="I92">
        <v>4132</v>
      </c>
      <c r="J92">
        <v>7654</v>
      </c>
      <c r="L92">
        <v>3691</v>
      </c>
      <c r="M92">
        <v>2.988</v>
      </c>
      <c r="N92">
        <v>5.6360000000000001</v>
      </c>
      <c r="O92">
        <v>2.6480000000000001</v>
      </c>
      <c r="Q92">
        <v>0.22500000000000001</v>
      </c>
      <c r="R92">
        <v>1</v>
      </c>
      <c r="S92">
        <v>0</v>
      </c>
      <c r="T92">
        <v>0</v>
      </c>
      <c r="V92">
        <v>0</v>
      </c>
      <c r="Y92" s="1">
        <v>44414</v>
      </c>
      <c r="Z92" s="2">
        <v>8.7303240740740737E-2</v>
      </c>
      <c r="AB92">
        <v>1</v>
      </c>
      <c r="AD92" s="4">
        <f t="shared" si="12"/>
        <v>3.1542019146863436</v>
      </c>
      <c r="AE92" s="4">
        <f t="shared" si="13"/>
        <v>6.0955619291547016</v>
      </c>
      <c r="AF92" s="4">
        <f t="shared" si="14"/>
        <v>2.941360014468358</v>
      </c>
      <c r="AG92" s="4">
        <f t="shared" si="15"/>
        <v>0.30075003215423463</v>
      </c>
    </row>
    <row r="93" spans="1:58" x14ac:dyDescent="0.3">
      <c r="A93">
        <v>70</v>
      </c>
      <c r="B93">
        <v>21</v>
      </c>
      <c r="C93" t="s">
        <v>151</v>
      </c>
      <c r="D93" t="s">
        <v>27</v>
      </c>
      <c r="G93">
        <v>0.5</v>
      </c>
      <c r="H93">
        <v>0.5</v>
      </c>
      <c r="I93">
        <v>2763</v>
      </c>
      <c r="J93">
        <v>4978</v>
      </c>
      <c r="L93">
        <v>1724</v>
      </c>
      <c r="M93">
        <v>2.5339999999999998</v>
      </c>
      <c r="N93">
        <v>4.4960000000000004</v>
      </c>
      <c r="O93">
        <v>1.9610000000000001</v>
      </c>
      <c r="Q93">
        <v>6.4000000000000001E-2</v>
      </c>
      <c r="R93">
        <v>1</v>
      </c>
      <c r="S93">
        <v>0</v>
      </c>
      <c r="T93">
        <v>0</v>
      </c>
      <c r="V93">
        <v>0</v>
      </c>
      <c r="Y93" s="1">
        <v>44414</v>
      </c>
      <c r="Z93" s="2">
        <v>9.796296296296296E-2</v>
      </c>
      <c r="AB93">
        <v>1</v>
      </c>
      <c r="AD93" s="4">
        <f t="shared" si="12"/>
        <v>2.5033801172704817</v>
      </c>
      <c r="AE93" s="4">
        <f t="shared" si="13"/>
        <v>4.7052456883082483</v>
      </c>
      <c r="AF93" s="4">
        <f t="shared" si="14"/>
        <v>2.2018655710377666</v>
      </c>
      <c r="AG93" s="4">
        <f t="shared" si="15"/>
        <v>0.16524331435900824</v>
      </c>
    </row>
    <row r="94" spans="1:58" x14ac:dyDescent="0.3">
      <c r="A94">
        <v>71</v>
      </c>
      <c r="B94">
        <v>21</v>
      </c>
      <c r="C94" t="s">
        <v>151</v>
      </c>
      <c r="D94" t="s">
        <v>27</v>
      </c>
      <c r="G94">
        <v>0.5</v>
      </c>
      <c r="H94">
        <v>0.5</v>
      </c>
      <c r="I94">
        <v>2535</v>
      </c>
      <c r="J94">
        <v>4942</v>
      </c>
      <c r="L94">
        <v>1695</v>
      </c>
      <c r="M94">
        <v>2.36</v>
      </c>
      <c r="N94">
        <v>4.4649999999999999</v>
      </c>
      <c r="O94">
        <v>2.105</v>
      </c>
      <c r="Q94">
        <v>6.0999999999999999E-2</v>
      </c>
      <c r="R94">
        <v>1</v>
      </c>
      <c r="S94">
        <v>0</v>
      </c>
      <c r="T94">
        <v>0</v>
      </c>
      <c r="V94">
        <v>0</v>
      </c>
      <c r="Y94" s="1">
        <v>44414</v>
      </c>
      <c r="Z94" s="2">
        <v>0.10390046296296296</v>
      </c>
      <c r="AB94">
        <v>1</v>
      </c>
      <c r="AD94" s="4">
        <f t="shared" si="12"/>
        <v>2.2899257877449055</v>
      </c>
      <c r="AE94" s="4">
        <f t="shared" si="13"/>
        <v>4.6701412673215561</v>
      </c>
      <c r="AF94" s="4">
        <f t="shared" si="14"/>
        <v>2.3802154795766506</v>
      </c>
      <c r="AG94" s="4">
        <f t="shared" si="15"/>
        <v>0.16235869564901531</v>
      </c>
      <c r="AJ94">
        <f>ABS(100*(AD94-AD95)/(AVERAGE(AD94:AD95)))</f>
        <v>1.3997697513539029</v>
      </c>
      <c r="AO94">
        <f>ABS(100*(AE94-AE95)/(AVERAGE(AE94:AE95)))</f>
        <v>0.47908829086713189</v>
      </c>
      <c r="AT94">
        <f>ABS(100*(AF94-AF95)/(AVERAGE(AF94:AF95)))</f>
        <v>2.2538828781897173</v>
      </c>
      <c r="AY94">
        <f>ABS(100*(AG94-AG95)/(AVERAGE(AG94:AG95)))</f>
        <v>0.42977896574045971</v>
      </c>
      <c r="BC94" s="4">
        <f>AVERAGE(AD94:AD95)</f>
        <v>2.2740103333504544</v>
      </c>
      <c r="BD94" s="4">
        <f>AVERAGE(AE94:AE95)</f>
        <v>4.6813551795811943</v>
      </c>
      <c r="BE94" s="4">
        <f>AVERAGE(AF94:AF95)</f>
        <v>2.407344846230739</v>
      </c>
      <c r="BF94" s="4">
        <f>AVERAGE(AG94:AG95)</f>
        <v>0.16201055201160236</v>
      </c>
    </row>
    <row r="95" spans="1:58" x14ac:dyDescent="0.3">
      <c r="A95">
        <v>72</v>
      </c>
      <c r="B95">
        <v>21</v>
      </c>
      <c r="C95" t="s">
        <v>151</v>
      </c>
      <c r="D95" t="s">
        <v>27</v>
      </c>
      <c r="G95">
        <v>0.5</v>
      </c>
      <c r="H95">
        <v>0.5</v>
      </c>
      <c r="I95">
        <v>2501</v>
      </c>
      <c r="J95">
        <v>4965</v>
      </c>
      <c r="L95">
        <v>1688</v>
      </c>
      <c r="M95">
        <v>2.3330000000000002</v>
      </c>
      <c r="N95">
        <v>4.4850000000000003</v>
      </c>
      <c r="O95">
        <v>2.1520000000000001</v>
      </c>
      <c r="Q95">
        <v>6.0999999999999999E-2</v>
      </c>
      <c r="R95">
        <v>1</v>
      </c>
      <c r="S95">
        <v>0</v>
      </c>
      <c r="T95">
        <v>0</v>
      </c>
      <c r="V95">
        <v>0</v>
      </c>
      <c r="Y95" s="1">
        <v>44414</v>
      </c>
      <c r="Z95" s="2">
        <v>0.11023148148148149</v>
      </c>
      <c r="AB95">
        <v>1</v>
      </c>
      <c r="AD95" s="4">
        <f t="shared" si="12"/>
        <v>2.2580948789560038</v>
      </c>
      <c r="AE95" s="4">
        <f t="shared" si="13"/>
        <v>4.6925690918408316</v>
      </c>
      <c r="AF95" s="4">
        <f t="shared" si="14"/>
        <v>2.4344742128848278</v>
      </c>
      <c r="AG95" s="4">
        <f t="shared" si="15"/>
        <v>0.16166240837418944</v>
      </c>
      <c r="BC95" s="4"/>
      <c r="BD95" s="4"/>
      <c r="BE95" s="4"/>
      <c r="BF95" s="4"/>
    </row>
    <row r="96" spans="1:58" x14ac:dyDescent="0.3">
      <c r="A96">
        <v>73</v>
      </c>
      <c r="B96">
        <v>22</v>
      </c>
      <c r="C96" t="s">
        <v>152</v>
      </c>
      <c r="D96" t="s">
        <v>27</v>
      </c>
      <c r="G96">
        <v>0.5</v>
      </c>
      <c r="H96">
        <v>0.5</v>
      </c>
      <c r="I96">
        <v>3864</v>
      </c>
      <c r="J96">
        <v>5525</v>
      </c>
      <c r="L96">
        <v>3369</v>
      </c>
      <c r="M96">
        <v>3.38</v>
      </c>
      <c r="N96">
        <v>4.9589999999999996</v>
      </c>
      <c r="O96">
        <v>1.58</v>
      </c>
      <c r="Q96">
        <v>0.23599999999999999</v>
      </c>
      <c r="R96">
        <v>1</v>
      </c>
      <c r="S96">
        <v>0</v>
      </c>
      <c r="T96">
        <v>0</v>
      </c>
      <c r="V96">
        <v>0</v>
      </c>
      <c r="Y96" s="1">
        <v>44414</v>
      </c>
      <c r="Z96" s="2">
        <v>0.12083333333333333</v>
      </c>
      <c r="AB96">
        <v>1</v>
      </c>
      <c r="AD96" s="4">
        <f t="shared" si="12"/>
        <v>3.5341398401110928</v>
      </c>
      <c r="AE96" s="4">
        <f t="shared" si="13"/>
        <v>5.2386378627449197</v>
      </c>
      <c r="AF96" s="4">
        <f t="shared" si="14"/>
        <v>1.7044980226338269</v>
      </c>
      <c r="AG96" s="4">
        <f t="shared" si="15"/>
        <v>0.32887082394309086</v>
      </c>
      <c r="BC96" s="4"/>
      <c r="BD96" s="4"/>
      <c r="BE96" s="4"/>
      <c r="BF96" s="4"/>
    </row>
    <row r="97" spans="1:58" x14ac:dyDescent="0.3">
      <c r="A97">
        <v>74</v>
      </c>
      <c r="B97">
        <v>22</v>
      </c>
      <c r="C97" t="s">
        <v>152</v>
      </c>
      <c r="D97" t="s">
        <v>27</v>
      </c>
      <c r="G97">
        <v>0.5</v>
      </c>
      <c r="H97">
        <v>0.5</v>
      </c>
      <c r="I97">
        <v>4290</v>
      </c>
      <c r="J97">
        <v>5549</v>
      </c>
      <c r="L97">
        <v>3408</v>
      </c>
      <c r="M97">
        <v>3.706</v>
      </c>
      <c r="N97">
        <v>4.9800000000000004</v>
      </c>
      <c r="O97">
        <v>1.2729999999999999</v>
      </c>
      <c r="Q97">
        <v>0.24</v>
      </c>
      <c r="R97">
        <v>1</v>
      </c>
      <c r="S97">
        <v>0</v>
      </c>
      <c r="T97">
        <v>0</v>
      </c>
      <c r="V97">
        <v>0</v>
      </c>
      <c r="Y97" s="1">
        <v>44414</v>
      </c>
      <c r="Z97" s="2">
        <v>0.12671296296296297</v>
      </c>
      <c r="AB97">
        <v>1</v>
      </c>
      <c r="AD97" s="4">
        <f t="shared" si="12"/>
        <v>3.9329624031720383</v>
      </c>
      <c r="AE97" s="4">
        <f t="shared" si="13"/>
        <v>5.2620408100693812</v>
      </c>
      <c r="AF97" s="4">
        <f t="shared" si="14"/>
        <v>1.3290784068973429</v>
      </c>
      <c r="AG97" s="4">
        <f t="shared" si="15"/>
        <v>0.33275013875997794</v>
      </c>
      <c r="AJ97">
        <f>ABS(100*(AD97-AD98)/(AVERAGE(AD97:AD98)))</f>
        <v>0.7824594583310619</v>
      </c>
      <c r="AO97">
        <f>ABS(100*(AE97-AE98)/(AVERAGE(AE97:AE98)))</f>
        <v>0.53885464870098043</v>
      </c>
      <c r="AT97">
        <f>ABS(100*(AF97-AF98)/(AVERAGE(AF97:AF98)))</f>
        <v>4.5535699532396983</v>
      </c>
      <c r="AY97">
        <f>ABS(100*(AG97-AG98)/(AVERAGE(AG97:AG98)))</f>
        <v>0.62579263243524108</v>
      </c>
      <c r="BC97" s="4">
        <f>AVERAGE(AD97:AD98)</f>
        <v>3.9484097559666518</v>
      </c>
      <c r="BD97" s="4">
        <f>AVERAGE(AE97:AE98)</f>
        <v>5.247901529394186</v>
      </c>
      <c r="BE97" s="4">
        <f>AVERAGE(AF97:AF98)</f>
        <v>1.299491773427534</v>
      </c>
      <c r="BF97" s="4">
        <f>AVERAGE(AG97:AG98)</f>
        <v>0.33379456967221677</v>
      </c>
    </row>
    <row r="98" spans="1:58" x14ac:dyDescent="0.3">
      <c r="A98">
        <v>75</v>
      </c>
      <c r="B98">
        <v>22</v>
      </c>
      <c r="C98" t="s">
        <v>152</v>
      </c>
      <c r="D98" t="s">
        <v>27</v>
      </c>
      <c r="G98">
        <v>0.5</v>
      </c>
      <c r="H98">
        <v>0.5</v>
      </c>
      <c r="I98">
        <v>4323</v>
      </c>
      <c r="J98">
        <v>5520</v>
      </c>
      <c r="L98">
        <v>3429</v>
      </c>
      <c r="M98">
        <v>3.7309999999999999</v>
      </c>
      <c r="N98">
        <v>4.9550000000000001</v>
      </c>
      <c r="O98">
        <v>1.2230000000000001</v>
      </c>
      <c r="Q98">
        <v>0.24299999999999999</v>
      </c>
      <c r="R98">
        <v>1</v>
      </c>
      <c r="S98">
        <v>0</v>
      </c>
      <c r="T98">
        <v>0</v>
      </c>
      <c r="V98">
        <v>0</v>
      </c>
      <c r="Y98" s="1">
        <v>44414</v>
      </c>
      <c r="Z98" s="2">
        <v>0.1330324074074074</v>
      </c>
      <c r="AB98">
        <v>1</v>
      </c>
      <c r="AD98" s="4">
        <f t="shared" si="12"/>
        <v>3.9638571087612657</v>
      </c>
      <c r="AE98" s="4">
        <f t="shared" si="13"/>
        <v>5.2337622487189908</v>
      </c>
      <c r="AF98" s="4">
        <f t="shared" si="14"/>
        <v>1.269905139957725</v>
      </c>
      <c r="AG98" s="4">
        <f t="shared" si="15"/>
        <v>0.33483900058445559</v>
      </c>
      <c r="BC98" s="4"/>
      <c r="BD98" s="4"/>
      <c r="BE98" s="4"/>
      <c r="BF98" s="4"/>
    </row>
    <row r="99" spans="1:58" x14ac:dyDescent="0.3">
      <c r="A99">
        <v>76</v>
      </c>
      <c r="B99">
        <v>23</v>
      </c>
      <c r="C99" t="s">
        <v>153</v>
      </c>
      <c r="D99" t="s">
        <v>27</v>
      </c>
      <c r="G99">
        <v>0.5</v>
      </c>
      <c r="H99">
        <v>0.5</v>
      </c>
      <c r="I99">
        <v>4099</v>
      </c>
      <c r="J99">
        <v>5481</v>
      </c>
      <c r="L99">
        <v>3245</v>
      </c>
      <c r="M99">
        <v>3.5590000000000002</v>
      </c>
      <c r="N99">
        <v>4.9219999999999997</v>
      </c>
      <c r="O99">
        <v>1.363</v>
      </c>
      <c r="Q99">
        <v>0.223</v>
      </c>
      <c r="R99">
        <v>1</v>
      </c>
      <c r="S99">
        <v>0</v>
      </c>
      <c r="T99">
        <v>0</v>
      </c>
      <c r="V99">
        <v>0</v>
      </c>
      <c r="Y99" s="1">
        <v>44414</v>
      </c>
      <c r="Z99" s="2">
        <v>0.14375000000000002</v>
      </c>
      <c r="AB99">
        <v>1</v>
      </c>
      <c r="AD99" s="4">
        <f t="shared" si="12"/>
        <v>3.7541475920343839</v>
      </c>
      <c r="AE99" s="4">
        <f t="shared" si="13"/>
        <v>5.1957324593167415</v>
      </c>
      <c r="AF99" s="4">
        <f t="shared" si="14"/>
        <v>1.4415848672823577</v>
      </c>
      <c r="AG99" s="4">
        <f t="shared" si="15"/>
        <v>0.31653659221760383</v>
      </c>
      <c r="BC99" s="4"/>
      <c r="BD99" s="4"/>
      <c r="BE99" s="4"/>
      <c r="BF99" s="4"/>
    </row>
    <row r="100" spans="1:58" x14ac:dyDescent="0.3">
      <c r="A100">
        <v>77</v>
      </c>
      <c r="B100">
        <v>23</v>
      </c>
      <c r="C100" t="s">
        <v>153</v>
      </c>
      <c r="D100" t="s">
        <v>27</v>
      </c>
      <c r="G100">
        <v>0.5</v>
      </c>
      <c r="H100">
        <v>0.5</v>
      </c>
      <c r="I100">
        <v>3996</v>
      </c>
      <c r="J100">
        <v>5523</v>
      </c>
      <c r="L100">
        <v>3313</v>
      </c>
      <c r="M100">
        <v>3.48</v>
      </c>
      <c r="N100">
        <v>4.9569999999999999</v>
      </c>
      <c r="O100">
        <v>1.4770000000000001</v>
      </c>
      <c r="Q100">
        <v>0.23</v>
      </c>
      <c r="R100">
        <v>1</v>
      </c>
      <c r="S100">
        <v>0</v>
      </c>
      <c r="T100">
        <v>0</v>
      </c>
      <c r="V100">
        <v>0</v>
      </c>
      <c r="Y100" s="1">
        <v>44414</v>
      </c>
      <c r="Z100" s="2">
        <v>0.1496875</v>
      </c>
      <c r="AB100">
        <v>1</v>
      </c>
      <c r="AD100" s="4">
        <f t="shared" si="12"/>
        <v>3.6577186624680054</v>
      </c>
      <c r="AE100" s="4">
        <f t="shared" si="13"/>
        <v>5.2366876171345487</v>
      </c>
      <c r="AF100" s="4">
        <f t="shared" si="14"/>
        <v>1.5789689546665433</v>
      </c>
      <c r="AG100" s="4">
        <f t="shared" si="15"/>
        <v>0.32330052574448381</v>
      </c>
      <c r="AJ100">
        <f>ABS(100*(AD100-AD101)/(AVERAGE(AD100:AD101)))</f>
        <v>1.1584589278273683</v>
      </c>
      <c r="AO100">
        <f>ABS(100*(AE100-AE101)/(AVERAGE(AE100:AE101)))</f>
        <v>0.64961757715360346</v>
      </c>
      <c r="AT100">
        <f>ABS(100*(AF100-AF101)/(AVERAGE(AF100:AF101)))</f>
        <v>4.7157583448172717</v>
      </c>
      <c r="AY100">
        <f>ABS(100*(AG100-AG101)/(AVERAGE(AG100:AG101)))</f>
        <v>0.12299199406702827</v>
      </c>
      <c r="BC100" s="4">
        <f>AVERAGE(AD100:AD101)</f>
        <v>3.6366540904753499</v>
      </c>
      <c r="BD100" s="4">
        <f>AVERAGE(AE100:AE101)</f>
        <v>5.2537522662253018</v>
      </c>
      <c r="BE100" s="4">
        <f>AVERAGE(AF100:AF101)</f>
        <v>1.6170981757499514</v>
      </c>
      <c r="BF100" s="4">
        <f>AVERAGE(AG100:AG101)</f>
        <v>0.32349946496586268</v>
      </c>
    </row>
    <row r="101" spans="1:58" x14ac:dyDescent="0.3">
      <c r="A101">
        <v>78</v>
      </c>
      <c r="B101">
        <v>23</v>
      </c>
      <c r="C101" t="s">
        <v>153</v>
      </c>
      <c r="D101" t="s">
        <v>27</v>
      </c>
      <c r="G101">
        <v>0.5</v>
      </c>
      <c r="H101">
        <v>0.5</v>
      </c>
      <c r="I101">
        <v>3951</v>
      </c>
      <c r="J101">
        <v>5558</v>
      </c>
      <c r="L101">
        <v>3317</v>
      </c>
      <c r="M101">
        <v>3.4460000000000002</v>
      </c>
      <c r="N101">
        <v>4.9880000000000004</v>
      </c>
      <c r="O101">
        <v>1.542</v>
      </c>
      <c r="Q101">
        <v>0.23100000000000001</v>
      </c>
      <c r="R101">
        <v>1</v>
      </c>
      <c r="S101">
        <v>0</v>
      </c>
      <c r="T101">
        <v>0</v>
      </c>
      <c r="V101">
        <v>0</v>
      </c>
      <c r="Y101" s="1">
        <v>44414</v>
      </c>
      <c r="Z101" s="2">
        <v>0.15607638888888889</v>
      </c>
      <c r="AB101">
        <v>1</v>
      </c>
      <c r="AD101" s="4">
        <f t="shared" si="12"/>
        <v>3.6155895184826945</v>
      </c>
      <c r="AE101" s="4">
        <f t="shared" si="13"/>
        <v>5.270816915316054</v>
      </c>
      <c r="AF101" s="4">
        <f t="shared" si="14"/>
        <v>1.6552273968333595</v>
      </c>
      <c r="AG101" s="4">
        <f t="shared" si="15"/>
        <v>0.3236984041872415</v>
      </c>
      <c r="BC101" s="4"/>
      <c r="BD101" s="4"/>
      <c r="BE101" s="4"/>
      <c r="BF101" s="4"/>
    </row>
    <row r="102" spans="1:58" x14ac:dyDescent="0.3">
      <c r="A102">
        <v>79</v>
      </c>
      <c r="B102">
        <v>24</v>
      </c>
      <c r="C102" t="s">
        <v>154</v>
      </c>
      <c r="D102" t="s">
        <v>27</v>
      </c>
      <c r="G102">
        <v>0.5</v>
      </c>
      <c r="H102">
        <v>0.5</v>
      </c>
      <c r="I102">
        <v>3582</v>
      </c>
      <c r="J102">
        <v>10365</v>
      </c>
      <c r="L102">
        <v>5468</v>
      </c>
      <c r="M102">
        <v>3.1629999999999998</v>
      </c>
      <c r="N102">
        <v>9.0589999999999993</v>
      </c>
      <c r="O102">
        <v>5.8959999999999999</v>
      </c>
      <c r="Q102">
        <v>0.45600000000000002</v>
      </c>
      <c r="R102">
        <v>1</v>
      </c>
      <c r="S102">
        <v>0</v>
      </c>
      <c r="T102">
        <v>0</v>
      </c>
      <c r="V102">
        <v>0</v>
      </c>
      <c r="Y102" s="1">
        <v>44414</v>
      </c>
      <c r="Z102" s="2">
        <v>0.16703703703703701</v>
      </c>
      <c r="AB102">
        <v>1</v>
      </c>
      <c r="AD102" s="4">
        <f t="shared" si="12"/>
        <v>3.2701305378031438</v>
      </c>
      <c r="AE102" s="4">
        <f t="shared" si="13"/>
        <v>9.9582322398445395</v>
      </c>
      <c r="AF102" s="4">
        <f t="shared" si="14"/>
        <v>6.6881017020413953</v>
      </c>
      <c r="AG102" s="4">
        <f t="shared" si="15"/>
        <v>0.53765753678016648</v>
      </c>
      <c r="BC102" s="4"/>
      <c r="BD102" s="4"/>
      <c r="BE102" s="4"/>
      <c r="BF102" s="4"/>
    </row>
    <row r="103" spans="1:58" x14ac:dyDescent="0.3">
      <c r="A103">
        <v>80</v>
      </c>
      <c r="B103">
        <v>24</v>
      </c>
      <c r="C103" t="s">
        <v>154</v>
      </c>
      <c r="D103" t="s">
        <v>27</v>
      </c>
      <c r="G103">
        <v>0.5</v>
      </c>
      <c r="H103">
        <v>0.5</v>
      </c>
      <c r="I103">
        <v>3350</v>
      </c>
      <c r="J103">
        <v>10466</v>
      </c>
      <c r="L103">
        <v>5520</v>
      </c>
      <c r="M103">
        <v>2.9849999999999999</v>
      </c>
      <c r="N103">
        <v>9.1449999999999996</v>
      </c>
      <c r="O103">
        <v>6.16</v>
      </c>
      <c r="Q103">
        <v>0.46100000000000002</v>
      </c>
      <c r="R103">
        <v>1</v>
      </c>
      <c r="S103">
        <v>0</v>
      </c>
      <c r="T103">
        <v>0</v>
      </c>
      <c r="V103">
        <v>0</v>
      </c>
      <c r="Y103" s="1">
        <v>44414</v>
      </c>
      <c r="Z103" s="2">
        <v>0.17311342592592593</v>
      </c>
      <c r="AB103">
        <v>1</v>
      </c>
      <c r="AD103" s="4">
        <f t="shared" si="12"/>
        <v>3.0529313954788733</v>
      </c>
      <c r="AE103" s="4">
        <f t="shared" si="13"/>
        <v>10.056719643168313</v>
      </c>
      <c r="AF103" s="4">
        <f t="shared" si="14"/>
        <v>7.0037882476894389</v>
      </c>
      <c r="AG103" s="4">
        <f t="shared" si="15"/>
        <v>0.54282995653601596</v>
      </c>
      <c r="AJ103">
        <f>ABS(100*(AD103-AD104)/(AVERAGE(AD103:AD104)))</f>
        <v>0.95517725795820818</v>
      </c>
      <c r="AO103">
        <f>ABS(100*(AE103-AE104)/(AVERAGE(AE103:AE104)))</f>
        <v>0.36913684708580691</v>
      </c>
      <c r="AT103">
        <f>ABS(100*(AF103-AF104)/(AVERAGE(AF103:AF104)))</f>
        <v>0.11475184239939688</v>
      </c>
      <c r="AY103">
        <f>ABS(100*(AG103-AG104)/(AVERAGE(AG103:AG104)))</f>
        <v>0.38555142684416838</v>
      </c>
      <c r="BC103" s="4">
        <f>AVERAGE(AD103:AD104)</f>
        <v>3.0384202458839327</v>
      </c>
      <c r="BD103" s="4">
        <f>AVERAGE(AE103:AE104)</f>
        <v>10.038192309869782</v>
      </c>
      <c r="BE103" s="4">
        <f>AVERAGE(AF103:AF104)</f>
        <v>6.9997720639858478</v>
      </c>
      <c r="BF103" s="4">
        <f>AVERAGE(AG103:AG104)</f>
        <v>0.54178552562377713</v>
      </c>
    </row>
    <row r="104" spans="1:58" x14ac:dyDescent="0.3">
      <c r="A104">
        <v>81</v>
      </c>
      <c r="B104">
        <v>24</v>
      </c>
      <c r="C104" t="s">
        <v>154</v>
      </c>
      <c r="D104" t="s">
        <v>27</v>
      </c>
      <c r="G104">
        <v>0.5</v>
      </c>
      <c r="H104">
        <v>0.5</v>
      </c>
      <c r="I104">
        <v>3319</v>
      </c>
      <c r="J104">
        <v>10428</v>
      </c>
      <c r="L104">
        <v>5499</v>
      </c>
      <c r="M104">
        <v>2.9609999999999999</v>
      </c>
      <c r="N104">
        <v>9.1129999999999995</v>
      </c>
      <c r="O104">
        <v>6.1509999999999998</v>
      </c>
      <c r="Q104">
        <v>0.45900000000000002</v>
      </c>
      <c r="R104">
        <v>1</v>
      </c>
      <c r="S104">
        <v>0</v>
      </c>
      <c r="T104">
        <v>0</v>
      </c>
      <c r="V104">
        <v>0</v>
      </c>
      <c r="Y104" s="1">
        <v>44414</v>
      </c>
      <c r="Z104" s="2">
        <v>0.17959490740740738</v>
      </c>
      <c r="AB104">
        <v>1</v>
      </c>
      <c r="AD104" s="4">
        <f t="shared" si="12"/>
        <v>3.0239090962889921</v>
      </c>
      <c r="AE104" s="4">
        <f t="shared" si="13"/>
        <v>10.019664976571249</v>
      </c>
      <c r="AF104" s="4">
        <f t="shared" si="14"/>
        <v>6.9957558802822568</v>
      </c>
      <c r="AG104" s="4">
        <f t="shared" si="15"/>
        <v>0.54074109471153831</v>
      </c>
      <c r="BC104" s="4"/>
      <c r="BD104" s="4"/>
      <c r="BE104" s="4"/>
      <c r="BF104" s="4"/>
    </row>
    <row r="105" spans="1:58" x14ac:dyDescent="0.3">
      <c r="A105">
        <v>82</v>
      </c>
      <c r="B105">
        <v>25</v>
      </c>
      <c r="C105" t="s">
        <v>155</v>
      </c>
      <c r="D105" t="s">
        <v>27</v>
      </c>
      <c r="G105">
        <v>0.5</v>
      </c>
      <c r="H105">
        <v>0.5</v>
      </c>
      <c r="I105">
        <v>2827</v>
      </c>
      <c r="J105">
        <v>5339</v>
      </c>
      <c r="L105">
        <v>1934</v>
      </c>
      <c r="M105">
        <v>2.5840000000000001</v>
      </c>
      <c r="N105">
        <v>4.8010000000000002</v>
      </c>
      <c r="O105">
        <v>2.2170000000000001</v>
      </c>
      <c r="Q105">
        <v>8.5999999999999993E-2</v>
      </c>
      <c r="R105">
        <v>1</v>
      </c>
      <c r="S105">
        <v>0</v>
      </c>
      <c r="T105">
        <v>0</v>
      </c>
      <c r="V105">
        <v>0</v>
      </c>
      <c r="Y105" s="1">
        <v>44414</v>
      </c>
      <c r="Z105" s="2">
        <v>0.19037037037037038</v>
      </c>
      <c r="AB105">
        <v>1</v>
      </c>
      <c r="AD105" s="4">
        <f t="shared" si="12"/>
        <v>2.5632971220495908</v>
      </c>
      <c r="AE105" s="4">
        <f t="shared" si="13"/>
        <v>5.0572650209803474</v>
      </c>
      <c r="AF105" s="4">
        <f t="shared" si="14"/>
        <v>2.4939678989307565</v>
      </c>
      <c r="AG105" s="4">
        <f t="shared" si="15"/>
        <v>0.18613193260378477</v>
      </c>
      <c r="BC105" s="4"/>
      <c r="BD105" s="4"/>
      <c r="BE105" s="4"/>
      <c r="BF105" s="4"/>
    </row>
    <row r="106" spans="1:58" x14ac:dyDescent="0.3">
      <c r="A106">
        <v>83</v>
      </c>
      <c r="B106">
        <v>25</v>
      </c>
      <c r="C106" t="s">
        <v>155</v>
      </c>
      <c r="D106" t="s">
        <v>27</v>
      </c>
      <c r="G106">
        <v>0.5</v>
      </c>
      <c r="H106">
        <v>0.5</v>
      </c>
      <c r="I106">
        <v>2596</v>
      </c>
      <c r="J106">
        <v>5327</v>
      </c>
      <c r="L106">
        <v>1902</v>
      </c>
      <c r="M106">
        <v>2.4060000000000001</v>
      </c>
      <c r="N106">
        <v>4.7919999999999998</v>
      </c>
      <c r="O106">
        <v>2.3860000000000001</v>
      </c>
      <c r="Q106">
        <v>8.3000000000000004E-2</v>
      </c>
      <c r="R106">
        <v>1</v>
      </c>
      <c r="S106">
        <v>0</v>
      </c>
      <c r="T106">
        <v>0</v>
      </c>
      <c r="V106">
        <v>0</v>
      </c>
      <c r="Y106" s="1">
        <v>44414</v>
      </c>
      <c r="Z106" s="2">
        <v>0.19627314814814814</v>
      </c>
      <c r="AB106">
        <v>1</v>
      </c>
      <c r="AD106" s="4">
        <f t="shared" si="12"/>
        <v>2.3470341829249937</v>
      </c>
      <c r="AE106" s="4">
        <f t="shared" si="13"/>
        <v>5.0455635473181175</v>
      </c>
      <c r="AF106" s="4">
        <f t="shared" si="14"/>
        <v>2.6985293643931239</v>
      </c>
      <c r="AG106" s="4">
        <f t="shared" si="15"/>
        <v>0.18294890506172359</v>
      </c>
      <c r="AJ106">
        <f>ABS(100*(AD106-AD107)/(AVERAGE(AD106:AD107)))</f>
        <v>3.9896732809870987E-2</v>
      </c>
      <c r="AO106">
        <f>ABS(100*(AE106-AE107)/(AVERAGE(AE106:AE107)))</f>
        <v>0.11589085226831009</v>
      </c>
      <c r="AT106">
        <f>ABS(100*(AF106-AF107)/(AVERAGE(AF106:AF107)))</f>
        <v>0.25118926211947201</v>
      </c>
      <c r="AY106">
        <f>ABS(100*(AG106-AG107)/(AVERAGE(AG106:AG107)))</f>
        <v>3.0917973311840656</v>
      </c>
      <c r="BC106" s="4">
        <f>AVERAGE(AD106:AD107)</f>
        <v>2.346566081325157</v>
      </c>
      <c r="BD106" s="4">
        <f>AVERAGE(AE106:AE107)</f>
        <v>5.0484889157336745</v>
      </c>
      <c r="BE106" s="4">
        <f>AVERAGE(AF106:AF107)</f>
        <v>2.701922834408518</v>
      </c>
      <c r="BF106" s="4">
        <f>AVERAGE(AG106:AG107)</f>
        <v>0.18016375596242007</v>
      </c>
    </row>
    <row r="107" spans="1:58" x14ac:dyDescent="0.3">
      <c r="A107">
        <v>84</v>
      </c>
      <c r="B107">
        <v>25</v>
      </c>
      <c r="C107" t="s">
        <v>155</v>
      </c>
      <c r="D107" t="s">
        <v>27</v>
      </c>
      <c r="G107">
        <v>0.5</v>
      </c>
      <c r="H107">
        <v>0.5</v>
      </c>
      <c r="I107">
        <v>2595</v>
      </c>
      <c r="J107">
        <v>5333</v>
      </c>
      <c r="L107">
        <v>1846</v>
      </c>
      <c r="M107">
        <v>2.4060000000000001</v>
      </c>
      <c r="N107">
        <v>4.7960000000000003</v>
      </c>
      <c r="O107">
        <v>2.391</v>
      </c>
      <c r="Q107">
        <v>7.6999999999999999E-2</v>
      </c>
      <c r="R107">
        <v>1</v>
      </c>
      <c r="S107">
        <v>0</v>
      </c>
      <c r="T107">
        <v>0</v>
      </c>
      <c r="V107">
        <v>0</v>
      </c>
      <c r="Y107" s="1">
        <v>44414</v>
      </c>
      <c r="Z107" s="2">
        <v>0.20265046296296296</v>
      </c>
      <c r="AB107">
        <v>1</v>
      </c>
      <c r="AD107" s="4">
        <f t="shared" si="12"/>
        <v>2.3460979797253203</v>
      </c>
      <c r="AE107" s="4">
        <f t="shared" si="13"/>
        <v>5.0514142841492324</v>
      </c>
      <c r="AF107" s="4">
        <f t="shared" si="14"/>
        <v>2.7053163044239121</v>
      </c>
      <c r="AG107" s="4">
        <f t="shared" si="15"/>
        <v>0.17737860686311652</v>
      </c>
      <c r="BC107" s="4"/>
      <c r="BD107" s="4"/>
      <c r="BE107" s="4"/>
      <c r="BF107" s="4"/>
    </row>
    <row r="108" spans="1:58" x14ac:dyDescent="0.3">
      <c r="A108">
        <v>85</v>
      </c>
      <c r="B108">
        <v>26</v>
      </c>
      <c r="C108" t="s">
        <v>156</v>
      </c>
      <c r="D108" t="s">
        <v>27</v>
      </c>
      <c r="G108">
        <v>0.5</v>
      </c>
      <c r="H108">
        <v>0.5</v>
      </c>
      <c r="I108">
        <v>3993</v>
      </c>
      <c r="J108">
        <v>5957</v>
      </c>
      <c r="L108">
        <v>3502</v>
      </c>
      <c r="M108">
        <v>3.4780000000000002</v>
      </c>
      <c r="N108">
        <v>5.3250000000000002</v>
      </c>
      <c r="O108">
        <v>1.847</v>
      </c>
      <c r="Q108">
        <v>0.25</v>
      </c>
      <c r="R108">
        <v>1</v>
      </c>
      <c r="S108">
        <v>0</v>
      </c>
      <c r="T108">
        <v>0</v>
      </c>
      <c r="V108">
        <v>0</v>
      </c>
      <c r="Y108" s="1">
        <v>44414</v>
      </c>
      <c r="Z108" s="2">
        <v>0.2134027777777778</v>
      </c>
      <c r="AB108">
        <v>1</v>
      </c>
      <c r="AD108" s="4">
        <f t="shared" si="12"/>
        <v>3.6549100528689848</v>
      </c>
      <c r="AE108" s="4">
        <f t="shared" si="13"/>
        <v>5.6598909145852163</v>
      </c>
      <c r="AF108" s="4">
        <f t="shared" si="14"/>
        <v>2.0049808617162315</v>
      </c>
      <c r="AG108" s="4">
        <f t="shared" si="15"/>
        <v>0.34210028216478267</v>
      </c>
      <c r="BC108" s="4"/>
      <c r="BD108" s="4"/>
      <c r="BE108" s="4"/>
      <c r="BF108" s="4"/>
    </row>
    <row r="109" spans="1:58" x14ac:dyDescent="0.3">
      <c r="A109">
        <v>86</v>
      </c>
      <c r="B109">
        <v>26</v>
      </c>
      <c r="C109" t="s">
        <v>156</v>
      </c>
      <c r="D109" t="s">
        <v>27</v>
      </c>
      <c r="G109">
        <v>0.5</v>
      </c>
      <c r="H109">
        <v>0.5</v>
      </c>
      <c r="I109">
        <v>4486</v>
      </c>
      <c r="J109">
        <v>5940</v>
      </c>
      <c r="L109">
        <v>3507</v>
      </c>
      <c r="M109">
        <v>3.8559999999999999</v>
      </c>
      <c r="N109">
        <v>5.3109999999999999</v>
      </c>
      <c r="O109">
        <v>1.4550000000000001</v>
      </c>
      <c r="Q109">
        <v>0.251</v>
      </c>
      <c r="R109">
        <v>1</v>
      </c>
      <c r="S109">
        <v>0</v>
      </c>
      <c r="T109">
        <v>0</v>
      </c>
      <c r="V109">
        <v>0</v>
      </c>
      <c r="Y109" s="1">
        <v>44414</v>
      </c>
      <c r="Z109" s="2">
        <v>0.21943287037037038</v>
      </c>
      <c r="AB109">
        <v>1</v>
      </c>
      <c r="AD109" s="4">
        <f t="shared" si="12"/>
        <v>4.1164582303080595</v>
      </c>
      <c r="AE109" s="4">
        <f t="shared" si="13"/>
        <v>5.6433138268970566</v>
      </c>
      <c r="AF109" s="4">
        <f t="shared" si="14"/>
        <v>1.5268555965889972</v>
      </c>
      <c r="AG109" s="4">
        <f t="shared" si="15"/>
        <v>0.34259763021822975</v>
      </c>
      <c r="AJ109">
        <f>ABS(100*(AD109-AD110)/(AVERAGE(AD109:AD110)))</f>
        <v>2.2745516155238669E-2</v>
      </c>
      <c r="AO109">
        <f>ABS(100*(AE109-AE110)/(AVERAGE(AE109:AE110)))</f>
        <v>5.185121587882735E-2</v>
      </c>
      <c r="AT109">
        <f>ABS(100*(AF109-AF110)/(AVERAGE(AF109:AF110)))</f>
        <v>0.13036346021415846</v>
      </c>
      <c r="AY109">
        <f>ABS(100*(AG109-AG110)/(AVERAGE(AG109:AG110)))</f>
        <v>1.125949195110195</v>
      </c>
      <c r="BC109" s="4">
        <f>AVERAGE(AD109:AD110)</f>
        <v>4.1159901287082228</v>
      </c>
      <c r="BD109" s="4">
        <f>AVERAGE(AE109:AE110)</f>
        <v>5.6418511426892781</v>
      </c>
      <c r="BE109" s="4">
        <f>AVERAGE(AF109:AF110)</f>
        <v>1.5258610139810549</v>
      </c>
      <c r="BF109" s="4">
        <f>AVERAGE(AG109:AG110)</f>
        <v>0.34453728762667324</v>
      </c>
    </row>
    <row r="110" spans="1:58" x14ac:dyDescent="0.3">
      <c r="A110">
        <v>87</v>
      </c>
      <c r="B110">
        <v>26</v>
      </c>
      <c r="C110" t="s">
        <v>156</v>
      </c>
      <c r="D110" t="s">
        <v>27</v>
      </c>
      <c r="G110">
        <v>0.5</v>
      </c>
      <c r="H110">
        <v>0.5</v>
      </c>
      <c r="I110">
        <v>4485</v>
      </c>
      <c r="J110">
        <v>5937</v>
      </c>
      <c r="L110">
        <v>3546</v>
      </c>
      <c r="M110">
        <v>3.8559999999999999</v>
      </c>
      <c r="N110">
        <v>5.3079999999999998</v>
      </c>
      <c r="O110">
        <v>1.4530000000000001</v>
      </c>
      <c r="Q110">
        <v>0.255</v>
      </c>
      <c r="R110">
        <v>1</v>
      </c>
      <c r="S110">
        <v>0</v>
      </c>
      <c r="T110">
        <v>0</v>
      </c>
      <c r="V110">
        <v>0</v>
      </c>
      <c r="Y110" s="1">
        <v>44414</v>
      </c>
      <c r="Z110" s="2">
        <v>0.22581018518518517</v>
      </c>
      <c r="AB110">
        <v>1</v>
      </c>
      <c r="AD110" s="4">
        <f t="shared" si="12"/>
        <v>4.1155220271083861</v>
      </c>
      <c r="AE110" s="4">
        <f t="shared" si="13"/>
        <v>5.6403884584814987</v>
      </c>
      <c r="AF110" s="4">
        <f t="shared" si="14"/>
        <v>1.5248664313731126</v>
      </c>
      <c r="AG110" s="4">
        <f t="shared" si="15"/>
        <v>0.34647694503511678</v>
      </c>
      <c r="BC110" s="4"/>
      <c r="BD110" s="4"/>
      <c r="BE110" s="4"/>
      <c r="BF110" s="4"/>
    </row>
    <row r="111" spans="1:58" x14ac:dyDescent="0.3">
      <c r="A111">
        <v>88</v>
      </c>
      <c r="B111">
        <v>27</v>
      </c>
      <c r="C111" t="s">
        <v>157</v>
      </c>
      <c r="D111" t="s">
        <v>27</v>
      </c>
      <c r="G111">
        <v>0.5</v>
      </c>
      <c r="H111">
        <v>0.5</v>
      </c>
      <c r="I111">
        <v>3727</v>
      </c>
      <c r="J111">
        <v>8018</v>
      </c>
      <c r="L111">
        <v>3728</v>
      </c>
      <c r="M111">
        <v>3.274</v>
      </c>
      <c r="N111">
        <v>7.0720000000000001</v>
      </c>
      <c r="O111">
        <v>3.798</v>
      </c>
      <c r="Q111">
        <v>0.27400000000000002</v>
      </c>
      <c r="R111">
        <v>1</v>
      </c>
      <c r="S111">
        <v>0</v>
      </c>
      <c r="T111">
        <v>0</v>
      </c>
      <c r="V111">
        <v>0</v>
      </c>
      <c r="Y111" s="1">
        <v>44414</v>
      </c>
      <c r="Z111" s="2">
        <v>0.23674768518518519</v>
      </c>
      <c r="AB111">
        <v>1</v>
      </c>
      <c r="AD111" s="4">
        <f t="shared" si="12"/>
        <v>3.4058800017558126</v>
      </c>
      <c r="AE111" s="4">
        <f t="shared" si="13"/>
        <v>7.6696190160732982</v>
      </c>
      <c r="AF111" s="4">
        <f t="shared" si="14"/>
        <v>4.2637390143174851</v>
      </c>
      <c r="AG111" s="4">
        <f t="shared" si="15"/>
        <v>0.36458041418058978</v>
      </c>
      <c r="BC111" s="4"/>
      <c r="BD111" s="4"/>
      <c r="BE111" s="4"/>
      <c r="BF111" s="4"/>
    </row>
    <row r="112" spans="1:58" x14ac:dyDescent="0.3">
      <c r="A112">
        <v>89</v>
      </c>
      <c r="B112">
        <v>27</v>
      </c>
      <c r="C112" t="s">
        <v>157</v>
      </c>
      <c r="D112" t="s">
        <v>27</v>
      </c>
      <c r="G112">
        <v>0.5</v>
      </c>
      <c r="H112">
        <v>0.5</v>
      </c>
      <c r="I112">
        <v>3435</v>
      </c>
      <c r="J112">
        <v>8095</v>
      </c>
      <c r="L112">
        <v>3761</v>
      </c>
      <c r="M112">
        <v>3.05</v>
      </c>
      <c r="N112">
        <v>7.1369999999999996</v>
      </c>
      <c r="O112">
        <v>4.0869999999999997</v>
      </c>
      <c r="Q112">
        <v>0.27700000000000002</v>
      </c>
      <c r="R112">
        <v>1</v>
      </c>
      <c r="S112">
        <v>0</v>
      </c>
      <c r="T112">
        <v>0</v>
      </c>
      <c r="V112">
        <v>0</v>
      </c>
      <c r="Y112" s="1">
        <v>44414</v>
      </c>
      <c r="Z112" s="2">
        <v>0.24275462962962965</v>
      </c>
      <c r="AB112">
        <v>1</v>
      </c>
      <c r="AD112" s="4">
        <f t="shared" si="12"/>
        <v>3.1325086674511273</v>
      </c>
      <c r="AE112" s="4">
        <f t="shared" si="13"/>
        <v>7.7447034720726107</v>
      </c>
      <c r="AF112" s="4">
        <f t="shared" si="14"/>
        <v>4.6121948046214829</v>
      </c>
      <c r="AG112" s="4">
        <f t="shared" si="15"/>
        <v>0.36786291133334037</v>
      </c>
      <c r="AJ112">
        <f>ABS(100*(AD112-AD113)/(AVERAGE(AD112:AD113)))</f>
        <v>0.26934246190886851</v>
      </c>
      <c r="AO112">
        <f>ABS(100*(AE112-AE113)/(AVERAGE(AE112:AE113)))</f>
        <v>0.80907322531885661</v>
      </c>
      <c r="AT112">
        <f>ABS(100*(AF112-AF113)/(AVERAGE(AF112:AF113)))</f>
        <v>1.1773093021807612</v>
      </c>
      <c r="AY112">
        <f>ABS(100*(AG112-AG113)/(AVERAGE(AG112:AG113)))</f>
        <v>0.3509014193606283</v>
      </c>
      <c r="BC112" s="4">
        <f>AVERAGE(AD112:AD113)</f>
        <v>3.1282957530525959</v>
      </c>
      <c r="BD112" s="4">
        <f>AVERAGE(AE112:AE113)</f>
        <v>7.7134995423066623</v>
      </c>
      <c r="BE112" s="4">
        <f>AVERAGE(AF112:AF113)</f>
        <v>4.5852037892540665</v>
      </c>
      <c r="BF112" s="4">
        <f>AVERAGE(AG112:AG113)</f>
        <v>0.36850946380282157</v>
      </c>
    </row>
    <row r="113" spans="1:58" x14ac:dyDescent="0.3">
      <c r="A113">
        <v>90</v>
      </c>
      <c r="B113">
        <v>27</v>
      </c>
      <c r="C113" t="s">
        <v>157</v>
      </c>
      <c r="D113" t="s">
        <v>27</v>
      </c>
      <c r="G113">
        <v>0.5</v>
      </c>
      <c r="H113">
        <v>0.5</v>
      </c>
      <c r="I113">
        <v>3426</v>
      </c>
      <c r="J113">
        <v>8031</v>
      </c>
      <c r="L113">
        <v>3774</v>
      </c>
      <c r="M113">
        <v>3.0430000000000001</v>
      </c>
      <c r="N113">
        <v>7.0819999999999999</v>
      </c>
      <c r="O113">
        <v>4.0389999999999997</v>
      </c>
      <c r="Q113">
        <v>0.27900000000000003</v>
      </c>
      <c r="R113">
        <v>1</v>
      </c>
      <c r="S113">
        <v>0</v>
      </c>
      <c r="T113">
        <v>0</v>
      </c>
      <c r="V113">
        <v>0</v>
      </c>
      <c r="Y113" s="1">
        <v>44414</v>
      </c>
      <c r="Z113" s="2">
        <v>0.24927083333333333</v>
      </c>
      <c r="AB113">
        <v>1</v>
      </c>
      <c r="AD113" s="4">
        <f t="shared" si="12"/>
        <v>3.1240828386540649</v>
      </c>
      <c r="AE113" s="4">
        <f t="shared" si="13"/>
        <v>7.6822956125407149</v>
      </c>
      <c r="AF113" s="4">
        <f t="shared" si="14"/>
        <v>4.55821277388665</v>
      </c>
      <c r="AG113" s="4">
        <f t="shared" si="15"/>
        <v>0.36915601627230271</v>
      </c>
      <c r="BC113" s="4"/>
      <c r="BD113" s="4"/>
      <c r="BE113" s="4"/>
      <c r="BF113" s="4"/>
    </row>
    <row r="114" spans="1:58" x14ac:dyDescent="0.3">
      <c r="A114">
        <v>91</v>
      </c>
      <c r="B114">
        <v>28</v>
      </c>
      <c r="C114" t="s">
        <v>158</v>
      </c>
      <c r="D114" t="s">
        <v>27</v>
      </c>
      <c r="G114">
        <v>0.5</v>
      </c>
      <c r="H114">
        <v>0.5</v>
      </c>
      <c r="I114">
        <v>2788</v>
      </c>
      <c r="J114">
        <v>4573</v>
      </c>
      <c r="L114">
        <v>1560</v>
      </c>
      <c r="M114">
        <v>2.5539999999999998</v>
      </c>
      <c r="N114">
        <v>4.1529999999999996</v>
      </c>
      <c r="O114">
        <v>1.599</v>
      </c>
      <c r="Q114">
        <v>4.7E-2</v>
      </c>
      <c r="R114">
        <v>1</v>
      </c>
      <c r="S114">
        <v>0</v>
      </c>
      <c r="T114">
        <v>0</v>
      </c>
      <c r="V114">
        <v>0</v>
      </c>
      <c r="Y114" s="1">
        <v>44414</v>
      </c>
      <c r="Z114" s="2">
        <v>0.25989583333333333</v>
      </c>
      <c r="AB114">
        <v>1</v>
      </c>
      <c r="AD114" s="4">
        <f t="shared" si="12"/>
        <v>2.5267851972623214</v>
      </c>
      <c r="AE114" s="4">
        <f t="shared" si="13"/>
        <v>4.3103209522079702</v>
      </c>
      <c r="AF114" s="4">
        <f t="shared" si="14"/>
        <v>1.7835357549456488</v>
      </c>
      <c r="AG114" s="4">
        <f t="shared" si="15"/>
        <v>0.14893029820594472</v>
      </c>
      <c r="BC114" s="4"/>
      <c r="BD114" s="4"/>
      <c r="BE114" s="4"/>
      <c r="BF114" s="4"/>
    </row>
    <row r="115" spans="1:58" x14ac:dyDescent="0.3">
      <c r="A115">
        <v>92</v>
      </c>
      <c r="B115">
        <v>28</v>
      </c>
      <c r="C115" t="s">
        <v>158</v>
      </c>
      <c r="D115" t="s">
        <v>27</v>
      </c>
      <c r="G115">
        <v>0.5</v>
      </c>
      <c r="H115">
        <v>0.5</v>
      </c>
      <c r="I115">
        <v>2573</v>
      </c>
      <c r="J115">
        <v>4589</v>
      </c>
      <c r="L115">
        <v>1499</v>
      </c>
      <c r="M115">
        <v>2.3889999999999998</v>
      </c>
      <c r="N115">
        <v>4.1660000000000004</v>
      </c>
      <c r="O115">
        <v>1.7769999999999999</v>
      </c>
      <c r="Q115">
        <v>4.1000000000000002E-2</v>
      </c>
      <c r="R115">
        <v>1</v>
      </c>
      <c r="S115">
        <v>0</v>
      </c>
      <c r="T115">
        <v>0</v>
      </c>
      <c r="V115">
        <v>0</v>
      </c>
      <c r="Y115" s="1">
        <v>44414</v>
      </c>
      <c r="Z115" s="2">
        <v>0.26583333333333331</v>
      </c>
      <c r="AB115">
        <v>1</v>
      </c>
      <c r="AD115" s="4">
        <f t="shared" si="12"/>
        <v>2.3255015093325015</v>
      </c>
      <c r="AE115" s="4">
        <f t="shared" si="13"/>
        <v>4.3259229170909439</v>
      </c>
      <c r="AF115" s="4">
        <f t="shared" si="14"/>
        <v>2.0004214077584423</v>
      </c>
      <c r="AG115" s="4">
        <f t="shared" si="15"/>
        <v>0.14286265195389058</v>
      </c>
      <c r="AJ115">
        <f>ABS(100*(AD115-AD116)/(AVERAGE(AD115:AD116)))</f>
        <v>1.5824897716548423</v>
      </c>
      <c r="AO115">
        <f>ABS(100*(AE115-AE116)/(AVERAGE(AE115:AE116)))</f>
        <v>0.71873202651694001</v>
      </c>
      <c r="AT115">
        <f>ABS(100*(AF115-AF116)/(AVERAGE(AF115:AF116)))</f>
        <v>3.3287392437701264</v>
      </c>
      <c r="AY115">
        <f>ABS(100*(AG115-AG116)/(AVERAGE(AG115:AG116)))</f>
        <v>1.3142020511402543</v>
      </c>
      <c r="BC115" s="4">
        <f>AVERAGE(AD115:AD116)</f>
        <v>2.3072455469388666</v>
      </c>
      <c r="BD115" s="4">
        <f>AVERAGE(AE115:AE116)</f>
        <v>4.3415248819739176</v>
      </c>
      <c r="BE115" s="4">
        <f>AVERAGE(AF115:AF116)</f>
        <v>2.034279335035051</v>
      </c>
      <c r="BF115" s="4">
        <f>AVERAGE(AG115:AG116)</f>
        <v>0.14380761325544</v>
      </c>
    </row>
    <row r="116" spans="1:58" x14ac:dyDescent="0.3">
      <c r="A116">
        <v>93</v>
      </c>
      <c r="B116">
        <v>28</v>
      </c>
      <c r="C116" t="s">
        <v>158</v>
      </c>
      <c r="D116" t="s">
        <v>27</v>
      </c>
      <c r="G116">
        <v>0.5</v>
      </c>
      <c r="H116">
        <v>0.5</v>
      </c>
      <c r="I116">
        <v>2534</v>
      </c>
      <c r="J116">
        <v>4621</v>
      </c>
      <c r="L116">
        <v>1518</v>
      </c>
      <c r="M116">
        <v>2.359</v>
      </c>
      <c r="N116">
        <v>4.1929999999999996</v>
      </c>
      <c r="O116">
        <v>1.8340000000000001</v>
      </c>
      <c r="Q116">
        <v>4.2999999999999997E-2</v>
      </c>
      <c r="R116">
        <v>1</v>
      </c>
      <c r="S116">
        <v>0</v>
      </c>
      <c r="T116">
        <v>0</v>
      </c>
      <c r="V116">
        <v>0</v>
      </c>
      <c r="Y116" s="1">
        <v>44414</v>
      </c>
      <c r="Z116" s="2">
        <v>0.27215277777777774</v>
      </c>
      <c r="AB116">
        <v>1</v>
      </c>
      <c r="AD116" s="4">
        <f t="shared" si="12"/>
        <v>2.2889895845452322</v>
      </c>
      <c r="AE116" s="4">
        <f t="shared" si="13"/>
        <v>4.3571268468568922</v>
      </c>
      <c r="AF116" s="4">
        <f t="shared" si="14"/>
        <v>2.0681372623116601</v>
      </c>
      <c r="AG116" s="4">
        <f t="shared" si="15"/>
        <v>0.14475257455698942</v>
      </c>
      <c r="BC116" s="4"/>
      <c r="BD116" s="4"/>
      <c r="BE116" s="4"/>
      <c r="BF116" s="4"/>
    </row>
    <row r="117" spans="1:58" x14ac:dyDescent="0.3">
      <c r="A117">
        <v>94</v>
      </c>
      <c r="B117">
        <v>29</v>
      </c>
      <c r="C117" t="s">
        <v>159</v>
      </c>
      <c r="D117" t="s">
        <v>27</v>
      </c>
      <c r="G117">
        <v>0.5</v>
      </c>
      <c r="H117">
        <v>0.5</v>
      </c>
      <c r="I117">
        <v>3626</v>
      </c>
      <c r="J117">
        <v>5206</v>
      </c>
      <c r="L117">
        <v>1971</v>
      </c>
      <c r="M117">
        <v>3.1960000000000002</v>
      </c>
      <c r="N117">
        <v>4.6890000000000001</v>
      </c>
      <c r="O117">
        <v>1.492</v>
      </c>
      <c r="Q117">
        <v>0.09</v>
      </c>
      <c r="R117">
        <v>1</v>
      </c>
      <c r="S117">
        <v>0</v>
      </c>
      <c r="T117">
        <v>0</v>
      </c>
      <c r="V117">
        <v>0</v>
      </c>
      <c r="Y117" s="1">
        <v>44414</v>
      </c>
      <c r="Z117" s="2">
        <v>0.28278935185185183</v>
      </c>
      <c r="AB117">
        <v>1</v>
      </c>
      <c r="AD117" s="4">
        <f t="shared" si="12"/>
        <v>3.3113234785887813</v>
      </c>
      <c r="AE117" s="4">
        <f t="shared" si="13"/>
        <v>4.9275736878906269</v>
      </c>
      <c r="AF117" s="4">
        <f t="shared" si="14"/>
        <v>1.6162502093018456</v>
      </c>
      <c r="AG117" s="4">
        <f t="shared" si="15"/>
        <v>0.18981230819929301</v>
      </c>
      <c r="BC117" s="4"/>
      <c r="BD117" s="4"/>
      <c r="BE117" s="4"/>
      <c r="BF117" s="4"/>
    </row>
    <row r="118" spans="1:58" x14ac:dyDescent="0.3">
      <c r="A118">
        <v>95</v>
      </c>
      <c r="B118">
        <v>29</v>
      </c>
      <c r="C118" t="s">
        <v>159</v>
      </c>
      <c r="D118" t="s">
        <v>27</v>
      </c>
      <c r="G118">
        <v>0.5</v>
      </c>
      <c r="H118">
        <v>0.5</v>
      </c>
      <c r="I118">
        <v>3971</v>
      </c>
      <c r="J118">
        <v>5265</v>
      </c>
      <c r="L118">
        <v>1993</v>
      </c>
      <c r="M118">
        <v>3.4609999999999999</v>
      </c>
      <c r="N118">
        <v>4.7389999999999999</v>
      </c>
      <c r="O118">
        <v>1.278</v>
      </c>
      <c r="Q118">
        <v>9.1999999999999998E-2</v>
      </c>
      <c r="R118">
        <v>1</v>
      </c>
      <c r="S118">
        <v>0</v>
      </c>
      <c r="T118">
        <v>0</v>
      </c>
      <c r="V118">
        <v>0</v>
      </c>
      <c r="Y118" s="1">
        <v>44414</v>
      </c>
      <c r="Z118" s="2">
        <v>0.28878472222222223</v>
      </c>
      <c r="AB118">
        <v>1</v>
      </c>
      <c r="AD118" s="4">
        <f t="shared" si="12"/>
        <v>3.6343135824761661</v>
      </c>
      <c r="AE118" s="4">
        <f t="shared" si="13"/>
        <v>4.9851059333965937</v>
      </c>
      <c r="AF118" s="4">
        <f t="shared" si="14"/>
        <v>1.3507923509204276</v>
      </c>
      <c r="AG118" s="4">
        <f t="shared" si="15"/>
        <v>0.19200063963446007</v>
      </c>
      <c r="AJ118">
        <f>ABS(100*(AD118-AD119)/(AVERAGE(AD118:AD119)))</f>
        <v>0.87969614349146363</v>
      </c>
      <c r="AO118">
        <f>ABS(100*(AE118-AE119)/(AVERAGE(AE118:AE119)))</f>
        <v>0.25396650506651841</v>
      </c>
      <c r="AT118">
        <f>ABS(100*(AF118-AF119)/(AVERAGE(AF118:AF119)))</f>
        <v>3.2415157175924376</v>
      </c>
      <c r="AY118">
        <f>ABS(100*(AG118-AG119)/(AVERAGE(AG118:AG119)))</f>
        <v>0.62362147003417912</v>
      </c>
      <c r="BC118" s="4">
        <f>AVERAGE(AD118:AD119)</f>
        <v>3.618398128081715</v>
      </c>
      <c r="BD118" s="4">
        <f>AVERAGE(AE118:AE119)</f>
        <v>4.991444231630302</v>
      </c>
      <c r="BE118" s="4">
        <f>AVERAGE(AF118:AF119)</f>
        <v>1.3730461035485866</v>
      </c>
      <c r="BF118" s="4">
        <f>AVERAGE(AG118:AG119)</f>
        <v>0.1914038219703236</v>
      </c>
    </row>
    <row r="119" spans="1:58" x14ac:dyDescent="0.3">
      <c r="A119">
        <v>96</v>
      </c>
      <c r="B119">
        <v>29</v>
      </c>
      <c r="C119" t="s">
        <v>159</v>
      </c>
      <c r="D119" t="s">
        <v>27</v>
      </c>
      <c r="G119">
        <v>0.5</v>
      </c>
      <c r="H119">
        <v>0.5</v>
      </c>
      <c r="I119">
        <v>3937</v>
      </c>
      <c r="J119">
        <v>5278</v>
      </c>
      <c r="L119">
        <v>1981</v>
      </c>
      <c r="M119">
        <v>3.4350000000000001</v>
      </c>
      <c r="N119">
        <v>4.75</v>
      </c>
      <c r="O119">
        <v>1.3140000000000001</v>
      </c>
      <c r="Q119">
        <v>9.0999999999999998E-2</v>
      </c>
      <c r="R119">
        <v>1</v>
      </c>
      <c r="S119">
        <v>0</v>
      </c>
      <c r="T119">
        <v>0</v>
      </c>
      <c r="V119">
        <v>0</v>
      </c>
      <c r="Y119" s="1">
        <v>44414</v>
      </c>
      <c r="Z119" s="2">
        <v>0.29518518518518516</v>
      </c>
      <c r="AB119">
        <v>1</v>
      </c>
      <c r="AD119" s="4">
        <f t="shared" si="12"/>
        <v>3.6024826736872639</v>
      </c>
      <c r="AE119" s="4">
        <f t="shared" si="13"/>
        <v>4.9977825298640095</v>
      </c>
      <c r="AF119" s="4">
        <f t="shared" si="14"/>
        <v>1.3952998561767456</v>
      </c>
      <c r="AG119" s="4">
        <f t="shared" si="15"/>
        <v>0.19080700430618713</v>
      </c>
      <c r="BC119" s="4"/>
      <c r="BD119" s="4"/>
      <c r="BE119" s="4"/>
      <c r="BF119" s="4"/>
    </row>
    <row r="120" spans="1:58" x14ac:dyDescent="0.3">
      <c r="A120">
        <v>97</v>
      </c>
      <c r="B120">
        <v>30</v>
      </c>
      <c r="C120" t="s">
        <v>160</v>
      </c>
      <c r="D120" t="s">
        <v>27</v>
      </c>
      <c r="G120">
        <v>0.5</v>
      </c>
      <c r="H120">
        <v>0.5</v>
      </c>
      <c r="I120">
        <v>4204</v>
      </c>
      <c r="J120">
        <v>6844</v>
      </c>
      <c r="L120">
        <v>1486</v>
      </c>
      <c r="M120">
        <v>3.64</v>
      </c>
      <c r="N120">
        <v>6.0759999999999996</v>
      </c>
      <c r="O120">
        <v>2.4359999999999999</v>
      </c>
      <c r="Q120">
        <v>3.9E-2</v>
      </c>
      <c r="R120">
        <v>1</v>
      </c>
      <c r="S120">
        <v>0</v>
      </c>
      <c r="T120">
        <v>0</v>
      </c>
      <c r="V120">
        <v>0</v>
      </c>
      <c r="Y120" s="1">
        <v>44414</v>
      </c>
      <c r="Z120" s="2">
        <v>0.30618055555555557</v>
      </c>
      <c r="AB120">
        <v>1</v>
      </c>
      <c r="AD120" s="4">
        <f t="shared" si="12"/>
        <v>3.8524489280001104</v>
      </c>
      <c r="AE120" s="4">
        <f t="shared" si="13"/>
        <v>6.524824842785085</v>
      </c>
      <c r="AF120" s="4">
        <f t="shared" si="14"/>
        <v>2.6723759147849746</v>
      </c>
      <c r="AG120" s="4">
        <f t="shared" si="15"/>
        <v>0.14156954701492822</v>
      </c>
      <c r="BC120" s="4"/>
      <c r="BD120" s="4"/>
      <c r="BE120" s="4"/>
      <c r="BF120" s="4"/>
    </row>
    <row r="121" spans="1:58" x14ac:dyDescent="0.3">
      <c r="A121">
        <v>98</v>
      </c>
      <c r="B121">
        <v>30</v>
      </c>
      <c r="C121" t="s">
        <v>160</v>
      </c>
      <c r="D121" t="s">
        <v>27</v>
      </c>
      <c r="G121">
        <v>0.5</v>
      </c>
      <c r="H121">
        <v>0.5</v>
      </c>
      <c r="I121">
        <v>4264</v>
      </c>
      <c r="J121">
        <v>6852</v>
      </c>
      <c r="L121">
        <v>1485</v>
      </c>
      <c r="M121">
        <v>3.6859999999999999</v>
      </c>
      <c r="N121">
        <v>6.0839999999999996</v>
      </c>
      <c r="O121">
        <v>2.3969999999999998</v>
      </c>
      <c r="Q121">
        <v>3.9E-2</v>
      </c>
      <c r="R121">
        <v>1</v>
      </c>
      <c r="S121">
        <v>0</v>
      </c>
      <c r="T121">
        <v>0</v>
      </c>
      <c r="V121">
        <v>0</v>
      </c>
      <c r="Y121" s="1">
        <v>44414</v>
      </c>
      <c r="Z121" s="2">
        <v>0.31224537037037037</v>
      </c>
      <c r="AB121">
        <v>1</v>
      </c>
      <c r="AD121" s="4">
        <f t="shared" si="12"/>
        <v>3.9086211199805247</v>
      </c>
      <c r="AE121" s="4">
        <f t="shared" si="13"/>
        <v>6.532625825226571</v>
      </c>
      <c r="AF121" s="4">
        <f t="shared" si="14"/>
        <v>2.6240047052460462</v>
      </c>
      <c r="AG121" s="4">
        <f t="shared" si="15"/>
        <v>0.14147007740423881</v>
      </c>
      <c r="AJ121">
        <f>ABS(100*(AD121-AD122)/(AVERAGE(AD121:AD122)))</f>
        <v>0.43021331667681378</v>
      </c>
      <c r="AO121">
        <f>ABS(100*(AE121-AE122)/(AVERAGE(AE121:AE122)))</f>
        <v>0.10454337675373084</v>
      </c>
      <c r="AT121">
        <f>ABS(100*(AF121-AF122)/(AVERAGE(AF121:AF122)))</f>
        <v>0.90643235208556339</v>
      </c>
      <c r="AY121">
        <f>ABS(100*(AG121-AG122)/(AVERAGE(AG121:AG122)))</f>
        <v>3.1147382239440864</v>
      </c>
      <c r="BC121" s="4">
        <f>AVERAGE(AD121:AD122)</f>
        <v>3.9170469487775867</v>
      </c>
      <c r="BD121" s="4">
        <f>AVERAGE(AE121:AE122)</f>
        <v>6.5292128954084205</v>
      </c>
      <c r="BE121" s="4">
        <f>AVERAGE(AF121:AF122)</f>
        <v>2.6121659466308342</v>
      </c>
      <c r="BF121" s="4">
        <f>AVERAGE(AG121:AG122)</f>
        <v>0.14370814364475057</v>
      </c>
    </row>
    <row r="122" spans="1:58" x14ac:dyDescent="0.3">
      <c r="A122">
        <v>99</v>
      </c>
      <c r="B122">
        <v>30</v>
      </c>
      <c r="C122" t="s">
        <v>160</v>
      </c>
      <c r="D122" t="s">
        <v>27</v>
      </c>
      <c r="G122">
        <v>0.5</v>
      </c>
      <c r="H122">
        <v>0.5</v>
      </c>
      <c r="I122">
        <v>4282</v>
      </c>
      <c r="J122">
        <v>6845</v>
      </c>
      <c r="L122">
        <v>1530</v>
      </c>
      <c r="M122">
        <v>3.7</v>
      </c>
      <c r="N122">
        <v>6.0780000000000003</v>
      </c>
      <c r="O122">
        <v>2.3780000000000001</v>
      </c>
      <c r="Q122">
        <v>4.3999999999999997E-2</v>
      </c>
      <c r="R122">
        <v>1</v>
      </c>
      <c r="S122">
        <v>0</v>
      </c>
      <c r="T122">
        <v>0</v>
      </c>
      <c r="V122">
        <v>0</v>
      </c>
      <c r="Y122" s="1">
        <v>44414</v>
      </c>
      <c r="Z122" s="2">
        <v>0.31864583333333335</v>
      </c>
      <c r="AB122">
        <v>1</v>
      </c>
      <c r="AD122" s="4">
        <f t="shared" si="12"/>
        <v>3.9254727775746487</v>
      </c>
      <c r="AE122" s="4">
        <f t="shared" si="13"/>
        <v>6.525799965590271</v>
      </c>
      <c r="AF122" s="4">
        <f t="shared" si="14"/>
        <v>2.6003271880156222</v>
      </c>
      <c r="AG122" s="4">
        <f t="shared" si="15"/>
        <v>0.14594620988526233</v>
      </c>
      <c r="BC122" s="4"/>
      <c r="BD122" s="4"/>
      <c r="BE122" s="4"/>
      <c r="BF122" s="4"/>
    </row>
    <row r="123" spans="1:58" x14ac:dyDescent="0.3">
      <c r="A123">
        <v>100</v>
      </c>
      <c r="B123">
        <v>31</v>
      </c>
      <c r="C123" t="s">
        <v>66</v>
      </c>
      <c r="D123" t="s">
        <v>27</v>
      </c>
      <c r="G123">
        <v>0.5</v>
      </c>
      <c r="H123">
        <v>0.5</v>
      </c>
      <c r="I123">
        <v>5433</v>
      </c>
      <c r="J123">
        <v>7772</v>
      </c>
      <c r="L123">
        <v>6761</v>
      </c>
      <c r="M123">
        <v>4.5830000000000002</v>
      </c>
      <c r="N123">
        <v>6.8630000000000004</v>
      </c>
      <c r="O123">
        <v>2.2799999999999998</v>
      </c>
      <c r="Q123">
        <v>0.59099999999999997</v>
      </c>
      <c r="R123">
        <v>1</v>
      </c>
      <c r="S123">
        <v>0</v>
      </c>
      <c r="T123">
        <v>0</v>
      </c>
      <c r="V123">
        <v>0</v>
      </c>
      <c r="Y123" s="1">
        <v>44414</v>
      </c>
      <c r="Z123" s="2">
        <v>0.32953703703703702</v>
      </c>
      <c r="AB123">
        <v>1</v>
      </c>
      <c r="AD123" s="4">
        <f t="shared" si="12"/>
        <v>5.0030426603989397</v>
      </c>
      <c r="AE123" s="4">
        <f t="shared" si="13"/>
        <v>7.4297388059975731</v>
      </c>
      <c r="AF123" s="4">
        <f t="shared" si="14"/>
        <v>2.4266961455986333</v>
      </c>
      <c r="AG123" s="4">
        <f t="shared" si="15"/>
        <v>0.66627174340157613</v>
      </c>
      <c r="BC123" s="4"/>
      <c r="BD123" s="4"/>
      <c r="BE123" s="4"/>
      <c r="BF123" s="4"/>
    </row>
    <row r="124" spans="1:58" x14ac:dyDescent="0.3">
      <c r="A124">
        <v>101</v>
      </c>
      <c r="B124">
        <v>31</v>
      </c>
      <c r="C124" t="s">
        <v>66</v>
      </c>
      <c r="D124" t="s">
        <v>27</v>
      </c>
      <c r="G124">
        <v>0.5</v>
      </c>
      <c r="H124">
        <v>0.5</v>
      </c>
      <c r="I124">
        <v>5819</v>
      </c>
      <c r="J124">
        <v>7809</v>
      </c>
      <c r="L124">
        <v>6925</v>
      </c>
      <c r="M124">
        <v>4.8789999999999996</v>
      </c>
      <c r="N124">
        <v>6.8940000000000001</v>
      </c>
      <c r="O124">
        <v>2.0150000000000001</v>
      </c>
      <c r="Q124">
        <v>0.60799999999999998</v>
      </c>
      <c r="R124">
        <v>1</v>
      </c>
      <c r="S124">
        <v>0</v>
      </c>
      <c r="T124">
        <v>0</v>
      </c>
      <c r="V124">
        <v>0</v>
      </c>
      <c r="Y124" s="1">
        <v>44414</v>
      </c>
      <c r="Z124" s="2">
        <v>0.33560185185185182</v>
      </c>
      <c r="AB124">
        <v>1</v>
      </c>
      <c r="AD124" s="4">
        <f t="shared" si="12"/>
        <v>5.3644170954729411</v>
      </c>
      <c r="AE124" s="4">
        <f t="shared" si="13"/>
        <v>7.4658183497894512</v>
      </c>
      <c r="AF124" s="4">
        <f t="shared" si="14"/>
        <v>2.1014012543165101</v>
      </c>
      <c r="AG124" s="4">
        <f t="shared" si="15"/>
        <v>0.68258475955463971</v>
      </c>
      <c r="AJ124">
        <f>ABS(100*(AD124-AD125)/(AVERAGE(AD124:AD125)))</f>
        <v>0.12223933581255467</v>
      </c>
      <c r="AL124">
        <f>100*((AVERAGE(AD124:AD125)*25.225)-(AVERAGE(AD106:AD107)*25))/(1000*0.075)</f>
        <v>102.0941522135798</v>
      </c>
      <c r="AO124">
        <f>ABS(100*(AE124-AE125)/(AVERAGE(AE124:AE125)))</f>
        <v>0.15661124076256994</v>
      </c>
      <c r="AQ124">
        <f>100*((AVERAGE(AE124:AE125)*25.225)-(AVERAGE(AE106:AE107)*25))/(2000*0.075)</f>
        <v>41.507086544441286</v>
      </c>
      <c r="AT124">
        <f>ABS(100*(AF124-AF125)/(AVERAGE(AF124:AF125)))</f>
        <v>0.86494422177956443</v>
      </c>
      <c r="AV124">
        <f>100*((AVERAGE(AF124:AF125)*25.225)-(AVERAGE(AF106:AF107)*25))/(1000*0.075)</f>
        <v>-19.079979124697218</v>
      </c>
      <c r="AY124">
        <f>ABS(100*(AG124-AG125)/(AVERAGE(AG124:AG125)))</f>
        <v>0.82719657415731473</v>
      </c>
      <c r="BA124">
        <f>100*((AVERAGE(AG124:AG125)*25.225)-(AVERAGE(AG106:AG107)*25))/(100*0.075)</f>
        <v>170.47488809600051</v>
      </c>
      <c r="BC124" s="4">
        <f>AVERAGE(AD124:AD125)</f>
        <v>5.3611403842740835</v>
      </c>
      <c r="BD124" s="4">
        <f>AVERAGE(AE124:AE125)</f>
        <v>7.4716690866205662</v>
      </c>
      <c r="BE124" s="4">
        <f>AVERAGE(AF124:AF125)</f>
        <v>2.1105287023464827</v>
      </c>
      <c r="BF124" s="4">
        <f>AVERAGE(AG124:AG125)</f>
        <v>0.68541964345928796</v>
      </c>
    </row>
    <row r="125" spans="1:58" x14ac:dyDescent="0.3">
      <c r="A125">
        <v>102</v>
      </c>
      <c r="B125">
        <v>31</v>
      </c>
      <c r="C125" t="s">
        <v>66</v>
      </c>
      <c r="D125" t="s">
        <v>27</v>
      </c>
      <c r="G125">
        <v>0.5</v>
      </c>
      <c r="H125">
        <v>0.5</v>
      </c>
      <c r="I125">
        <v>5812</v>
      </c>
      <c r="J125">
        <v>7821</v>
      </c>
      <c r="L125">
        <v>6982</v>
      </c>
      <c r="M125">
        <v>4.8739999999999997</v>
      </c>
      <c r="N125">
        <v>6.9050000000000002</v>
      </c>
      <c r="O125">
        <v>2.0310000000000001</v>
      </c>
      <c r="Q125">
        <v>0.61399999999999999</v>
      </c>
      <c r="R125">
        <v>1</v>
      </c>
      <c r="S125">
        <v>0</v>
      </c>
      <c r="T125">
        <v>0</v>
      </c>
      <c r="V125">
        <v>0</v>
      </c>
      <c r="Y125" s="1">
        <v>44414</v>
      </c>
      <c r="Z125" s="2">
        <v>0.34211805555555558</v>
      </c>
      <c r="AB125">
        <v>1</v>
      </c>
      <c r="AD125" s="4">
        <f t="shared" si="12"/>
        <v>5.3578636730752258</v>
      </c>
      <c r="AE125" s="4">
        <f t="shared" si="13"/>
        <v>7.4775198234516811</v>
      </c>
      <c r="AF125" s="4">
        <f t="shared" si="14"/>
        <v>2.1196561503764553</v>
      </c>
      <c r="AG125" s="4">
        <f t="shared" si="15"/>
        <v>0.68825452736393622</v>
      </c>
    </row>
    <row r="126" spans="1:58" x14ac:dyDescent="0.3">
      <c r="A126">
        <v>103</v>
      </c>
      <c r="B126">
        <v>32</v>
      </c>
      <c r="C126" t="s">
        <v>67</v>
      </c>
      <c r="D126" t="s">
        <v>27</v>
      </c>
      <c r="G126">
        <v>0.5</v>
      </c>
      <c r="H126">
        <v>0.5</v>
      </c>
      <c r="I126">
        <v>4710</v>
      </c>
      <c r="J126">
        <v>6884</v>
      </c>
      <c r="L126">
        <v>1477</v>
      </c>
      <c r="M126">
        <v>4.0289999999999999</v>
      </c>
      <c r="N126">
        <v>6.11</v>
      </c>
      <c r="O126">
        <v>2.0819999999999999</v>
      </c>
      <c r="Q126">
        <v>3.7999999999999999E-2</v>
      </c>
      <c r="R126">
        <v>1</v>
      </c>
      <c r="S126">
        <v>0</v>
      </c>
      <c r="T126">
        <v>0</v>
      </c>
      <c r="V126">
        <v>0</v>
      </c>
      <c r="Y126" s="1">
        <v>44414</v>
      </c>
      <c r="Z126" s="2">
        <v>0.35296296296296298</v>
      </c>
      <c r="AB126">
        <v>1</v>
      </c>
      <c r="AD126" s="4">
        <f t="shared" si="12"/>
        <v>4.3261677470349413</v>
      </c>
      <c r="AE126" s="4">
        <f t="shared" si="13"/>
        <v>6.5638297549925193</v>
      </c>
      <c r="AF126" s="4">
        <f t="shared" si="14"/>
        <v>2.237662007957578</v>
      </c>
      <c r="AG126" s="4">
        <f t="shared" si="15"/>
        <v>0.14067432051872353</v>
      </c>
      <c r="BC126" s="4"/>
      <c r="BD126" s="4"/>
      <c r="BE126" s="4"/>
      <c r="BF126" s="4"/>
    </row>
    <row r="127" spans="1:58" x14ac:dyDescent="0.3">
      <c r="A127">
        <v>104</v>
      </c>
      <c r="B127">
        <v>32</v>
      </c>
      <c r="C127" t="s">
        <v>67</v>
      </c>
      <c r="D127" t="s">
        <v>27</v>
      </c>
      <c r="G127">
        <v>0.5</v>
      </c>
      <c r="H127">
        <v>0.5</v>
      </c>
      <c r="I127">
        <v>4354</v>
      </c>
      <c r="J127">
        <v>6902</v>
      </c>
      <c r="L127">
        <v>1426</v>
      </c>
      <c r="M127">
        <v>3.7559999999999998</v>
      </c>
      <c r="N127">
        <v>6.1260000000000003</v>
      </c>
      <c r="O127">
        <v>2.37</v>
      </c>
      <c r="Q127">
        <v>3.3000000000000002E-2</v>
      </c>
      <c r="R127">
        <v>1</v>
      </c>
      <c r="S127">
        <v>0</v>
      </c>
      <c r="T127">
        <v>0</v>
      </c>
      <c r="V127">
        <v>0</v>
      </c>
      <c r="Y127" s="1">
        <v>44414</v>
      </c>
      <c r="Z127" s="2">
        <v>0.35898148148148151</v>
      </c>
      <c r="AB127">
        <v>1</v>
      </c>
      <c r="AD127" s="4">
        <f t="shared" si="12"/>
        <v>3.9928794079511474</v>
      </c>
      <c r="AE127" s="4">
        <f t="shared" si="13"/>
        <v>6.5813819654858658</v>
      </c>
      <c r="AF127" s="4">
        <f t="shared" si="14"/>
        <v>2.5885025575347185</v>
      </c>
      <c r="AG127" s="4">
        <f t="shared" si="15"/>
        <v>0.13560137037356351</v>
      </c>
      <c r="AJ127">
        <f>ABS(100*(AD127-AD128)/(AVERAGE(AD127:AD128)))</f>
        <v>0.56431140807306046</v>
      </c>
      <c r="AK127">
        <f>ABS(100*((AVERAGE(AD127:AD128)-AVERAGE(AD121:AD122))/(AVERAGE(AD121:AD122,AD127:AD128))))</f>
        <v>1.6356637642125769</v>
      </c>
      <c r="AO127">
        <f>ABS(100*(AE127-AE128)/(AVERAGE(AE127:AE128)))</f>
        <v>0.60563220972284437</v>
      </c>
      <c r="AP127">
        <f>ABS(100*((AVERAGE(AE127:AE128)-AVERAGE(AE121:AE122))/(AVERAGE(AE121:AE122,AE127:AE128))))</f>
        <v>1.0990993661288446</v>
      </c>
      <c r="AT127">
        <f>ABS(100*(AF127-AF128)/(AVERAGE(AF127:AF128)))</f>
        <v>2.3837946276262172</v>
      </c>
      <c r="AU127">
        <f>ABS(100*((AVERAGE(AF127:AF128)-AVERAGE(AF121:AF122))/(AVERAGE(AF121:AF122,AF127:AF128))))</f>
        <v>0.28903751907720898</v>
      </c>
      <c r="AY127">
        <f>ABS(100*(AG127-AG128)/(AVERAGE(AG127:AG128)))</f>
        <v>0.88414450055030358</v>
      </c>
      <c r="AZ127">
        <f>ABS(100*((AVERAGE(AG127:AG128)-AVERAGE(AG121:AG122))/(AVERAGE(AG121:AG122,AG127:AG128))))</f>
        <v>6.2455647332716611</v>
      </c>
      <c r="BC127" s="4">
        <f>AVERAGE(AD127:AD128)</f>
        <v>3.981644969555064</v>
      </c>
      <c r="BD127" s="4">
        <f>AVERAGE(AE127:AE128)</f>
        <v>6.601371982992176</v>
      </c>
      <c r="BE127" s="4">
        <f>AVERAGE(AF127:AF128)</f>
        <v>2.619727013437112</v>
      </c>
      <c r="BF127" s="4">
        <f>AVERAGE(AG127:AG128)</f>
        <v>0.13500455270942704</v>
      </c>
    </row>
    <row r="128" spans="1:58" x14ac:dyDescent="0.3">
      <c r="A128">
        <v>105</v>
      </c>
      <c r="B128">
        <v>32</v>
      </c>
      <c r="C128" t="s">
        <v>67</v>
      </c>
      <c r="D128" t="s">
        <v>27</v>
      </c>
      <c r="G128">
        <v>0.5</v>
      </c>
      <c r="H128">
        <v>0.5</v>
      </c>
      <c r="I128">
        <v>4330</v>
      </c>
      <c r="J128">
        <v>6943</v>
      </c>
      <c r="L128">
        <v>1414</v>
      </c>
      <c r="M128">
        <v>3.7370000000000001</v>
      </c>
      <c r="N128">
        <v>6.1609999999999996</v>
      </c>
      <c r="O128">
        <v>2.4239999999999999</v>
      </c>
      <c r="Q128">
        <v>3.2000000000000001E-2</v>
      </c>
      <c r="R128">
        <v>1</v>
      </c>
      <c r="S128">
        <v>0</v>
      </c>
      <c r="T128">
        <v>0</v>
      </c>
      <c r="V128">
        <v>0</v>
      </c>
      <c r="Y128" s="1">
        <v>44414</v>
      </c>
      <c r="Z128" s="2">
        <v>0.36548611111111112</v>
      </c>
      <c r="AB128">
        <v>1</v>
      </c>
      <c r="AD128" s="4">
        <f t="shared" si="12"/>
        <v>3.970410531158981</v>
      </c>
      <c r="AE128" s="4">
        <f t="shared" si="13"/>
        <v>6.6213620004984861</v>
      </c>
      <c r="AF128" s="4">
        <f t="shared" si="14"/>
        <v>2.6509514693395051</v>
      </c>
      <c r="AG128" s="4">
        <f t="shared" si="15"/>
        <v>0.13440773504529058</v>
      </c>
    </row>
    <row r="129" spans="1:58" x14ac:dyDescent="0.3">
      <c r="A129">
        <v>106</v>
      </c>
      <c r="B129">
        <v>3</v>
      </c>
      <c r="C129" t="s">
        <v>29</v>
      </c>
      <c r="D129" t="s">
        <v>27</v>
      </c>
      <c r="G129">
        <v>0.5</v>
      </c>
      <c r="H129">
        <v>0.5</v>
      </c>
      <c r="I129">
        <v>1307</v>
      </c>
      <c r="J129">
        <v>359</v>
      </c>
      <c r="L129">
        <v>116</v>
      </c>
      <c r="M129">
        <v>1.4179999999999999</v>
      </c>
      <c r="N129">
        <v>0.58299999999999996</v>
      </c>
      <c r="O129">
        <v>0</v>
      </c>
      <c r="Q129">
        <v>0</v>
      </c>
      <c r="R129">
        <v>1</v>
      </c>
      <c r="S129">
        <v>0</v>
      </c>
      <c r="T129">
        <v>0</v>
      </c>
      <c r="V129">
        <v>0</v>
      </c>
      <c r="Y129" s="1">
        <v>44414</v>
      </c>
      <c r="Z129" s="2">
        <v>0.3755324074074074</v>
      </c>
      <c r="AB129">
        <v>1</v>
      </c>
      <c r="AD129" s="4">
        <f t="shared" si="12"/>
        <v>1.1402682585457498</v>
      </c>
      <c r="AE129" s="4">
        <f t="shared" si="13"/>
        <v>0.20115345115470698</v>
      </c>
      <c r="AF129" s="4">
        <f t="shared" si="14"/>
        <v>-0.93911480739104281</v>
      </c>
      <c r="AG129" s="4">
        <f t="shared" si="15"/>
        <v>5.2961803704338921E-3</v>
      </c>
      <c r="BC129" s="4"/>
      <c r="BD129" s="4"/>
      <c r="BE129" s="4"/>
      <c r="BF129" s="4"/>
    </row>
    <row r="130" spans="1:58" x14ac:dyDescent="0.3">
      <c r="A130">
        <v>107</v>
      </c>
      <c r="B130">
        <v>3</v>
      </c>
      <c r="C130" t="s">
        <v>29</v>
      </c>
      <c r="D130" t="s">
        <v>27</v>
      </c>
      <c r="G130">
        <v>0.5</v>
      </c>
      <c r="H130">
        <v>0.5</v>
      </c>
      <c r="I130">
        <v>157</v>
      </c>
      <c r="J130">
        <v>317</v>
      </c>
      <c r="L130">
        <v>144</v>
      </c>
      <c r="M130">
        <v>0.53600000000000003</v>
      </c>
      <c r="N130">
        <v>0.54700000000000004</v>
      </c>
      <c r="O130">
        <v>1.2E-2</v>
      </c>
      <c r="Q130">
        <v>0</v>
      </c>
      <c r="R130">
        <v>1</v>
      </c>
      <c r="S130">
        <v>0</v>
      </c>
      <c r="T130">
        <v>0</v>
      </c>
      <c r="V130">
        <v>0</v>
      </c>
      <c r="Y130" s="1">
        <v>44414</v>
      </c>
      <c r="Z130" s="2">
        <v>0.3805439814814815</v>
      </c>
      <c r="AB130">
        <v>1</v>
      </c>
      <c r="AD130" s="4">
        <f t="shared" si="12"/>
        <v>6.3634578921133195E-2</v>
      </c>
      <c r="AE130" s="4">
        <f t="shared" si="13"/>
        <v>0.16019829333690036</v>
      </c>
      <c r="AF130" s="4">
        <f t="shared" si="14"/>
        <v>9.6563714415767166E-2</v>
      </c>
      <c r="AG130" s="4">
        <f t="shared" si="15"/>
        <v>8.081329469737426E-3</v>
      </c>
      <c r="AJ130">
        <f>ABS(100*(AD130-AD131)/(AVERAGE(AD130:AD131)))</f>
        <v>98.964381321555209</v>
      </c>
      <c r="AO130">
        <f>ABS(100*(AE130-AE131)/(AVERAGE(AE130:AE131)))</f>
        <v>10.912458050589612</v>
      </c>
      <c r="AT130">
        <f>ABS(100*(AF130-AF131)/(AVERAGE(AF130:AF131)))</f>
        <v>23.369413259881014</v>
      </c>
      <c r="AY130">
        <f>ABS(100*(AG130-AG131)/(AVERAGE(AG130:AG131)))</f>
        <v>34.659939996091303</v>
      </c>
      <c r="BC130" s="4">
        <f>AVERAGE(AD130:AD131)</f>
        <v>4.2570006928477649E-2</v>
      </c>
      <c r="BD130" s="4">
        <f>AVERAGE(AE130:AE131)</f>
        <v>0.15190974949282046</v>
      </c>
      <c r="BE130" s="4">
        <f>AVERAGE(AF130:AF131)</f>
        <v>0.10933974256434281</v>
      </c>
      <c r="BF130" s="4">
        <f>AVERAGE(AG130:AG131)</f>
        <v>6.8876941414644831E-3</v>
      </c>
    </row>
    <row r="131" spans="1:58" x14ac:dyDescent="0.3">
      <c r="A131">
        <v>108</v>
      </c>
      <c r="B131">
        <v>3</v>
      </c>
      <c r="C131" t="s">
        <v>29</v>
      </c>
      <c r="D131" t="s">
        <v>27</v>
      </c>
      <c r="G131">
        <v>0.5</v>
      </c>
      <c r="H131">
        <v>0.5</v>
      </c>
      <c r="I131">
        <v>112</v>
      </c>
      <c r="J131">
        <v>300</v>
      </c>
      <c r="L131">
        <v>120</v>
      </c>
      <c r="M131">
        <v>0.501</v>
      </c>
      <c r="N131">
        <v>0.53300000000000003</v>
      </c>
      <c r="O131">
        <v>3.2000000000000001E-2</v>
      </c>
      <c r="Q131">
        <v>0</v>
      </c>
      <c r="R131">
        <v>1</v>
      </c>
      <c r="S131">
        <v>0</v>
      </c>
      <c r="T131">
        <v>0</v>
      </c>
      <c r="V131">
        <v>0</v>
      </c>
      <c r="Y131" s="1">
        <v>44414</v>
      </c>
      <c r="Z131" s="2">
        <v>0.38593749999999999</v>
      </c>
      <c r="AB131">
        <v>1</v>
      </c>
      <c r="AD131" s="4">
        <f t="shared" si="12"/>
        <v>2.1505434935822104E-2</v>
      </c>
      <c r="AE131" s="4">
        <f t="shared" si="13"/>
        <v>0.14362120564874056</v>
      </c>
      <c r="AF131" s="4">
        <f t="shared" si="14"/>
        <v>0.12211577071291846</v>
      </c>
      <c r="AG131" s="4">
        <f t="shared" si="15"/>
        <v>5.6940588131915403E-3</v>
      </c>
      <c r="BC131" s="4"/>
      <c r="BD131" s="4"/>
      <c r="BE131" s="4"/>
      <c r="BF131" s="4"/>
    </row>
    <row r="132" spans="1:58" x14ac:dyDescent="0.3">
      <c r="A132">
        <v>109</v>
      </c>
      <c r="B132">
        <v>1</v>
      </c>
      <c r="C132" t="s">
        <v>30</v>
      </c>
      <c r="D132" t="s">
        <v>27</v>
      </c>
      <c r="G132">
        <v>0.5</v>
      </c>
      <c r="H132">
        <v>0.5</v>
      </c>
      <c r="I132">
        <v>7939</v>
      </c>
      <c r="J132">
        <v>10282</v>
      </c>
      <c r="L132">
        <v>11790</v>
      </c>
      <c r="M132">
        <v>6.5060000000000002</v>
      </c>
      <c r="N132">
        <v>8.9890000000000008</v>
      </c>
      <c r="O132">
        <v>2.484</v>
      </c>
      <c r="Q132">
        <v>1.117</v>
      </c>
      <c r="R132">
        <v>1</v>
      </c>
      <c r="S132">
        <v>0</v>
      </c>
      <c r="T132">
        <v>0</v>
      </c>
      <c r="V132">
        <v>0</v>
      </c>
      <c r="Y132" s="1">
        <v>44414</v>
      </c>
      <c r="Z132" s="2">
        <v>0.39686342592592588</v>
      </c>
      <c r="AB132">
        <v>1</v>
      </c>
      <c r="AD132" s="4">
        <f t="shared" si="12"/>
        <v>7.3491678787809303</v>
      </c>
      <c r="AE132" s="4">
        <f t="shared" si="13"/>
        <v>9.8772970470141122</v>
      </c>
      <c r="AF132" s="4">
        <f t="shared" si="14"/>
        <v>2.5281291682331819</v>
      </c>
      <c r="AG132" s="4">
        <f t="shared" si="15"/>
        <v>1.1665044155586288</v>
      </c>
    </row>
    <row r="133" spans="1:58" x14ac:dyDescent="0.3">
      <c r="A133">
        <v>110</v>
      </c>
      <c r="B133">
        <v>1</v>
      </c>
      <c r="C133" t="s">
        <v>30</v>
      </c>
      <c r="D133" t="s">
        <v>27</v>
      </c>
      <c r="G133">
        <v>0.5</v>
      </c>
      <c r="H133">
        <v>0.5</v>
      </c>
      <c r="I133">
        <v>10793</v>
      </c>
      <c r="J133">
        <v>10273</v>
      </c>
      <c r="L133">
        <v>11979</v>
      </c>
      <c r="M133">
        <v>8.6950000000000003</v>
      </c>
      <c r="N133">
        <v>8.9819999999999993</v>
      </c>
      <c r="O133">
        <v>0.28699999999999998</v>
      </c>
      <c r="Q133">
        <v>1.137</v>
      </c>
      <c r="R133">
        <v>1</v>
      </c>
      <c r="S133">
        <v>0</v>
      </c>
      <c r="T133">
        <v>0</v>
      </c>
      <c r="V133">
        <v>0</v>
      </c>
      <c r="Y133" s="1">
        <v>44414</v>
      </c>
      <c r="Z133" s="2">
        <v>0.40305555555555556</v>
      </c>
      <c r="AB133">
        <v>1</v>
      </c>
      <c r="AD133" s="4">
        <f t="shared" si="12"/>
        <v>10.021091810649326</v>
      </c>
      <c r="AE133" s="4">
        <f t="shared" si="13"/>
        <v>9.8685209417674393</v>
      </c>
      <c r="AF133" s="4">
        <f t="shared" si="14"/>
        <v>-0.15257086888188631</v>
      </c>
      <c r="AG133" s="4">
        <f t="shared" si="15"/>
        <v>1.1853041719789275</v>
      </c>
      <c r="AJ133">
        <f>ABS(100*(AD133-AD134)/(AVERAGE(AD133:AD134)))</f>
        <v>0.39314906286605633</v>
      </c>
      <c r="AO133">
        <f>ABS(100*(AE133-AE134)/(AVERAGE(AE133:AE134)))</f>
        <v>0.92453391139665175</v>
      </c>
      <c r="AT133">
        <f>ABS(100*(AF133-AF134)/(AVERAGE(AF133:AF134)))</f>
        <v>150.41609326395425</v>
      </c>
      <c r="AY133">
        <f>ABS(100*(AG133-AG134)/(AVERAGE(AG133:AG134)))</f>
        <v>1.2591996411459978</v>
      </c>
      <c r="BC133" s="4">
        <f>AVERAGE(AD133:AD134)</f>
        <v>10.001431543456182</v>
      </c>
      <c r="BD133" s="4">
        <f>AVERAGE(AE133:AE134)</f>
        <v>9.9143517136111754</v>
      </c>
      <c r="BE133" s="4">
        <f>AVERAGE(AF133:AF134)</f>
        <v>-8.7079829845007062E-2</v>
      </c>
      <c r="BF133" s="4">
        <f>AVERAGE(AG133:AG134)</f>
        <v>1.192814127585978</v>
      </c>
    </row>
    <row r="134" spans="1:58" x14ac:dyDescent="0.3">
      <c r="A134">
        <v>111</v>
      </c>
      <c r="B134">
        <v>1</v>
      </c>
      <c r="C134" t="s">
        <v>30</v>
      </c>
      <c r="D134" t="s">
        <v>27</v>
      </c>
      <c r="G134">
        <v>0.5</v>
      </c>
      <c r="H134">
        <v>0.5</v>
      </c>
      <c r="I134">
        <v>10751</v>
      </c>
      <c r="J134">
        <v>10367</v>
      </c>
      <c r="L134">
        <v>12130</v>
      </c>
      <c r="M134">
        <v>8.6620000000000008</v>
      </c>
      <c r="N134">
        <v>9.0619999999999994</v>
      </c>
      <c r="O134">
        <v>0.39900000000000002</v>
      </c>
      <c r="Q134">
        <v>1.153</v>
      </c>
      <c r="R134">
        <v>1</v>
      </c>
      <c r="S134">
        <v>0</v>
      </c>
      <c r="T134">
        <v>0</v>
      </c>
      <c r="V134">
        <v>0</v>
      </c>
      <c r="Y134" s="1">
        <v>44414</v>
      </c>
      <c r="Z134" s="2">
        <v>0.40967592592592594</v>
      </c>
      <c r="AB134">
        <v>1</v>
      </c>
      <c r="AD134" s="4">
        <f t="shared" si="12"/>
        <v>9.9817712762630375</v>
      </c>
      <c r="AE134" s="4">
        <f t="shared" si="13"/>
        <v>9.9601824854549097</v>
      </c>
      <c r="AF134" s="4">
        <f t="shared" si="14"/>
        <v>-2.1588790808127811E-2</v>
      </c>
      <c r="AG134" s="4">
        <f t="shared" si="15"/>
        <v>1.2003240831930289</v>
      </c>
      <c r="BC134" s="4"/>
      <c r="BD134" s="4"/>
      <c r="BE134" s="4"/>
      <c r="BF134" s="4"/>
    </row>
    <row r="135" spans="1:58" x14ac:dyDescent="0.3">
      <c r="A135">
        <v>112</v>
      </c>
      <c r="B135">
        <v>4</v>
      </c>
      <c r="C135" t="s">
        <v>65</v>
      </c>
      <c r="D135" t="s">
        <v>27</v>
      </c>
      <c r="G135">
        <v>0.6</v>
      </c>
      <c r="H135">
        <v>0.6</v>
      </c>
      <c r="I135">
        <v>6279</v>
      </c>
      <c r="J135">
        <v>7470</v>
      </c>
      <c r="L135">
        <v>3634</v>
      </c>
      <c r="M135">
        <v>4.3600000000000003</v>
      </c>
      <c r="N135">
        <v>5.5060000000000002</v>
      </c>
      <c r="O135">
        <v>1.145</v>
      </c>
      <c r="Q135">
        <v>0.22</v>
      </c>
      <c r="R135">
        <v>1</v>
      </c>
      <c r="S135">
        <v>0</v>
      </c>
      <c r="T135">
        <v>0</v>
      </c>
      <c r="V135">
        <v>0</v>
      </c>
      <c r="Y135" s="1">
        <v>44414</v>
      </c>
      <c r="Z135" s="2">
        <v>0.42089120370370375</v>
      </c>
      <c r="AB135">
        <v>1</v>
      </c>
      <c r="AD135" s="4">
        <f t="shared" si="12"/>
        <v>4.8292254727689903</v>
      </c>
      <c r="AE135" s="4">
        <f t="shared" si="13"/>
        <v>5.9460430990262001</v>
      </c>
      <c r="AF135" s="4">
        <f t="shared" si="14"/>
        <v>1.1168176262572098</v>
      </c>
      <c r="AG135" s="4">
        <f t="shared" si="15"/>
        <v>0.29602522564648759</v>
      </c>
    </row>
    <row r="136" spans="1:58" x14ac:dyDescent="0.3">
      <c r="A136">
        <v>113</v>
      </c>
      <c r="B136">
        <v>4</v>
      </c>
      <c r="C136" t="s">
        <v>65</v>
      </c>
      <c r="D136" t="s">
        <v>27</v>
      </c>
      <c r="G136">
        <v>0.6</v>
      </c>
      <c r="H136">
        <v>0.6</v>
      </c>
      <c r="I136">
        <v>4228</v>
      </c>
      <c r="J136">
        <v>7551</v>
      </c>
      <c r="L136">
        <v>3599</v>
      </c>
      <c r="M136">
        <v>3.0489999999999999</v>
      </c>
      <c r="N136">
        <v>5.5629999999999997</v>
      </c>
      <c r="O136">
        <v>2.5139999999999998</v>
      </c>
      <c r="Q136">
        <v>0.217</v>
      </c>
      <c r="R136">
        <v>1</v>
      </c>
      <c r="S136">
        <v>0</v>
      </c>
      <c r="T136">
        <v>0</v>
      </c>
      <c r="V136">
        <v>0</v>
      </c>
      <c r="Y136" s="1">
        <v>44414</v>
      </c>
      <c r="Z136" s="2">
        <v>0.42712962962962964</v>
      </c>
      <c r="AB136">
        <v>1</v>
      </c>
      <c r="AD136" s="4">
        <f t="shared" si="12"/>
        <v>3.2290981706602295</v>
      </c>
      <c r="AE136" s="4">
        <f t="shared" si="13"/>
        <v>6.0118638883762463</v>
      </c>
      <c r="AF136" s="4">
        <f t="shared" si="14"/>
        <v>2.7827657177160168</v>
      </c>
      <c r="AG136" s="4">
        <f t="shared" si="15"/>
        <v>0.29312402866804638</v>
      </c>
      <c r="AI136">
        <f>ABS(100*(AD136-3)/3)</f>
        <v>7.6366056886743179</v>
      </c>
      <c r="AJ136">
        <f>ABS(100*(AD136-AD137)/(AVERAGE(AD136:AD137)))</f>
        <v>0.77613936008468942</v>
      </c>
      <c r="AN136">
        <f t="shared" ref="AN136" si="18">ABS(100*(AE136-6)/6)</f>
        <v>0.19773147293743834</v>
      </c>
      <c r="AO136">
        <f>ABS(100*(AE136-AE137)/(AVERAGE(AE136:AE137)))</f>
        <v>1.0487697779954135</v>
      </c>
      <c r="AS136">
        <f>ABS(100*(AF136-3)/3)</f>
        <v>7.2411427427994406</v>
      </c>
      <c r="AT136">
        <f>ABS(100*(AF136-AF137)/(AVERAGE(AF136:AF137)))</f>
        <v>3.1252309405597241</v>
      </c>
      <c r="AX136">
        <f t="shared" ref="AX136" si="19">ABS(100*(AG136-0.3)/0.3)</f>
        <v>2.2919904439845373</v>
      </c>
      <c r="AY136">
        <f>ABS(100*(AG136-AG137)/(AVERAGE(AG136:AG137)))</f>
        <v>2.8274592166099042E-2</v>
      </c>
      <c r="BC136" s="4">
        <f>AVERAGE(AD136:AD137)</f>
        <v>3.2166154613312488</v>
      </c>
      <c r="BD136" s="4">
        <f>AVERAGE(AE136:AE137)</f>
        <v>6.0435553795447872</v>
      </c>
      <c r="BE136" s="4">
        <f>AVERAGE(AF136:AF137)</f>
        <v>2.8269399182135384</v>
      </c>
      <c r="BF136" s="4">
        <f>AVERAGE(AG136:AG137)</f>
        <v>0.29316547433916695</v>
      </c>
    </row>
    <row r="137" spans="1:58" x14ac:dyDescent="0.3">
      <c r="A137">
        <v>114</v>
      </c>
      <c r="B137">
        <v>4</v>
      </c>
      <c r="C137" t="s">
        <v>65</v>
      </c>
      <c r="D137" t="s">
        <v>27</v>
      </c>
      <c r="G137">
        <v>0.6</v>
      </c>
      <c r="H137">
        <v>0.6</v>
      </c>
      <c r="I137">
        <v>4196</v>
      </c>
      <c r="J137">
        <v>7629</v>
      </c>
      <c r="L137">
        <v>3600</v>
      </c>
      <c r="M137">
        <v>3.0289999999999999</v>
      </c>
      <c r="N137">
        <v>5.6180000000000003</v>
      </c>
      <c r="O137">
        <v>2.589</v>
      </c>
      <c r="Q137">
        <v>0.217</v>
      </c>
      <c r="R137">
        <v>1</v>
      </c>
      <c r="S137">
        <v>0</v>
      </c>
      <c r="T137">
        <v>0</v>
      </c>
      <c r="V137">
        <v>0</v>
      </c>
      <c r="Y137" s="1">
        <v>44414</v>
      </c>
      <c r="Z137" s="2">
        <v>0.43391203703703707</v>
      </c>
      <c r="AB137">
        <v>1</v>
      </c>
      <c r="AD137" s="4">
        <f t="shared" si="12"/>
        <v>3.204132752002268</v>
      </c>
      <c r="AE137" s="4">
        <f t="shared" si="13"/>
        <v>6.075246870713328</v>
      </c>
      <c r="AF137" s="4">
        <f t="shared" si="14"/>
        <v>2.87111411871106</v>
      </c>
      <c r="AG137" s="4">
        <f t="shared" si="15"/>
        <v>0.29320692001028759</v>
      </c>
    </row>
    <row r="138" spans="1:58" x14ac:dyDescent="0.3">
      <c r="A138">
        <v>115</v>
      </c>
      <c r="B138">
        <v>8</v>
      </c>
      <c r="R138">
        <v>1</v>
      </c>
    </row>
  </sheetData>
  <conditionalFormatting sqref="AW48 AR48 AY31:AZ37 AR42:AR43 AW42:AW43 AR35:AR39 AW31:AW39 AJ35:AK39 AT35:AU39 AO35:AP39">
    <cfRule type="cellIs" dxfId="276" priority="277" operator="greaterThan">
      <formula>20</formula>
    </cfRule>
  </conditionalFormatting>
  <conditionalFormatting sqref="AQ48 AV48 BA48 AL48:AM48 BA31:BA37 AL42:AM43 BA42:BA43 AV42:AV43 AQ42:AQ43 AL35:AM39 AV35:AV39 AQ35:AQ39">
    <cfRule type="cellIs" dxfId="275" priority="276" operator="between">
      <formula>80</formula>
      <formula>120</formula>
    </cfRule>
  </conditionalFormatting>
  <conditionalFormatting sqref="AY39">
    <cfRule type="cellIs" dxfId="274" priority="275" operator="greaterThan">
      <formula>20</formula>
    </cfRule>
  </conditionalFormatting>
  <conditionalFormatting sqref="AJ43:AK43 AT43:AU43 AY43:AZ43 AY48:AZ48 AT48:AU48 AJ48:AK48">
    <cfRule type="cellIs" dxfId="273" priority="274" operator="greaterThan">
      <formula>20</formula>
    </cfRule>
  </conditionalFormatting>
  <conditionalFormatting sqref="AJ48">
    <cfRule type="cellIs" dxfId="272" priority="271" operator="greaterThan">
      <formula>20</formula>
    </cfRule>
  </conditionalFormatting>
  <conditionalFormatting sqref="AY48">
    <cfRule type="cellIs" dxfId="271" priority="268" operator="greaterThan">
      <formula>20</formula>
    </cfRule>
  </conditionalFormatting>
  <conditionalFormatting sqref="AL30:AM35 AV30:AV35">
    <cfRule type="cellIs" dxfId="270" priority="266" operator="between">
      <formula>80</formula>
      <formula>120</formula>
    </cfRule>
  </conditionalFormatting>
  <conditionalFormatting sqref="AO43:AP43 AO48:AP48">
    <cfRule type="cellIs" dxfId="269" priority="273" operator="greaterThan">
      <formula>20</formula>
    </cfRule>
  </conditionalFormatting>
  <conditionalFormatting sqref="AO30:AP35">
    <cfRule type="cellIs" dxfId="268" priority="265" operator="greaterThan">
      <formula>20</formula>
    </cfRule>
  </conditionalFormatting>
  <conditionalFormatting sqref="AQ30:AQ35">
    <cfRule type="cellIs" dxfId="267" priority="264" operator="between">
      <formula>80</formula>
      <formula>120</formula>
    </cfRule>
  </conditionalFormatting>
  <conditionalFormatting sqref="AI30:AI44 AN30:AN44 AS30:AS44 AX30:AX44">
    <cfRule type="cellIs" dxfId="266" priority="272" operator="lessThan">
      <formula>20</formula>
    </cfRule>
  </conditionalFormatting>
  <conditionalFormatting sqref="AO48">
    <cfRule type="cellIs" dxfId="265" priority="270" operator="greaterThan">
      <formula>20</formula>
    </cfRule>
  </conditionalFormatting>
  <conditionalFormatting sqref="AT48">
    <cfRule type="cellIs" dxfId="264" priority="269" operator="greaterThan">
      <formula>20</formula>
    </cfRule>
  </conditionalFormatting>
  <conditionalFormatting sqref="AR30:AR35 AJ30:AK35 AT30:AU35">
    <cfRule type="cellIs" dxfId="263" priority="267" operator="greaterThan">
      <formula>20</formula>
    </cfRule>
  </conditionalFormatting>
  <conditionalFormatting sqref="AO43">
    <cfRule type="cellIs" dxfId="262" priority="262" operator="greaterThan">
      <formula>20</formula>
    </cfRule>
  </conditionalFormatting>
  <conditionalFormatting sqref="AY43 AY48">
    <cfRule type="cellIs" dxfId="261" priority="260" operator="greaterThan">
      <formula>20</formula>
    </cfRule>
  </conditionalFormatting>
  <conditionalFormatting sqref="AJ43">
    <cfRule type="cellIs" dxfId="260" priority="263" operator="greaterThan">
      <formula>20</formula>
    </cfRule>
  </conditionalFormatting>
  <conditionalFormatting sqref="AT43 AT48">
    <cfRule type="cellIs" dxfId="259" priority="261" operator="greaterThan">
      <formula>20</formula>
    </cfRule>
  </conditionalFormatting>
  <conditionalFormatting sqref="BA79">
    <cfRule type="cellIs" dxfId="258" priority="139" operator="between">
      <formula>80</formula>
      <formula>120</formula>
    </cfRule>
  </conditionalFormatting>
  <conditionalFormatting sqref="AJ44">
    <cfRule type="cellIs" dxfId="257" priority="259" operator="greaterThan">
      <formula>20</formula>
    </cfRule>
  </conditionalFormatting>
  <conditionalFormatting sqref="AO44">
    <cfRule type="cellIs" dxfId="256" priority="258" operator="greaterThan">
      <formula>20</formula>
    </cfRule>
  </conditionalFormatting>
  <conditionalFormatting sqref="AT44">
    <cfRule type="cellIs" dxfId="255" priority="257" operator="greaterThan">
      <formula>20</formula>
    </cfRule>
  </conditionalFormatting>
  <conditionalFormatting sqref="AY44">
    <cfRule type="cellIs" dxfId="254" priority="256" operator="greaterThan">
      <formula>20</formula>
    </cfRule>
  </conditionalFormatting>
  <conditionalFormatting sqref="AJ41">
    <cfRule type="cellIs" dxfId="253" priority="255" operator="greaterThan">
      <formula>20</formula>
    </cfRule>
  </conditionalFormatting>
  <conditionalFormatting sqref="AO41">
    <cfRule type="cellIs" dxfId="252" priority="254" operator="greaterThan">
      <formula>20</formula>
    </cfRule>
  </conditionalFormatting>
  <conditionalFormatting sqref="AT41">
    <cfRule type="cellIs" dxfId="251" priority="253" operator="greaterThan">
      <formula>20</formula>
    </cfRule>
  </conditionalFormatting>
  <conditionalFormatting sqref="AY41">
    <cfRule type="cellIs" dxfId="250" priority="252" operator="greaterThan">
      <formula>20</formula>
    </cfRule>
  </conditionalFormatting>
  <conditionalFormatting sqref="AJ42">
    <cfRule type="cellIs" dxfId="249" priority="251" operator="greaterThan">
      <formula>20</formula>
    </cfRule>
  </conditionalFormatting>
  <conditionalFormatting sqref="AO42">
    <cfRule type="cellIs" dxfId="248" priority="250" operator="greaterThan">
      <formula>20</formula>
    </cfRule>
  </conditionalFormatting>
  <conditionalFormatting sqref="AT42">
    <cfRule type="cellIs" dxfId="247" priority="249" operator="greaterThan">
      <formula>20</formula>
    </cfRule>
  </conditionalFormatting>
  <conditionalFormatting sqref="AY42">
    <cfRule type="cellIs" dxfId="246" priority="248" operator="greaterThan">
      <formula>20</formula>
    </cfRule>
  </conditionalFormatting>
  <conditionalFormatting sqref="AT84">
    <cfRule type="cellIs" dxfId="245" priority="130" operator="greaterThan">
      <formula>20</formula>
    </cfRule>
  </conditionalFormatting>
  <conditionalFormatting sqref="AY84">
    <cfRule type="cellIs" dxfId="244" priority="129" operator="greaterThan">
      <formula>20</formula>
    </cfRule>
  </conditionalFormatting>
  <conditionalFormatting sqref="AJ90 AJ87">
    <cfRule type="cellIs" dxfId="243" priority="128" operator="greaterThan">
      <formula>20</formula>
    </cfRule>
  </conditionalFormatting>
  <conditionalFormatting sqref="AO90 AO87">
    <cfRule type="cellIs" dxfId="242" priority="127" operator="greaterThan">
      <formula>20</formula>
    </cfRule>
  </conditionalFormatting>
  <conditionalFormatting sqref="AJ47">
    <cfRule type="cellIs" dxfId="241" priority="247" operator="greaterThan">
      <formula>20</formula>
    </cfRule>
  </conditionalFormatting>
  <conditionalFormatting sqref="AO47">
    <cfRule type="cellIs" dxfId="240" priority="246" operator="greaterThan">
      <formula>20</formula>
    </cfRule>
  </conditionalFormatting>
  <conditionalFormatting sqref="AT47">
    <cfRule type="cellIs" dxfId="239" priority="245" operator="greaterThan">
      <formula>20</formula>
    </cfRule>
  </conditionalFormatting>
  <conditionalFormatting sqref="AY47">
    <cfRule type="cellIs" dxfId="238" priority="244" operator="greaterThan">
      <formula>20</formula>
    </cfRule>
  </conditionalFormatting>
  <conditionalFormatting sqref="AJ81 AJ78 AJ75 AJ72 AJ69 AJ66 AJ63 AJ60 AJ57 AJ54 AJ51">
    <cfRule type="cellIs" dxfId="237" priority="243" operator="greaterThan">
      <formula>20</formula>
    </cfRule>
  </conditionalFormatting>
  <conditionalFormatting sqref="AO81 AO78 AO75 AO72 AO69 AO66 AO63 AO60 AO57 AO54 AO51">
    <cfRule type="cellIs" dxfId="236" priority="242" operator="greaterThan">
      <formula>20</formula>
    </cfRule>
  </conditionalFormatting>
  <conditionalFormatting sqref="AT81 AT78 AT75 AT72 AT69 AT66 AT63 AT60 AT57 AT54 AT51">
    <cfRule type="cellIs" dxfId="235" priority="241" operator="greaterThan">
      <formula>20</formula>
    </cfRule>
  </conditionalFormatting>
  <conditionalFormatting sqref="AY81 AY78 AY75 AY72 AY69 AY66 AY63 AY60 AY57 AY54 AY51">
    <cfRule type="cellIs" dxfId="234" priority="240" operator="greaterThan">
      <formula>20</formula>
    </cfRule>
  </conditionalFormatting>
  <conditionalFormatting sqref="AJ91 AJ88">
    <cfRule type="cellIs" dxfId="233" priority="239" operator="greaterThan">
      <formula>20</formula>
    </cfRule>
  </conditionalFormatting>
  <conditionalFormatting sqref="AO91 AO88">
    <cfRule type="cellIs" dxfId="232" priority="238" operator="greaterThan">
      <formula>20</formula>
    </cfRule>
  </conditionalFormatting>
  <conditionalFormatting sqref="AT91 AT88">
    <cfRule type="cellIs" dxfId="231" priority="237" operator="greaterThan">
      <formula>20</formula>
    </cfRule>
  </conditionalFormatting>
  <conditionalFormatting sqref="AY91 AY88">
    <cfRule type="cellIs" dxfId="230" priority="236" operator="greaterThan">
      <formula>20</formula>
    </cfRule>
  </conditionalFormatting>
  <conditionalFormatting sqref="AL82">
    <cfRule type="cellIs" dxfId="229" priority="235" operator="between">
      <formula>80</formula>
      <formula>120</formula>
    </cfRule>
  </conditionalFormatting>
  <conditionalFormatting sqref="AK81">
    <cfRule type="cellIs" dxfId="228" priority="234" operator="greaterThan">
      <formula>20</formula>
    </cfRule>
  </conditionalFormatting>
  <conditionalFormatting sqref="AL81">
    <cfRule type="cellIs" dxfId="227" priority="233" operator="between">
      <formula>80</formula>
      <formula>120</formula>
    </cfRule>
  </conditionalFormatting>
  <conditionalFormatting sqref="AL81">
    <cfRule type="cellIs" dxfId="226" priority="232" operator="between">
      <formula>80</formula>
      <formula>120</formula>
    </cfRule>
  </conditionalFormatting>
  <conditionalFormatting sqref="AP79">
    <cfRule type="cellIs" dxfId="225" priority="160" operator="greaterThan">
      <formula>20</formula>
    </cfRule>
  </conditionalFormatting>
  <conditionalFormatting sqref="AL83">
    <cfRule type="cellIs" dxfId="224" priority="231" operator="between">
      <formula>80</formula>
      <formula>120</formula>
    </cfRule>
  </conditionalFormatting>
  <conditionalFormatting sqref="AJ82 AJ79 AJ76 AJ73 AJ70 AJ67 AJ64 AJ61 AJ58 AJ55 AJ52 AJ49">
    <cfRule type="cellIs" dxfId="223" priority="178" operator="greaterThan">
      <formula>20</formula>
    </cfRule>
  </conditionalFormatting>
  <conditionalFormatting sqref="AO82 AO79 AO76 AO73 AO70 AO67 AO64 AO61 AO58 AO55 AO52 AO49">
    <cfRule type="cellIs" dxfId="222" priority="177" operator="greaterThan">
      <formula>20</formula>
    </cfRule>
  </conditionalFormatting>
  <conditionalFormatting sqref="AT82 AT79 AT76 AT73 AT70 AT67 AT64 AT61 AT58 AT55 AT52 AT49">
    <cfRule type="cellIs" dxfId="221" priority="176" operator="greaterThan">
      <formula>20</formula>
    </cfRule>
  </conditionalFormatting>
  <conditionalFormatting sqref="AY82 AY79 AY76 AY73 AY70 AY67 AY64 AY61 AY58 AY55 AY52 AY49">
    <cfRule type="cellIs" dxfId="220" priority="175" operator="greaterThan">
      <formula>20</formula>
    </cfRule>
  </conditionalFormatting>
  <conditionalFormatting sqref="AO89 AO86">
    <cfRule type="cellIs" dxfId="219" priority="173" operator="greaterThan">
      <formula>20</formula>
    </cfRule>
  </conditionalFormatting>
  <conditionalFormatting sqref="AT89 AT86">
    <cfRule type="cellIs" dxfId="218" priority="172" operator="greaterThan">
      <formula>20</formula>
    </cfRule>
  </conditionalFormatting>
  <conditionalFormatting sqref="AQ82">
    <cfRule type="cellIs" dxfId="217" priority="230" operator="between">
      <formula>80</formula>
      <formula>120</formula>
    </cfRule>
  </conditionalFormatting>
  <conditionalFormatting sqref="AQ82">
    <cfRule type="cellIs" dxfId="216" priority="229" operator="between">
      <formula>80</formula>
      <formula>120</formula>
    </cfRule>
  </conditionalFormatting>
  <conditionalFormatting sqref="AP81">
    <cfRule type="cellIs" dxfId="215" priority="228" operator="greaterThan">
      <formula>20</formula>
    </cfRule>
  </conditionalFormatting>
  <conditionalFormatting sqref="AQ81">
    <cfRule type="cellIs" dxfId="214" priority="227" operator="between">
      <formula>80</formula>
      <formula>120</formula>
    </cfRule>
  </conditionalFormatting>
  <conditionalFormatting sqref="AQ81">
    <cfRule type="cellIs" dxfId="213" priority="226" operator="between">
      <formula>80</formula>
      <formula>120</formula>
    </cfRule>
  </conditionalFormatting>
  <conditionalFormatting sqref="AQ81">
    <cfRule type="cellIs" dxfId="212" priority="225" operator="between">
      <formula>80</formula>
      <formula>120</formula>
    </cfRule>
  </conditionalFormatting>
  <conditionalFormatting sqref="AQ83">
    <cfRule type="cellIs" dxfId="211" priority="224" operator="between">
      <formula>80</formula>
      <formula>120</formula>
    </cfRule>
  </conditionalFormatting>
  <conditionalFormatting sqref="AQ83">
    <cfRule type="cellIs" dxfId="210" priority="223" operator="between">
      <formula>80</formula>
      <formula>120</formula>
    </cfRule>
  </conditionalFormatting>
  <conditionalFormatting sqref="AV82">
    <cfRule type="cellIs" dxfId="209" priority="222" operator="between">
      <formula>80</formula>
      <formula>120</formula>
    </cfRule>
  </conditionalFormatting>
  <conditionalFormatting sqref="AU81">
    <cfRule type="cellIs" dxfId="208" priority="221" operator="greaterThan">
      <formula>20</formula>
    </cfRule>
  </conditionalFormatting>
  <conditionalFormatting sqref="AV81">
    <cfRule type="cellIs" dxfId="207" priority="220" operator="between">
      <formula>80</formula>
      <formula>120</formula>
    </cfRule>
  </conditionalFormatting>
  <conditionalFormatting sqref="AV81">
    <cfRule type="cellIs" dxfId="206" priority="218" operator="between">
      <formula>80</formula>
      <formula>120</formula>
    </cfRule>
  </conditionalFormatting>
  <conditionalFormatting sqref="AV81">
    <cfRule type="cellIs" dxfId="205" priority="219" operator="between">
      <formula>80</formula>
      <formula>120</formula>
    </cfRule>
  </conditionalFormatting>
  <conditionalFormatting sqref="AV83">
    <cfRule type="cellIs" dxfId="204" priority="217" operator="between">
      <formula>80</formula>
      <formula>120</formula>
    </cfRule>
  </conditionalFormatting>
  <conditionalFormatting sqref="AX91">
    <cfRule type="cellIs" dxfId="203" priority="117" operator="lessThan">
      <formula>20</formula>
    </cfRule>
  </conditionalFormatting>
  <conditionalFormatting sqref="BA82">
    <cfRule type="cellIs" dxfId="202" priority="216" operator="between">
      <formula>80</formula>
      <formula>120</formula>
    </cfRule>
  </conditionalFormatting>
  <conditionalFormatting sqref="AZ81">
    <cfRule type="cellIs" dxfId="201" priority="215" operator="greaterThan">
      <formula>20</formula>
    </cfRule>
  </conditionalFormatting>
  <conditionalFormatting sqref="BA81">
    <cfRule type="cellIs" dxfId="200" priority="214" operator="between">
      <formula>80</formula>
      <formula>120</formula>
    </cfRule>
  </conditionalFormatting>
  <conditionalFormatting sqref="BA81">
    <cfRule type="cellIs" dxfId="199" priority="213" operator="between">
      <formula>80</formula>
      <formula>120</formula>
    </cfRule>
  </conditionalFormatting>
  <conditionalFormatting sqref="BA81">
    <cfRule type="cellIs" dxfId="198" priority="211" operator="between">
      <formula>80</formula>
      <formula>120</formula>
    </cfRule>
  </conditionalFormatting>
  <conditionalFormatting sqref="BA81">
    <cfRule type="cellIs" dxfId="197" priority="212" operator="between">
      <formula>80</formula>
      <formula>120</formula>
    </cfRule>
  </conditionalFormatting>
  <conditionalFormatting sqref="BA83">
    <cfRule type="cellIs" dxfId="196" priority="210" operator="between">
      <formula>80</formula>
      <formula>120</formula>
    </cfRule>
  </conditionalFormatting>
  <conditionalFormatting sqref="AT90 AT87">
    <cfRule type="cellIs" dxfId="195" priority="126" operator="greaterThan">
      <formula>20</formula>
    </cfRule>
  </conditionalFormatting>
  <conditionalFormatting sqref="AO91 AO88 AO85">
    <cfRule type="cellIs" dxfId="194" priority="123" operator="greaterThan">
      <formula>20</formula>
    </cfRule>
  </conditionalFormatting>
  <conditionalFormatting sqref="AQ92">
    <cfRule type="cellIs" dxfId="193" priority="115" operator="between">
      <formula>80</formula>
      <formula>120</formula>
    </cfRule>
  </conditionalFormatting>
  <conditionalFormatting sqref="BA92">
    <cfRule type="cellIs" dxfId="192" priority="112" operator="between">
      <formula>80</formula>
      <formula>120</formula>
    </cfRule>
  </conditionalFormatting>
  <conditionalFormatting sqref="AW93 AR93">
    <cfRule type="cellIs" dxfId="191" priority="111" operator="greaterThan">
      <formula>20</formula>
    </cfRule>
  </conditionalFormatting>
  <conditionalFormatting sqref="AQ93 AV93 BA93 AL93:AM93">
    <cfRule type="cellIs" dxfId="190" priority="110" operator="between">
      <formula>80</formula>
      <formula>120</formula>
    </cfRule>
  </conditionalFormatting>
  <conditionalFormatting sqref="AY93:AZ93 AT93:AU93 AJ93:AK93">
    <cfRule type="cellIs" dxfId="189" priority="109" operator="greaterThan">
      <formula>20</formula>
    </cfRule>
  </conditionalFormatting>
  <conditionalFormatting sqref="AY38">
    <cfRule type="cellIs" dxfId="188" priority="209" operator="greaterThan">
      <formula>20</formula>
    </cfRule>
  </conditionalFormatting>
  <conditionalFormatting sqref="AJ42:AK42 AT42:AU42 AY42:AZ42">
    <cfRule type="cellIs" dxfId="187" priority="208" operator="greaterThan">
      <formula>20</formula>
    </cfRule>
  </conditionalFormatting>
  <conditionalFormatting sqref="AO42:AP42">
    <cfRule type="cellIs" dxfId="186" priority="207" operator="greaterThan">
      <formula>20</formula>
    </cfRule>
  </conditionalFormatting>
  <conditionalFormatting sqref="AO42">
    <cfRule type="cellIs" dxfId="185" priority="205" operator="greaterThan">
      <formula>20</formula>
    </cfRule>
  </conditionalFormatting>
  <conditionalFormatting sqref="AY42 AY44">
    <cfRule type="cellIs" dxfId="184" priority="203" operator="greaterThan">
      <formula>20</formula>
    </cfRule>
  </conditionalFormatting>
  <conditionalFormatting sqref="AJ42">
    <cfRule type="cellIs" dxfId="183" priority="206" operator="greaterThan">
      <formula>20</formula>
    </cfRule>
  </conditionalFormatting>
  <conditionalFormatting sqref="AT42 AT44">
    <cfRule type="cellIs" dxfId="182" priority="204" operator="greaterThan">
      <formula>20</formula>
    </cfRule>
  </conditionalFormatting>
  <conditionalFormatting sqref="AR44 AW44 AJ44:AK44 AT44:AU44 AY44:AZ44">
    <cfRule type="cellIs" dxfId="181" priority="202" operator="greaterThan">
      <formula>20</formula>
    </cfRule>
  </conditionalFormatting>
  <conditionalFormatting sqref="AL44:AM44 BA44 AV44">
    <cfRule type="cellIs" dxfId="180" priority="201" operator="between">
      <formula>80</formula>
      <formula>120</formula>
    </cfRule>
  </conditionalFormatting>
  <conditionalFormatting sqref="AO44:AP44">
    <cfRule type="cellIs" dxfId="179" priority="200" operator="greaterThan">
      <formula>20</formula>
    </cfRule>
  </conditionalFormatting>
  <conditionalFormatting sqref="AQ44">
    <cfRule type="cellIs" dxfId="178" priority="199" operator="between">
      <formula>80</formula>
      <formula>120</formula>
    </cfRule>
  </conditionalFormatting>
  <conditionalFormatting sqref="AJ43">
    <cfRule type="cellIs" dxfId="177" priority="198" operator="greaterThan">
      <formula>20</formula>
    </cfRule>
  </conditionalFormatting>
  <conditionalFormatting sqref="AO43">
    <cfRule type="cellIs" dxfId="176" priority="197" operator="greaterThan">
      <formula>20</formula>
    </cfRule>
  </conditionalFormatting>
  <conditionalFormatting sqref="AT43">
    <cfRule type="cellIs" dxfId="175" priority="196" operator="greaterThan">
      <formula>20</formula>
    </cfRule>
  </conditionalFormatting>
  <conditionalFormatting sqref="AY43">
    <cfRule type="cellIs" dxfId="174" priority="195" operator="greaterThan">
      <formula>20</formula>
    </cfRule>
  </conditionalFormatting>
  <conditionalFormatting sqref="AJ40">
    <cfRule type="cellIs" dxfId="173" priority="194" operator="greaterThan">
      <formula>20</formula>
    </cfRule>
  </conditionalFormatting>
  <conditionalFormatting sqref="AO40">
    <cfRule type="cellIs" dxfId="172" priority="193" operator="greaterThan">
      <formula>20</formula>
    </cfRule>
  </conditionalFormatting>
  <conditionalFormatting sqref="AT40">
    <cfRule type="cellIs" dxfId="171" priority="192" operator="greaterThan">
      <formula>20</formula>
    </cfRule>
  </conditionalFormatting>
  <conditionalFormatting sqref="AY40">
    <cfRule type="cellIs" dxfId="170" priority="191" operator="greaterThan">
      <formula>20</formula>
    </cfRule>
  </conditionalFormatting>
  <conditionalFormatting sqref="AJ41">
    <cfRule type="cellIs" dxfId="169" priority="190" operator="greaterThan">
      <formula>20</formula>
    </cfRule>
  </conditionalFormatting>
  <conditionalFormatting sqref="AO41">
    <cfRule type="cellIs" dxfId="168" priority="189" operator="greaterThan">
      <formula>20</formula>
    </cfRule>
  </conditionalFormatting>
  <conditionalFormatting sqref="AT41">
    <cfRule type="cellIs" dxfId="167" priority="188" operator="greaterThan">
      <formula>20</formula>
    </cfRule>
  </conditionalFormatting>
  <conditionalFormatting sqref="AY41">
    <cfRule type="cellIs" dxfId="166" priority="187" operator="greaterThan">
      <formula>20</formula>
    </cfRule>
  </conditionalFormatting>
  <conditionalFormatting sqref="AJ45">
    <cfRule type="cellIs" dxfId="165" priority="186" operator="greaterThan">
      <formula>20</formula>
    </cfRule>
  </conditionalFormatting>
  <conditionalFormatting sqref="AO45">
    <cfRule type="cellIs" dxfId="164" priority="185" operator="greaterThan">
      <formula>20</formula>
    </cfRule>
  </conditionalFormatting>
  <conditionalFormatting sqref="AT45">
    <cfRule type="cellIs" dxfId="163" priority="184" operator="greaterThan">
      <formula>20</formula>
    </cfRule>
  </conditionalFormatting>
  <conditionalFormatting sqref="AY45">
    <cfRule type="cellIs" dxfId="162" priority="183" operator="greaterThan">
      <formula>20</formula>
    </cfRule>
  </conditionalFormatting>
  <conditionalFormatting sqref="AJ46">
    <cfRule type="cellIs" dxfId="161" priority="182" operator="greaterThan">
      <formula>20</formula>
    </cfRule>
  </conditionalFormatting>
  <conditionalFormatting sqref="AO46">
    <cfRule type="cellIs" dxfId="160" priority="181" operator="greaterThan">
      <formula>20</formula>
    </cfRule>
  </conditionalFormatting>
  <conditionalFormatting sqref="AT46">
    <cfRule type="cellIs" dxfId="159" priority="180" operator="greaterThan">
      <formula>20</formula>
    </cfRule>
  </conditionalFormatting>
  <conditionalFormatting sqref="AY46">
    <cfRule type="cellIs" dxfId="158" priority="179" operator="greaterThan">
      <formula>20</formula>
    </cfRule>
  </conditionalFormatting>
  <conditionalFormatting sqref="AJ89 AJ86">
    <cfRule type="cellIs" dxfId="157" priority="174" operator="greaterThan">
      <formula>20</formula>
    </cfRule>
  </conditionalFormatting>
  <conditionalFormatting sqref="AY89 AY86">
    <cfRule type="cellIs" dxfId="156" priority="171" operator="greaterThan">
      <formula>20</formula>
    </cfRule>
  </conditionalFormatting>
  <conditionalFormatting sqref="AK82">
    <cfRule type="cellIs" dxfId="155" priority="163" operator="lessThan">
      <formula>20</formula>
    </cfRule>
  </conditionalFormatting>
  <conditionalFormatting sqref="AL80">
    <cfRule type="cellIs" dxfId="154" priority="170" operator="between">
      <formula>80</formula>
      <formula>120</formula>
    </cfRule>
  </conditionalFormatting>
  <conditionalFormatting sqref="AK79">
    <cfRule type="cellIs" dxfId="153" priority="169" operator="greaterThan">
      <formula>20</formula>
    </cfRule>
  </conditionalFormatting>
  <conditionalFormatting sqref="AL79">
    <cfRule type="cellIs" dxfId="152" priority="168" operator="between">
      <formula>80</formula>
      <formula>120</formula>
    </cfRule>
  </conditionalFormatting>
  <conditionalFormatting sqref="AL79">
    <cfRule type="cellIs" dxfId="151" priority="167" operator="between">
      <formula>80</formula>
      <formula>120</formula>
    </cfRule>
  </conditionalFormatting>
  <conditionalFormatting sqref="AK82">
    <cfRule type="cellIs" dxfId="150" priority="166" operator="greaterThan">
      <formula>20</formula>
    </cfRule>
  </conditionalFormatting>
  <conditionalFormatting sqref="AL81:AL82">
    <cfRule type="cellIs" dxfId="149" priority="165" operator="between">
      <formula>80</formula>
      <formula>120</formula>
    </cfRule>
  </conditionalFormatting>
  <conditionalFormatting sqref="AK82">
    <cfRule type="cellIs" dxfId="148" priority="164" operator="greaterThan">
      <formula>20</formula>
    </cfRule>
  </conditionalFormatting>
  <conditionalFormatting sqref="AQ80">
    <cfRule type="cellIs" dxfId="147" priority="162" operator="between">
      <formula>80</formula>
      <formula>120</formula>
    </cfRule>
  </conditionalFormatting>
  <conditionalFormatting sqref="AQ80">
    <cfRule type="cellIs" dxfId="146" priority="161" operator="between">
      <formula>80</formula>
      <formula>120</formula>
    </cfRule>
  </conditionalFormatting>
  <conditionalFormatting sqref="AQ79">
    <cfRule type="cellIs" dxfId="145" priority="159" operator="between">
      <formula>80</formula>
      <formula>120</formula>
    </cfRule>
  </conditionalFormatting>
  <conditionalFormatting sqref="AQ79">
    <cfRule type="cellIs" dxfId="144" priority="158" operator="between">
      <formula>80</formula>
      <formula>120</formula>
    </cfRule>
  </conditionalFormatting>
  <conditionalFormatting sqref="AQ79">
    <cfRule type="cellIs" dxfId="143" priority="157" operator="between">
      <formula>80</formula>
      <formula>120</formula>
    </cfRule>
  </conditionalFormatting>
  <conditionalFormatting sqref="AP82">
    <cfRule type="cellIs" dxfId="142" priority="156" operator="greaterThan">
      <formula>20</formula>
    </cfRule>
  </conditionalFormatting>
  <conditionalFormatting sqref="AQ81:AQ82">
    <cfRule type="cellIs" dxfId="141" priority="155" operator="between">
      <formula>80</formula>
      <formula>120</formula>
    </cfRule>
  </conditionalFormatting>
  <conditionalFormatting sqref="AQ81:AQ82">
    <cfRule type="cellIs" dxfId="140" priority="154" operator="between">
      <formula>80</formula>
      <formula>120</formula>
    </cfRule>
  </conditionalFormatting>
  <conditionalFormatting sqref="AP82">
    <cfRule type="cellIs" dxfId="139" priority="153" operator="greaterThan">
      <formula>20</formula>
    </cfRule>
  </conditionalFormatting>
  <conditionalFormatting sqref="AP82">
    <cfRule type="cellIs" dxfId="138" priority="152" operator="lessThan">
      <formula>20</formula>
    </cfRule>
  </conditionalFormatting>
  <conditionalFormatting sqref="AV80">
    <cfRule type="cellIs" dxfId="137" priority="151" operator="between">
      <formula>80</formula>
      <formula>120</formula>
    </cfRule>
  </conditionalFormatting>
  <conditionalFormatting sqref="AU79">
    <cfRule type="cellIs" dxfId="136" priority="150" operator="greaterThan">
      <formula>20</formula>
    </cfRule>
  </conditionalFormatting>
  <conditionalFormatting sqref="AV79">
    <cfRule type="cellIs" dxfId="135" priority="149" operator="between">
      <formula>80</formula>
      <formula>120</formula>
    </cfRule>
  </conditionalFormatting>
  <conditionalFormatting sqref="AV79">
    <cfRule type="cellIs" dxfId="134" priority="147" operator="between">
      <formula>80</formula>
      <formula>120</formula>
    </cfRule>
  </conditionalFormatting>
  <conditionalFormatting sqref="AV79">
    <cfRule type="cellIs" dxfId="133" priority="148" operator="between">
      <formula>80</formula>
      <formula>120</formula>
    </cfRule>
  </conditionalFormatting>
  <conditionalFormatting sqref="AU82">
    <cfRule type="cellIs" dxfId="132" priority="146" operator="greaterThan">
      <formula>20</formula>
    </cfRule>
  </conditionalFormatting>
  <conditionalFormatting sqref="AV81:AV82">
    <cfRule type="cellIs" dxfId="131" priority="145" operator="between">
      <formula>80</formula>
      <formula>120</formula>
    </cfRule>
  </conditionalFormatting>
  <conditionalFormatting sqref="AU82">
    <cfRule type="cellIs" dxfId="130" priority="144" operator="greaterThan">
      <formula>20</formula>
    </cfRule>
  </conditionalFormatting>
  <conditionalFormatting sqref="AU82">
    <cfRule type="cellIs" dxfId="129" priority="143" operator="lessThan">
      <formula>20</formula>
    </cfRule>
  </conditionalFormatting>
  <conditionalFormatting sqref="BA80">
    <cfRule type="cellIs" dxfId="128" priority="142" operator="between">
      <formula>80</formula>
      <formula>120</formula>
    </cfRule>
  </conditionalFormatting>
  <conditionalFormatting sqref="AZ79">
    <cfRule type="cellIs" dxfId="127" priority="141" operator="greaterThan">
      <formula>20</formula>
    </cfRule>
  </conditionalFormatting>
  <conditionalFormatting sqref="BA79">
    <cfRule type="cellIs" dxfId="126" priority="140" operator="between">
      <formula>80</formula>
      <formula>120</formula>
    </cfRule>
  </conditionalFormatting>
  <conditionalFormatting sqref="BA79">
    <cfRule type="cellIs" dxfId="125" priority="137" operator="between">
      <formula>80</formula>
      <formula>120</formula>
    </cfRule>
  </conditionalFormatting>
  <conditionalFormatting sqref="BA79">
    <cfRule type="cellIs" dxfId="124" priority="138" operator="between">
      <formula>80</formula>
      <formula>120</formula>
    </cfRule>
  </conditionalFormatting>
  <conditionalFormatting sqref="AZ82">
    <cfRule type="cellIs" dxfId="123" priority="136" operator="greaterThan">
      <formula>20</formula>
    </cfRule>
  </conditionalFormatting>
  <conditionalFormatting sqref="BA81:BA82">
    <cfRule type="cellIs" dxfId="122" priority="135" operator="between">
      <formula>80</formula>
      <formula>120</formula>
    </cfRule>
  </conditionalFormatting>
  <conditionalFormatting sqref="AZ82">
    <cfRule type="cellIs" dxfId="121" priority="134" operator="greaterThan">
      <formula>20</formula>
    </cfRule>
  </conditionalFormatting>
  <conditionalFormatting sqref="AZ82">
    <cfRule type="cellIs" dxfId="120" priority="133" operator="lessThan">
      <formula>20</formula>
    </cfRule>
  </conditionalFormatting>
  <conditionalFormatting sqref="AJ84">
    <cfRule type="cellIs" dxfId="119" priority="132" operator="greaterThan">
      <formula>20</formula>
    </cfRule>
  </conditionalFormatting>
  <conditionalFormatting sqref="AO84">
    <cfRule type="cellIs" dxfId="118" priority="131" operator="greaterThan">
      <formula>20</formula>
    </cfRule>
  </conditionalFormatting>
  <conditionalFormatting sqref="AY90 AY87">
    <cfRule type="cellIs" dxfId="117" priority="125" operator="greaterThan">
      <formula>20</formula>
    </cfRule>
  </conditionalFormatting>
  <conditionalFormatting sqref="AJ91 AJ88 AJ85">
    <cfRule type="cellIs" dxfId="116" priority="124" operator="greaterThan">
      <formula>20</formula>
    </cfRule>
  </conditionalFormatting>
  <conditionalFormatting sqref="AT91 AT88 AT85">
    <cfRule type="cellIs" dxfId="115" priority="122" operator="greaterThan">
      <formula>20</formula>
    </cfRule>
  </conditionalFormatting>
  <conditionalFormatting sqref="AY91 AY88 AY85">
    <cfRule type="cellIs" dxfId="114" priority="121" operator="greaterThan">
      <formula>20</formula>
    </cfRule>
  </conditionalFormatting>
  <conditionalFormatting sqref="AI91">
    <cfRule type="cellIs" dxfId="113" priority="120" operator="lessThan">
      <formula>20</formula>
    </cfRule>
  </conditionalFormatting>
  <conditionalFormatting sqref="AN91">
    <cfRule type="cellIs" dxfId="112" priority="119" operator="lessThan">
      <formula>20</formula>
    </cfRule>
  </conditionalFormatting>
  <conditionalFormatting sqref="AS91">
    <cfRule type="cellIs" dxfId="111" priority="118" operator="lessThan">
      <formula>20</formula>
    </cfRule>
  </conditionalFormatting>
  <conditionalFormatting sqref="AL92">
    <cfRule type="cellIs" dxfId="110" priority="116" operator="between">
      <formula>80</formula>
      <formula>120</formula>
    </cfRule>
  </conditionalFormatting>
  <conditionalFormatting sqref="AQ92">
    <cfRule type="cellIs" dxfId="109" priority="114" operator="between">
      <formula>80</formula>
      <formula>120</formula>
    </cfRule>
  </conditionalFormatting>
  <conditionalFormatting sqref="AV92">
    <cfRule type="cellIs" dxfId="108" priority="113" operator="between">
      <formula>80</formula>
      <formula>120</formula>
    </cfRule>
  </conditionalFormatting>
  <conditionalFormatting sqref="AL137">
    <cfRule type="cellIs" dxfId="107" priority="5" operator="between">
      <formula>80</formula>
      <formula>120</formula>
    </cfRule>
  </conditionalFormatting>
  <conditionalFormatting sqref="AQ137">
    <cfRule type="cellIs" dxfId="106" priority="4" operator="between">
      <formula>80</formula>
      <formula>120</formula>
    </cfRule>
  </conditionalFormatting>
  <conditionalFormatting sqref="AQ137">
    <cfRule type="cellIs" dxfId="105" priority="3" operator="between">
      <formula>80</formula>
      <formula>120</formula>
    </cfRule>
  </conditionalFormatting>
  <conditionalFormatting sqref="AV137">
    <cfRule type="cellIs" dxfId="104" priority="2" operator="between">
      <formula>80</formula>
      <formula>120</formula>
    </cfRule>
  </conditionalFormatting>
  <conditionalFormatting sqref="BA137">
    <cfRule type="cellIs" dxfId="103" priority="1" operator="between">
      <formula>80</formula>
      <formula>120</formula>
    </cfRule>
  </conditionalFormatting>
  <conditionalFormatting sqref="AJ93">
    <cfRule type="cellIs" dxfId="102" priority="107" operator="greaterThan">
      <formula>20</formula>
    </cfRule>
  </conditionalFormatting>
  <conditionalFormatting sqref="AY93">
    <cfRule type="cellIs" dxfId="101" priority="104" operator="greaterThan">
      <formula>20</formula>
    </cfRule>
  </conditionalFormatting>
  <conditionalFormatting sqref="AO93:AP93">
    <cfRule type="cellIs" dxfId="100" priority="108" operator="greaterThan">
      <formula>20</formula>
    </cfRule>
  </conditionalFormatting>
  <conditionalFormatting sqref="AO93">
    <cfRule type="cellIs" dxfId="99" priority="106" operator="greaterThan">
      <formula>20</formula>
    </cfRule>
  </conditionalFormatting>
  <conditionalFormatting sqref="AT93">
    <cfRule type="cellIs" dxfId="98" priority="105" operator="greaterThan">
      <formula>20</formula>
    </cfRule>
  </conditionalFormatting>
  <conditionalFormatting sqref="AY93">
    <cfRule type="cellIs" dxfId="97" priority="102" operator="greaterThan">
      <formula>20</formula>
    </cfRule>
  </conditionalFormatting>
  <conditionalFormatting sqref="AT93">
    <cfRule type="cellIs" dxfId="96" priority="103" operator="greaterThan">
      <formula>20</formula>
    </cfRule>
  </conditionalFormatting>
  <conditionalFormatting sqref="AJ126 AJ123 AJ120 AJ117 AJ114 AJ111 AJ108 AJ105 AJ102 AJ99 AJ96">
    <cfRule type="cellIs" dxfId="95" priority="101" operator="greaterThan">
      <formula>20</formula>
    </cfRule>
  </conditionalFormatting>
  <conditionalFormatting sqref="AO126 AO123 AO120 AO117 AO114 AO111 AO108 AO105 AO102 AO99 AO96">
    <cfRule type="cellIs" dxfId="94" priority="100" operator="greaterThan">
      <formula>20</formula>
    </cfRule>
  </conditionalFormatting>
  <conditionalFormatting sqref="AT126 AT123 AT120 AT117 AT114 AT111 AT108 AT105 AT102 AT99 AT96">
    <cfRule type="cellIs" dxfId="93" priority="99" operator="greaterThan">
      <formula>20</formula>
    </cfRule>
  </conditionalFormatting>
  <conditionalFormatting sqref="AY126 AY123 AY120 AY117 AY114 AY111 AY108 AY105 AY102 AY99 AY96">
    <cfRule type="cellIs" dxfId="92" priority="98" operator="greaterThan">
      <formula>20</formula>
    </cfRule>
  </conditionalFormatting>
  <conditionalFormatting sqref="AJ136 AJ133">
    <cfRule type="cellIs" dxfId="91" priority="97" operator="greaterThan">
      <formula>20</formula>
    </cfRule>
  </conditionalFormatting>
  <conditionalFormatting sqref="AO136 AO133">
    <cfRule type="cellIs" dxfId="90" priority="96" operator="greaterThan">
      <formula>20</formula>
    </cfRule>
  </conditionalFormatting>
  <conditionalFormatting sqref="AT136 AT133">
    <cfRule type="cellIs" dxfId="89" priority="95" operator="greaterThan">
      <formula>20</formula>
    </cfRule>
  </conditionalFormatting>
  <conditionalFormatting sqref="AY136 AY133">
    <cfRule type="cellIs" dxfId="88" priority="94" operator="greaterThan">
      <formula>20</formula>
    </cfRule>
  </conditionalFormatting>
  <conditionalFormatting sqref="AL127">
    <cfRule type="cellIs" dxfId="87" priority="93" operator="between">
      <formula>80</formula>
      <formula>120</formula>
    </cfRule>
  </conditionalFormatting>
  <conditionalFormatting sqref="AK126">
    <cfRule type="cellIs" dxfId="86" priority="92" operator="greaterThan">
      <formula>20</formula>
    </cfRule>
  </conditionalFormatting>
  <conditionalFormatting sqref="AL126">
    <cfRule type="cellIs" dxfId="85" priority="91" operator="between">
      <formula>80</formula>
      <formula>120</formula>
    </cfRule>
  </conditionalFormatting>
  <conditionalFormatting sqref="AL126">
    <cfRule type="cellIs" dxfId="84" priority="90" operator="between">
      <formula>80</formula>
      <formula>120</formula>
    </cfRule>
  </conditionalFormatting>
  <conditionalFormatting sqref="AL128">
    <cfRule type="cellIs" dxfId="83" priority="89" operator="between">
      <formula>80</formula>
      <formula>120</formula>
    </cfRule>
  </conditionalFormatting>
  <conditionalFormatting sqref="AQ127">
    <cfRule type="cellIs" dxfId="82" priority="88" operator="between">
      <formula>80</formula>
      <formula>120</formula>
    </cfRule>
  </conditionalFormatting>
  <conditionalFormatting sqref="AQ127">
    <cfRule type="cellIs" dxfId="81" priority="87" operator="between">
      <formula>80</formula>
      <formula>120</formula>
    </cfRule>
  </conditionalFormatting>
  <conditionalFormatting sqref="AP126">
    <cfRule type="cellIs" dxfId="80" priority="86" operator="greaterThan">
      <formula>20</formula>
    </cfRule>
  </conditionalFormatting>
  <conditionalFormatting sqref="AQ126">
    <cfRule type="cellIs" dxfId="79" priority="85" operator="between">
      <formula>80</formula>
      <formula>120</formula>
    </cfRule>
  </conditionalFormatting>
  <conditionalFormatting sqref="AQ126">
    <cfRule type="cellIs" dxfId="78" priority="84" operator="between">
      <formula>80</formula>
      <formula>120</formula>
    </cfRule>
  </conditionalFormatting>
  <conditionalFormatting sqref="AQ126">
    <cfRule type="cellIs" dxfId="77" priority="83" operator="between">
      <formula>80</formula>
      <formula>120</formula>
    </cfRule>
  </conditionalFormatting>
  <conditionalFormatting sqref="AQ128">
    <cfRule type="cellIs" dxfId="76" priority="82" operator="between">
      <formula>80</formula>
      <formula>120</formula>
    </cfRule>
  </conditionalFormatting>
  <conditionalFormatting sqref="AQ128">
    <cfRule type="cellIs" dxfId="75" priority="81" operator="between">
      <formula>80</formula>
      <formula>120</formula>
    </cfRule>
  </conditionalFormatting>
  <conditionalFormatting sqref="AV127">
    <cfRule type="cellIs" dxfId="74" priority="80" operator="between">
      <formula>80</formula>
      <formula>120</formula>
    </cfRule>
  </conditionalFormatting>
  <conditionalFormatting sqref="AU126">
    <cfRule type="cellIs" dxfId="73" priority="79" operator="greaterThan">
      <formula>20</formula>
    </cfRule>
  </conditionalFormatting>
  <conditionalFormatting sqref="AV126">
    <cfRule type="cellIs" dxfId="72" priority="78" operator="between">
      <formula>80</formula>
      <formula>120</formula>
    </cfRule>
  </conditionalFormatting>
  <conditionalFormatting sqref="AV126">
    <cfRule type="cellIs" dxfId="71" priority="76" operator="between">
      <formula>80</formula>
      <formula>120</formula>
    </cfRule>
  </conditionalFormatting>
  <conditionalFormatting sqref="AV126">
    <cfRule type="cellIs" dxfId="70" priority="77" operator="between">
      <formula>80</formula>
      <formula>120</formula>
    </cfRule>
  </conditionalFormatting>
  <conditionalFormatting sqref="AV128">
    <cfRule type="cellIs" dxfId="69" priority="75" operator="between">
      <formula>80</formula>
      <formula>120</formula>
    </cfRule>
  </conditionalFormatting>
  <conditionalFormatting sqref="BA127">
    <cfRule type="cellIs" dxfId="68" priority="74" operator="between">
      <formula>80</formula>
      <formula>120</formula>
    </cfRule>
  </conditionalFormatting>
  <conditionalFormatting sqref="AZ126">
    <cfRule type="cellIs" dxfId="67" priority="73" operator="greaterThan">
      <formula>20</formula>
    </cfRule>
  </conditionalFormatting>
  <conditionalFormatting sqref="BA126">
    <cfRule type="cellIs" dxfId="66" priority="72" operator="between">
      <formula>80</formula>
      <formula>120</formula>
    </cfRule>
  </conditionalFormatting>
  <conditionalFormatting sqref="BA126">
    <cfRule type="cellIs" dxfId="65" priority="71" operator="between">
      <formula>80</formula>
      <formula>120</formula>
    </cfRule>
  </conditionalFormatting>
  <conditionalFormatting sqref="BA126">
    <cfRule type="cellIs" dxfId="64" priority="69" operator="between">
      <formula>80</formula>
      <formula>120</formula>
    </cfRule>
  </conditionalFormatting>
  <conditionalFormatting sqref="BA126">
    <cfRule type="cellIs" dxfId="63" priority="70" operator="between">
      <formula>80</formula>
      <formula>120</formula>
    </cfRule>
  </conditionalFormatting>
  <conditionalFormatting sqref="BA128">
    <cfRule type="cellIs" dxfId="62" priority="68" operator="between">
      <formula>80</formula>
      <formula>120</formula>
    </cfRule>
  </conditionalFormatting>
  <conditionalFormatting sqref="AJ127 AJ124 AJ121 AJ118 AJ115 AJ112 AJ109 AJ106 AJ103 AJ100 AJ97 AJ94">
    <cfRule type="cellIs" dxfId="61" priority="67" operator="greaterThan">
      <formula>20</formula>
    </cfRule>
  </conditionalFormatting>
  <conditionalFormatting sqref="AO127 AO124 AO121 AO118 AO115 AO112 AO109 AO106 AO103 AO100 AO97 AO94">
    <cfRule type="cellIs" dxfId="60" priority="66" operator="greaterThan">
      <formula>20</formula>
    </cfRule>
  </conditionalFormatting>
  <conditionalFormatting sqref="AT127 AT124 AT121 AT118 AT115 AT112 AT109 AT106 AT103 AT100 AT97 AT94">
    <cfRule type="cellIs" dxfId="59" priority="65" operator="greaterThan">
      <formula>20</formula>
    </cfRule>
  </conditionalFormatting>
  <conditionalFormatting sqref="AY127 AY124 AY121 AY118 AY115 AY112 AY109 AY106 AY103 AY100 AY97 AY94">
    <cfRule type="cellIs" dxfId="58" priority="64" operator="greaterThan">
      <formula>20</formula>
    </cfRule>
  </conditionalFormatting>
  <conditionalFormatting sqref="AJ134 AJ131">
    <cfRule type="cellIs" dxfId="57" priority="63" operator="greaterThan">
      <formula>20</formula>
    </cfRule>
  </conditionalFormatting>
  <conditionalFormatting sqref="AO134 AO131">
    <cfRule type="cellIs" dxfId="56" priority="62" operator="greaterThan">
      <formula>20</formula>
    </cfRule>
  </conditionalFormatting>
  <conditionalFormatting sqref="AT134 AT131">
    <cfRule type="cellIs" dxfId="55" priority="61" operator="greaterThan">
      <formula>20</formula>
    </cfRule>
  </conditionalFormatting>
  <conditionalFormatting sqref="AY134 AY131">
    <cfRule type="cellIs" dxfId="54" priority="60" operator="greaterThan">
      <formula>20</formula>
    </cfRule>
  </conditionalFormatting>
  <conditionalFormatting sqref="AK127">
    <cfRule type="cellIs" dxfId="53" priority="52" operator="lessThan">
      <formula>20</formula>
    </cfRule>
  </conditionalFormatting>
  <conditionalFormatting sqref="AL125">
    <cfRule type="cellIs" dxfId="52" priority="59" operator="between">
      <formula>80</formula>
      <formula>120</formula>
    </cfRule>
  </conditionalFormatting>
  <conditionalFormatting sqref="AK124">
    <cfRule type="cellIs" dxfId="51" priority="58" operator="greaterThan">
      <formula>20</formula>
    </cfRule>
  </conditionalFormatting>
  <conditionalFormatting sqref="AL124">
    <cfRule type="cellIs" dxfId="50" priority="57" operator="between">
      <formula>80</formula>
      <formula>120</formula>
    </cfRule>
  </conditionalFormatting>
  <conditionalFormatting sqref="AL124">
    <cfRule type="cellIs" dxfId="49" priority="56" operator="between">
      <formula>80</formula>
      <formula>120</formula>
    </cfRule>
  </conditionalFormatting>
  <conditionalFormatting sqref="AK127">
    <cfRule type="cellIs" dxfId="48" priority="55" operator="greaterThan">
      <formula>20</formula>
    </cfRule>
  </conditionalFormatting>
  <conditionalFormatting sqref="AL126:AL127">
    <cfRule type="cellIs" dxfId="47" priority="54" operator="between">
      <formula>80</formula>
      <formula>120</formula>
    </cfRule>
  </conditionalFormatting>
  <conditionalFormatting sqref="AK127">
    <cfRule type="cellIs" dxfId="46" priority="53" operator="greaterThan">
      <formula>20</formula>
    </cfRule>
  </conditionalFormatting>
  <conditionalFormatting sqref="AQ125">
    <cfRule type="cellIs" dxfId="45" priority="51" operator="between">
      <formula>80</formula>
      <formula>120</formula>
    </cfRule>
  </conditionalFormatting>
  <conditionalFormatting sqref="AQ125">
    <cfRule type="cellIs" dxfId="44" priority="50" operator="between">
      <formula>80</formula>
      <formula>120</formula>
    </cfRule>
  </conditionalFormatting>
  <conditionalFormatting sqref="AP124">
    <cfRule type="cellIs" dxfId="43" priority="49" operator="greaterThan">
      <formula>20</formula>
    </cfRule>
  </conditionalFormatting>
  <conditionalFormatting sqref="AQ124">
    <cfRule type="cellIs" dxfId="42" priority="48" operator="between">
      <formula>80</formula>
      <formula>120</formula>
    </cfRule>
  </conditionalFormatting>
  <conditionalFormatting sqref="AQ124">
    <cfRule type="cellIs" dxfId="41" priority="47" operator="between">
      <formula>80</formula>
      <formula>120</formula>
    </cfRule>
  </conditionalFormatting>
  <conditionalFormatting sqref="AQ124">
    <cfRule type="cellIs" dxfId="40" priority="46" operator="between">
      <formula>80</formula>
      <formula>120</formula>
    </cfRule>
  </conditionalFormatting>
  <conditionalFormatting sqref="AP127">
    <cfRule type="cellIs" dxfId="39" priority="45" operator="greaterThan">
      <formula>20</formula>
    </cfRule>
  </conditionalFormatting>
  <conditionalFormatting sqref="AQ126:AQ127">
    <cfRule type="cellIs" dxfId="38" priority="44" operator="between">
      <formula>80</formula>
      <formula>120</formula>
    </cfRule>
  </conditionalFormatting>
  <conditionalFormatting sqref="AQ126:AQ127">
    <cfRule type="cellIs" dxfId="37" priority="43" operator="between">
      <formula>80</formula>
      <formula>120</formula>
    </cfRule>
  </conditionalFormatting>
  <conditionalFormatting sqref="AP127">
    <cfRule type="cellIs" dxfId="36" priority="42" operator="greaterThan">
      <formula>20</formula>
    </cfRule>
  </conditionalFormatting>
  <conditionalFormatting sqref="AP127">
    <cfRule type="cellIs" dxfId="35" priority="41" operator="lessThan">
      <formula>20</formula>
    </cfRule>
  </conditionalFormatting>
  <conditionalFormatting sqref="AV125">
    <cfRule type="cellIs" dxfId="34" priority="40" operator="between">
      <formula>80</formula>
      <formula>120</formula>
    </cfRule>
  </conditionalFormatting>
  <conditionalFormatting sqref="AU124">
    <cfRule type="cellIs" dxfId="33" priority="39" operator="greaterThan">
      <formula>20</formula>
    </cfRule>
  </conditionalFormatting>
  <conditionalFormatting sqref="AV124">
    <cfRule type="cellIs" dxfId="32" priority="38" operator="between">
      <formula>80</formula>
      <formula>120</formula>
    </cfRule>
  </conditionalFormatting>
  <conditionalFormatting sqref="AV124">
    <cfRule type="cellIs" dxfId="31" priority="36" operator="between">
      <formula>80</formula>
      <formula>120</formula>
    </cfRule>
  </conditionalFormatting>
  <conditionalFormatting sqref="AV124">
    <cfRule type="cellIs" dxfId="30" priority="37" operator="between">
      <formula>80</formula>
      <formula>120</formula>
    </cfRule>
  </conditionalFormatting>
  <conditionalFormatting sqref="AU127">
    <cfRule type="cellIs" dxfId="29" priority="35" operator="greaterThan">
      <formula>20</formula>
    </cfRule>
  </conditionalFormatting>
  <conditionalFormatting sqref="AV126:AV127">
    <cfRule type="cellIs" dxfId="28" priority="34" operator="between">
      <formula>80</formula>
      <formula>120</formula>
    </cfRule>
  </conditionalFormatting>
  <conditionalFormatting sqref="AU127">
    <cfRule type="cellIs" dxfId="27" priority="33" operator="greaterThan">
      <formula>20</formula>
    </cfRule>
  </conditionalFormatting>
  <conditionalFormatting sqref="AU127">
    <cfRule type="cellIs" dxfId="26" priority="32" operator="lessThan">
      <formula>20</formula>
    </cfRule>
  </conditionalFormatting>
  <conditionalFormatting sqref="BA125">
    <cfRule type="cellIs" dxfId="25" priority="31" operator="between">
      <formula>80</formula>
      <formula>120</formula>
    </cfRule>
  </conditionalFormatting>
  <conditionalFormatting sqref="AZ124">
    <cfRule type="cellIs" dxfId="24" priority="30" operator="greaterThan">
      <formula>20</formula>
    </cfRule>
  </conditionalFormatting>
  <conditionalFormatting sqref="BA124">
    <cfRule type="cellIs" dxfId="23" priority="29" operator="between">
      <formula>80</formula>
      <formula>120</formula>
    </cfRule>
  </conditionalFormatting>
  <conditionalFormatting sqref="BA124">
    <cfRule type="cellIs" dxfId="22" priority="28" operator="between">
      <formula>80</formula>
      <formula>120</formula>
    </cfRule>
  </conditionalFormatting>
  <conditionalFormatting sqref="BA124">
    <cfRule type="cellIs" dxfId="21" priority="26" operator="between">
      <formula>80</formula>
      <formula>120</formula>
    </cfRule>
  </conditionalFormatting>
  <conditionalFormatting sqref="BA124">
    <cfRule type="cellIs" dxfId="20" priority="27" operator="between">
      <formula>80</formula>
      <formula>120</formula>
    </cfRule>
  </conditionalFormatting>
  <conditionalFormatting sqref="AZ127">
    <cfRule type="cellIs" dxfId="19" priority="25" operator="greaterThan">
      <formula>20</formula>
    </cfRule>
  </conditionalFormatting>
  <conditionalFormatting sqref="BA126:BA127">
    <cfRule type="cellIs" dxfId="18" priority="24" operator="between">
      <formula>80</formula>
      <formula>120</formula>
    </cfRule>
  </conditionalFormatting>
  <conditionalFormatting sqref="AZ127">
    <cfRule type="cellIs" dxfId="17" priority="23" operator="greaterThan">
      <formula>20</formula>
    </cfRule>
  </conditionalFormatting>
  <conditionalFormatting sqref="AZ127">
    <cfRule type="cellIs" dxfId="16" priority="22" operator="lessThan">
      <formula>20</formula>
    </cfRule>
  </conditionalFormatting>
  <conditionalFormatting sqref="AJ129">
    <cfRule type="cellIs" dxfId="15" priority="21" operator="greaterThan">
      <formula>20</formula>
    </cfRule>
  </conditionalFormatting>
  <conditionalFormatting sqref="AO129">
    <cfRule type="cellIs" dxfId="14" priority="20" operator="greaterThan">
      <formula>20</formula>
    </cfRule>
  </conditionalFormatting>
  <conditionalFormatting sqref="AT129">
    <cfRule type="cellIs" dxfId="13" priority="19" operator="greaterThan">
      <formula>20</formula>
    </cfRule>
  </conditionalFormatting>
  <conditionalFormatting sqref="AY129">
    <cfRule type="cellIs" dxfId="12" priority="18" operator="greaterThan">
      <formula>20</formula>
    </cfRule>
  </conditionalFormatting>
  <conditionalFormatting sqref="AJ135 AJ132">
    <cfRule type="cellIs" dxfId="11" priority="17" operator="greaterThan">
      <formula>20</formula>
    </cfRule>
  </conditionalFormatting>
  <conditionalFormatting sqref="AO135 AO132">
    <cfRule type="cellIs" dxfId="10" priority="16" operator="greaterThan">
      <formula>20</formula>
    </cfRule>
  </conditionalFormatting>
  <conditionalFormatting sqref="AT135 AT132">
    <cfRule type="cellIs" dxfId="9" priority="15" operator="greaterThan">
      <formula>20</formula>
    </cfRule>
  </conditionalFormatting>
  <conditionalFormatting sqref="AY135 AY132">
    <cfRule type="cellIs" dxfId="8" priority="14" operator="greaterThan">
      <formula>20</formula>
    </cfRule>
  </conditionalFormatting>
  <conditionalFormatting sqref="AJ136 AJ133 AJ130">
    <cfRule type="cellIs" dxfId="7" priority="13" operator="greaterThan">
      <formula>20</formula>
    </cfRule>
  </conditionalFormatting>
  <conditionalFormatting sqref="AO136 AO133 AO130">
    <cfRule type="cellIs" dxfId="6" priority="12" operator="greaterThan">
      <formula>20</formula>
    </cfRule>
  </conditionalFormatting>
  <conditionalFormatting sqref="AT136 AT133 AT130">
    <cfRule type="cellIs" dxfId="5" priority="11" operator="greaterThan">
      <formula>20</formula>
    </cfRule>
  </conditionalFormatting>
  <conditionalFormatting sqref="AY136 AY133 AY130">
    <cfRule type="cellIs" dxfId="4" priority="10" operator="greaterThan">
      <formula>20</formula>
    </cfRule>
  </conditionalFormatting>
  <conditionalFormatting sqref="AI136">
    <cfRule type="cellIs" dxfId="3" priority="9" operator="lessThan">
      <formula>20</formula>
    </cfRule>
  </conditionalFormatting>
  <conditionalFormatting sqref="AN136">
    <cfRule type="cellIs" dxfId="2" priority="8" operator="lessThan">
      <formula>20</formula>
    </cfRule>
  </conditionalFormatting>
  <conditionalFormatting sqref="AS136">
    <cfRule type="cellIs" dxfId="1" priority="7" operator="lessThan">
      <formula>20</formula>
    </cfRule>
  </conditionalFormatting>
  <conditionalFormatting sqref="AX136">
    <cfRule type="cellIs" dxfId="0" priority="6" operator="lessThan">
      <formula>20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 for export</vt:lpstr>
      <vt:lpstr>all</vt:lpstr>
      <vt:lpstr>DWH21jul21</vt:lpstr>
      <vt:lpstr>DWH22jul21</vt:lpstr>
      <vt:lpstr>BRN26jul21 troubleshooting</vt:lpstr>
      <vt:lpstr>02aug21</vt:lpstr>
      <vt:lpstr>compare reruns</vt:lpstr>
      <vt:lpstr>04aug21</vt:lpstr>
      <vt:lpstr>05aug21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Dexter Howard</cp:lastModifiedBy>
  <dcterms:created xsi:type="dcterms:W3CDTF">2020-03-18T14:50:00Z</dcterms:created>
  <dcterms:modified xsi:type="dcterms:W3CDTF">2021-12-11T04:49:33Z</dcterms:modified>
</cp:coreProperties>
</file>