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TOC 2021\TOC solubles batch4 dec2021\"/>
    </mc:Choice>
  </mc:AlternateContent>
  <xr:revisionPtr revIDLastSave="0" documentId="13_ncr:1_{2F930FC2-46FC-47FE-9972-0FF942939807}" xr6:coauthVersionLast="36" xr6:coauthVersionMax="36" xr10:uidLastSave="{00000000-0000-0000-0000-000000000000}"/>
  <bookViews>
    <workbookView xWindow="0" yWindow="0" windowWidth="17870" windowHeight="17250" xr2:uid="{00000000-000D-0000-FFFF-FFFF00000000}"/>
  </bookViews>
  <sheets>
    <sheet name="data for export" sheetId="54" r:id="rId1"/>
    <sheet name="09dec21" sheetId="49" r:id="rId2"/>
    <sheet name="10dec21" sheetId="50" r:id="rId3"/>
    <sheet name="13dec21" sheetId="51" r:id="rId4"/>
    <sheet name="14dec21" sheetId="52" r:id="rId5"/>
    <sheet name="15dec21" sheetId="53" r:id="rId6"/>
  </sheets>
  <calcPr calcId="191029"/>
</workbook>
</file>

<file path=xl/calcChain.xml><?xml version="1.0" encoding="utf-8"?>
<calcChain xmlns="http://schemas.openxmlformats.org/spreadsheetml/2006/main">
  <c r="I19" i="53" l="1"/>
  <c r="H19" i="53"/>
  <c r="G19" i="53"/>
  <c r="F19" i="53"/>
  <c r="E19" i="53"/>
  <c r="D19" i="53"/>
  <c r="I18" i="53"/>
  <c r="H18" i="53"/>
  <c r="G18" i="53"/>
  <c r="F18" i="53"/>
  <c r="E18" i="53"/>
  <c r="E21" i="53" s="1"/>
  <c r="D18" i="53"/>
  <c r="I17" i="53"/>
  <c r="H17" i="53"/>
  <c r="G17" i="53"/>
  <c r="F17" i="53"/>
  <c r="E17" i="53"/>
  <c r="D17" i="53"/>
  <c r="I16" i="53"/>
  <c r="I21" i="53" s="1"/>
  <c r="H16" i="53"/>
  <c r="G16" i="53"/>
  <c r="F16" i="53"/>
  <c r="E16" i="53"/>
  <c r="D16" i="53"/>
  <c r="I15" i="53"/>
  <c r="H15" i="53"/>
  <c r="G15" i="53"/>
  <c r="F15" i="53"/>
  <c r="E15" i="53"/>
  <c r="D15" i="53"/>
  <c r="I14" i="53"/>
  <c r="G14" i="53"/>
  <c r="E14" i="53"/>
  <c r="E20" i="53" l="1"/>
  <c r="G20" i="53"/>
  <c r="I20" i="53"/>
  <c r="I22" i="53"/>
  <c r="G21" i="53"/>
  <c r="E22" i="53"/>
  <c r="G22" i="53"/>
  <c r="G22" i="52"/>
  <c r="I19" i="52"/>
  <c r="H19" i="52"/>
  <c r="G19" i="52"/>
  <c r="F19" i="52"/>
  <c r="E19" i="52"/>
  <c r="D19" i="52"/>
  <c r="I18" i="52"/>
  <c r="H18" i="52"/>
  <c r="G18" i="52"/>
  <c r="F18" i="52"/>
  <c r="E18" i="52"/>
  <c r="D18" i="52"/>
  <c r="I17" i="52"/>
  <c r="H17" i="52"/>
  <c r="G17" i="52"/>
  <c r="F17" i="52"/>
  <c r="E17" i="52"/>
  <c r="D17" i="52"/>
  <c r="I16" i="52"/>
  <c r="H16" i="52"/>
  <c r="G16" i="52"/>
  <c r="F16" i="52"/>
  <c r="E16" i="52"/>
  <c r="D16" i="52"/>
  <c r="I15" i="52"/>
  <c r="H15" i="52"/>
  <c r="G15" i="52"/>
  <c r="F15" i="52"/>
  <c r="E15" i="52"/>
  <c r="D15" i="52"/>
  <c r="I14" i="52"/>
  <c r="G14" i="52"/>
  <c r="G21" i="52" s="1"/>
  <c r="E14" i="52"/>
  <c r="AD134" i="53" l="1"/>
  <c r="AD133" i="53"/>
  <c r="AD131" i="53"/>
  <c r="AD130" i="53"/>
  <c r="AD128" i="53"/>
  <c r="AD126" i="53"/>
  <c r="AD124" i="53"/>
  <c r="AD122" i="53"/>
  <c r="AD121" i="53"/>
  <c r="AD119" i="53"/>
  <c r="AD118" i="53"/>
  <c r="AD116" i="53"/>
  <c r="AD114" i="53"/>
  <c r="AD112" i="53"/>
  <c r="AD110" i="53"/>
  <c r="AD108" i="53"/>
  <c r="AD106" i="53"/>
  <c r="AD104" i="53"/>
  <c r="AD102" i="53"/>
  <c r="AD100" i="53"/>
  <c r="AD98" i="53"/>
  <c r="AD96" i="53"/>
  <c r="AD94" i="53"/>
  <c r="AD92" i="53"/>
  <c r="AD90" i="53"/>
  <c r="AD88" i="53"/>
  <c r="AD86" i="53"/>
  <c r="AD85" i="53"/>
  <c r="AD83" i="53"/>
  <c r="AD81" i="53"/>
  <c r="AD78" i="53"/>
  <c r="AD75" i="53"/>
  <c r="AD73" i="53"/>
  <c r="AD71" i="53"/>
  <c r="AD69" i="53"/>
  <c r="AD67" i="53"/>
  <c r="AD65" i="53"/>
  <c r="AD63" i="53"/>
  <c r="AD61" i="53"/>
  <c r="AD59" i="53"/>
  <c r="AD57" i="53"/>
  <c r="AD55" i="53"/>
  <c r="AD53" i="53"/>
  <c r="AD51" i="53"/>
  <c r="AD49" i="53"/>
  <c r="AD47" i="53"/>
  <c r="AD45" i="53"/>
  <c r="AD44" i="53"/>
  <c r="AI44" i="53" s="1"/>
  <c r="AD40" i="53"/>
  <c r="AD39" i="53"/>
  <c r="AI39" i="53" s="1"/>
  <c r="AD91" i="53"/>
  <c r="AD82" i="53"/>
  <c r="AD72" i="53"/>
  <c r="AD62" i="53"/>
  <c r="AD43" i="53"/>
  <c r="AD97" i="53"/>
  <c r="AD87" i="53"/>
  <c r="AD79" i="53"/>
  <c r="AD66" i="53"/>
  <c r="AD56" i="53"/>
  <c r="AD103" i="53"/>
  <c r="AD93" i="53"/>
  <c r="AD84" i="53"/>
  <c r="AD76" i="53"/>
  <c r="AD70" i="53"/>
  <c r="AD60" i="53"/>
  <c r="AD127" i="53"/>
  <c r="AD109" i="53"/>
  <c r="AD99" i="53"/>
  <c r="AD89" i="53"/>
  <c r="AD80" i="53"/>
  <c r="AD64" i="53"/>
  <c r="AD54" i="53"/>
  <c r="AD38" i="53"/>
  <c r="AI38" i="53" s="1"/>
  <c r="AD34" i="53"/>
  <c r="AD33" i="53"/>
  <c r="AI33" i="53" s="1"/>
  <c r="AD32" i="53"/>
  <c r="AI32" i="53" s="1"/>
  <c r="AD29" i="53"/>
  <c r="AD28" i="53"/>
  <c r="AD26" i="53"/>
  <c r="AD24" i="53"/>
  <c r="AD31" i="53"/>
  <c r="AD132" i="53"/>
  <c r="AD123" i="53"/>
  <c r="AD115" i="53"/>
  <c r="AD105" i="53"/>
  <c r="AD95" i="53"/>
  <c r="AD77" i="53"/>
  <c r="AD58" i="53"/>
  <c r="AD48" i="53"/>
  <c r="AD41" i="53"/>
  <c r="AI41" i="53" s="1"/>
  <c r="AD129" i="53"/>
  <c r="AD120" i="53"/>
  <c r="AD111" i="53"/>
  <c r="AD101" i="53"/>
  <c r="AD52" i="53"/>
  <c r="AD35" i="53"/>
  <c r="AI35" i="53" s="1"/>
  <c r="AD125" i="53"/>
  <c r="AD117" i="53"/>
  <c r="AD107" i="53"/>
  <c r="AD74" i="53"/>
  <c r="AD46" i="53"/>
  <c r="AD42" i="53"/>
  <c r="AI42" i="53" s="1"/>
  <c r="AD113" i="53"/>
  <c r="AD68" i="53"/>
  <c r="AD37" i="53"/>
  <c r="AD36" i="53"/>
  <c r="AI36" i="53" s="1"/>
  <c r="AD50" i="53"/>
  <c r="AD27" i="53"/>
  <c r="AD30" i="53"/>
  <c r="AI30" i="53" s="1"/>
  <c r="AD25" i="53"/>
  <c r="AE134" i="53"/>
  <c r="AF134" i="53" s="1"/>
  <c r="AE133" i="53"/>
  <c r="AE131" i="53"/>
  <c r="AF131" i="53" s="1"/>
  <c r="AE130" i="53"/>
  <c r="AE128" i="53"/>
  <c r="AF128" i="53" s="1"/>
  <c r="AE126" i="53"/>
  <c r="AE124" i="53"/>
  <c r="AE122" i="53"/>
  <c r="AE121" i="53"/>
  <c r="AE119" i="53"/>
  <c r="AE118" i="53"/>
  <c r="AE116" i="53"/>
  <c r="AE114" i="53"/>
  <c r="AF114" i="53" s="1"/>
  <c r="AE112" i="53"/>
  <c r="AE110" i="53"/>
  <c r="AE108" i="53"/>
  <c r="AE106" i="53"/>
  <c r="AE104" i="53"/>
  <c r="AE102" i="53"/>
  <c r="AF102" i="53" s="1"/>
  <c r="AE100" i="53"/>
  <c r="AE98" i="53"/>
  <c r="AF98" i="53" s="1"/>
  <c r="AE96" i="53"/>
  <c r="AE94" i="53"/>
  <c r="AE92" i="53"/>
  <c r="AE90" i="53"/>
  <c r="AF90" i="53" s="1"/>
  <c r="AE88" i="53"/>
  <c r="AE86" i="53"/>
  <c r="AF86" i="53" s="1"/>
  <c r="AE85" i="53"/>
  <c r="AE83" i="53"/>
  <c r="AF83" i="53" s="1"/>
  <c r="AE81" i="53"/>
  <c r="AE78" i="53"/>
  <c r="AE97" i="53"/>
  <c r="AE87" i="53"/>
  <c r="AF87" i="53" s="1"/>
  <c r="AE79" i="53"/>
  <c r="AE66" i="53"/>
  <c r="AF66" i="53" s="1"/>
  <c r="AE56" i="53"/>
  <c r="AE55" i="53"/>
  <c r="AE103" i="53"/>
  <c r="AE93" i="53"/>
  <c r="AF93" i="53" s="1"/>
  <c r="AE84" i="53"/>
  <c r="AF84" i="53" s="1"/>
  <c r="AE76" i="53"/>
  <c r="AE70" i="53"/>
  <c r="AE60" i="53"/>
  <c r="AF60" i="53" s="1"/>
  <c r="AE127" i="53"/>
  <c r="AE109" i="53"/>
  <c r="AE99" i="53"/>
  <c r="AF99" i="53" s="1"/>
  <c r="AE89" i="53"/>
  <c r="AF89" i="53" s="1"/>
  <c r="AE80" i="53"/>
  <c r="AF80" i="53" s="1"/>
  <c r="AE71" i="53"/>
  <c r="AE64" i="53"/>
  <c r="AE54" i="53"/>
  <c r="AF54" i="53" s="1"/>
  <c r="AE132" i="53"/>
  <c r="AF132" i="53" s="1"/>
  <c r="AE123" i="53"/>
  <c r="AF123" i="53" s="1"/>
  <c r="AE115" i="53"/>
  <c r="AE105" i="53"/>
  <c r="AF105" i="53" s="1"/>
  <c r="AE95" i="53"/>
  <c r="AF95" i="53" s="1"/>
  <c r="AE77" i="53"/>
  <c r="AF77" i="53" s="1"/>
  <c r="AE65" i="53"/>
  <c r="AF65" i="53" s="1"/>
  <c r="AE58" i="53"/>
  <c r="AE48" i="53"/>
  <c r="AE41" i="53"/>
  <c r="AE39" i="53"/>
  <c r="AE51" i="53"/>
  <c r="AE44" i="53"/>
  <c r="AE129" i="53"/>
  <c r="AE120" i="53"/>
  <c r="AF120" i="53" s="1"/>
  <c r="AE111" i="53"/>
  <c r="AE101" i="53"/>
  <c r="AE75" i="53"/>
  <c r="AE69" i="53"/>
  <c r="AF69" i="53" s="1"/>
  <c r="AE59" i="53"/>
  <c r="AE52" i="53"/>
  <c r="AE43" i="53"/>
  <c r="AE125" i="53"/>
  <c r="AE117" i="53"/>
  <c r="AF117" i="53" s="1"/>
  <c r="AE107" i="53"/>
  <c r="AE74" i="53"/>
  <c r="AF74" i="53" s="1"/>
  <c r="AE73" i="53"/>
  <c r="AE63" i="53"/>
  <c r="AF63" i="53" s="1"/>
  <c r="AE53" i="53"/>
  <c r="AF53" i="53" s="1"/>
  <c r="AE46" i="53"/>
  <c r="AE42" i="53"/>
  <c r="AE40" i="53"/>
  <c r="AE72" i="53"/>
  <c r="AF72" i="53" s="1"/>
  <c r="AE113" i="53"/>
  <c r="AE68" i="53"/>
  <c r="AF68" i="53" s="1"/>
  <c r="AE67" i="53"/>
  <c r="AE57" i="53"/>
  <c r="AF57" i="53" s="1"/>
  <c r="AE47" i="53"/>
  <c r="AF47" i="53" s="1"/>
  <c r="AE37" i="53"/>
  <c r="AE36" i="53"/>
  <c r="AE35" i="53"/>
  <c r="AE31" i="53"/>
  <c r="AE30" i="53"/>
  <c r="AE27" i="53"/>
  <c r="AF27" i="53" s="1"/>
  <c r="AE25" i="53"/>
  <c r="AF25" i="53" s="1"/>
  <c r="AE91" i="53"/>
  <c r="AE82" i="53"/>
  <c r="AE62" i="53"/>
  <c r="AE61" i="53"/>
  <c r="AE33" i="53"/>
  <c r="AE50" i="53"/>
  <c r="AE29" i="53"/>
  <c r="AF29" i="53" s="1"/>
  <c r="AE24" i="53"/>
  <c r="AF24" i="53" s="1"/>
  <c r="AE32" i="53"/>
  <c r="AE49" i="53"/>
  <c r="AE28" i="53"/>
  <c r="AE38" i="53"/>
  <c r="AE34" i="53"/>
  <c r="AE26" i="53"/>
  <c r="AE45" i="53"/>
  <c r="AG134" i="53"/>
  <c r="AG132" i="53"/>
  <c r="AG129" i="53"/>
  <c r="AG127" i="53"/>
  <c r="AG125" i="53"/>
  <c r="AG123" i="53"/>
  <c r="AG120" i="53"/>
  <c r="AG117" i="53"/>
  <c r="AG115" i="53"/>
  <c r="AG113" i="53"/>
  <c r="AG111" i="53"/>
  <c r="AG109" i="53"/>
  <c r="AG107" i="53"/>
  <c r="AG105" i="53"/>
  <c r="AG103" i="53"/>
  <c r="AG101" i="53"/>
  <c r="AG99" i="53"/>
  <c r="AG97" i="53"/>
  <c r="AG95" i="53"/>
  <c r="AG93" i="53"/>
  <c r="AG91" i="53"/>
  <c r="AG89" i="53"/>
  <c r="AG87" i="53"/>
  <c r="AG84" i="53"/>
  <c r="AG82" i="53"/>
  <c r="AG80" i="53"/>
  <c r="AG79" i="53"/>
  <c r="AG77" i="53"/>
  <c r="AG76" i="53"/>
  <c r="AG74" i="53"/>
  <c r="AG72" i="53"/>
  <c r="AG70" i="53"/>
  <c r="AG68" i="53"/>
  <c r="AG66" i="53"/>
  <c r="AG64" i="53"/>
  <c r="AG62" i="53"/>
  <c r="AG60" i="53"/>
  <c r="AG58" i="53"/>
  <c r="AG56" i="53"/>
  <c r="AG54" i="53"/>
  <c r="AG52" i="53"/>
  <c r="AG50" i="53"/>
  <c r="AG48" i="53"/>
  <c r="AG46" i="53"/>
  <c r="AG43" i="53"/>
  <c r="AG42" i="53"/>
  <c r="AX42" i="53" s="1"/>
  <c r="AG41" i="53"/>
  <c r="AX41" i="53" s="1"/>
  <c r="AG133" i="53"/>
  <c r="AG131" i="53"/>
  <c r="AG130" i="53"/>
  <c r="AG128" i="53"/>
  <c r="AG126" i="53"/>
  <c r="AG124" i="53"/>
  <c r="AG122" i="53"/>
  <c r="AG121" i="53"/>
  <c r="AG119" i="53"/>
  <c r="AG118" i="53"/>
  <c r="AG116" i="53"/>
  <c r="AG114" i="53"/>
  <c r="AG112" i="53"/>
  <c r="AG110" i="53"/>
  <c r="AG108" i="53"/>
  <c r="AG106" i="53"/>
  <c r="AG104" i="53"/>
  <c r="AG102" i="53"/>
  <c r="AG100" i="53"/>
  <c r="AG98" i="53"/>
  <c r="AG96" i="53"/>
  <c r="AG94" i="53"/>
  <c r="AG92" i="53"/>
  <c r="AG90" i="53"/>
  <c r="AG88" i="53"/>
  <c r="AG86" i="53"/>
  <c r="AG85" i="53"/>
  <c r="AG83" i="53"/>
  <c r="AG81" i="53"/>
  <c r="AG78" i="53"/>
  <c r="AG75" i="53"/>
  <c r="AG73" i="53"/>
  <c r="AG71" i="53"/>
  <c r="AG69" i="53"/>
  <c r="AG67" i="53"/>
  <c r="AG65" i="53"/>
  <c r="AG63" i="53"/>
  <c r="AG61" i="53"/>
  <c r="AG59" i="53"/>
  <c r="AG57" i="53"/>
  <c r="AG55" i="53"/>
  <c r="AG53" i="53"/>
  <c r="AG51" i="53"/>
  <c r="AG49" i="53"/>
  <c r="AG47" i="53"/>
  <c r="AG38" i="53"/>
  <c r="AX38" i="53" s="1"/>
  <c r="AG34" i="53"/>
  <c r="AG33" i="53"/>
  <c r="AX33" i="53" s="1"/>
  <c r="AG32" i="53"/>
  <c r="AX32" i="53" s="1"/>
  <c r="AG29" i="53"/>
  <c r="AG28" i="53"/>
  <c r="BF28" i="53" s="1"/>
  <c r="AG26" i="53"/>
  <c r="AG24" i="53"/>
  <c r="AG40" i="53"/>
  <c r="AG44" i="53"/>
  <c r="AX44" i="53" s="1"/>
  <c r="AG37" i="53"/>
  <c r="AG36" i="53"/>
  <c r="AX36" i="53" s="1"/>
  <c r="AG35" i="53"/>
  <c r="AX35" i="53" s="1"/>
  <c r="AG31" i="53"/>
  <c r="AG30" i="53"/>
  <c r="AX30" i="53" s="1"/>
  <c r="AG27" i="53"/>
  <c r="AG25" i="53"/>
  <c r="AG45" i="53"/>
  <c r="AG39" i="53"/>
  <c r="AX39" i="53" s="1"/>
  <c r="I21" i="52"/>
  <c r="E22" i="52"/>
  <c r="I22" i="52"/>
  <c r="G20" i="52"/>
  <c r="E20" i="52"/>
  <c r="E21" i="52"/>
  <c r="I20" i="52"/>
  <c r="BF133" i="51"/>
  <c r="BE133" i="51"/>
  <c r="BD133" i="51"/>
  <c r="BC133" i="51"/>
  <c r="AY133" i="51"/>
  <c r="AT133" i="51"/>
  <c r="AO133" i="51"/>
  <c r="AJ133" i="51"/>
  <c r="AD132" i="51"/>
  <c r="AE132" i="51"/>
  <c r="AF132" i="51"/>
  <c r="AG132" i="51"/>
  <c r="AD133" i="51"/>
  <c r="AE133" i="51"/>
  <c r="AF133" i="51"/>
  <c r="AG133" i="51"/>
  <c r="AD134" i="51"/>
  <c r="AE134" i="51"/>
  <c r="AF134" i="51"/>
  <c r="AG134" i="51"/>
  <c r="BF133" i="50"/>
  <c r="BE133" i="50"/>
  <c r="BD133" i="50"/>
  <c r="BC133" i="50"/>
  <c r="AY133" i="50"/>
  <c r="AT133" i="50"/>
  <c r="AO133" i="50"/>
  <c r="AJ133" i="50"/>
  <c r="AD132" i="50"/>
  <c r="AE132" i="50"/>
  <c r="AF132" i="50" s="1"/>
  <c r="AG132" i="50"/>
  <c r="AD133" i="50"/>
  <c r="AE133" i="50"/>
  <c r="AF133" i="50" s="1"/>
  <c r="AG133" i="50"/>
  <c r="AD134" i="50"/>
  <c r="AE134" i="50"/>
  <c r="AF134" i="50" s="1"/>
  <c r="AG134" i="50"/>
  <c r="BF133" i="49"/>
  <c r="BE133" i="49"/>
  <c r="BD133" i="49"/>
  <c r="BC133" i="49"/>
  <c r="AY133" i="49"/>
  <c r="AT133" i="49"/>
  <c r="AO133" i="49"/>
  <c r="AJ133" i="49"/>
  <c r="AD132" i="49"/>
  <c r="AE132" i="49"/>
  <c r="AF132" i="49" s="1"/>
  <c r="AG132" i="49"/>
  <c r="AD133" i="49"/>
  <c r="AF133" i="49" s="1"/>
  <c r="AE133" i="49"/>
  <c r="AG133" i="49"/>
  <c r="AD134" i="49"/>
  <c r="AE134" i="49"/>
  <c r="AF134" i="49" s="1"/>
  <c r="AG134" i="49"/>
  <c r="AF122" i="53" l="1"/>
  <c r="AF26" i="53"/>
  <c r="AF81" i="53"/>
  <c r="AF96" i="53"/>
  <c r="AF126" i="53"/>
  <c r="AF110" i="53"/>
  <c r="AF113" i="53"/>
  <c r="AF75" i="53"/>
  <c r="AF92" i="53"/>
  <c r="AF45" i="53"/>
  <c r="AF78" i="53"/>
  <c r="AF101" i="53"/>
  <c r="AF62" i="53"/>
  <c r="AF111" i="53"/>
  <c r="AF108" i="53"/>
  <c r="AF59" i="53"/>
  <c r="BF34" i="53"/>
  <c r="AX34" i="53"/>
  <c r="AY112" i="53"/>
  <c r="BF112" i="53"/>
  <c r="BD28" i="53"/>
  <c r="AF28" i="53"/>
  <c r="BE28" i="53" s="1"/>
  <c r="BD40" i="53"/>
  <c r="AF40" i="53"/>
  <c r="AN40" i="53"/>
  <c r="AO58" i="53"/>
  <c r="AF58" i="53"/>
  <c r="BD58" i="53"/>
  <c r="AY49" i="53"/>
  <c r="BF49" i="53"/>
  <c r="AX31" i="53"/>
  <c r="BF31" i="53"/>
  <c r="AY67" i="53"/>
  <c r="BF67" i="53"/>
  <c r="BF85" i="53"/>
  <c r="AY85" i="53"/>
  <c r="AX85" i="53"/>
  <c r="AY100" i="53"/>
  <c r="BF100" i="53"/>
  <c r="BF130" i="53"/>
  <c r="AY130" i="53"/>
  <c r="AX130" i="53"/>
  <c r="BF97" i="53"/>
  <c r="AY97" i="53"/>
  <c r="AN32" i="53"/>
  <c r="AF32" i="53"/>
  <c r="AS32" i="53" s="1"/>
  <c r="AF91" i="53"/>
  <c r="AO91" i="53"/>
  <c r="BD91" i="53"/>
  <c r="BD46" i="53"/>
  <c r="AO46" i="53"/>
  <c r="AF46" i="53"/>
  <c r="AN43" i="53"/>
  <c r="AF43" i="53"/>
  <c r="BD43" i="53"/>
  <c r="AF129" i="53"/>
  <c r="AF71" i="53"/>
  <c r="AF76" i="53"/>
  <c r="AQ76" i="53"/>
  <c r="BD76" i="53"/>
  <c r="AO76" i="53"/>
  <c r="BD106" i="53"/>
  <c r="AO106" i="53"/>
  <c r="AF106" i="53"/>
  <c r="AP121" i="53"/>
  <c r="AO121" i="53"/>
  <c r="AF121" i="53"/>
  <c r="BD121" i="53"/>
  <c r="AJ52" i="53"/>
  <c r="BC52" i="53"/>
  <c r="AJ64" i="53"/>
  <c r="BC64" i="53"/>
  <c r="AL76" i="53"/>
  <c r="BC76" i="53"/>
  <c r="AJ76" i="53"/>
  <c r="AJ97" i="53"/>
  <c r="BC97" i="53"/>
  <c r="AI37" i="53"/>
  <c r="BC37" i="53"/>
  <c r="AI31" i="53"/>
  <c r="BC31" i="53"/>
  <c r="AK79" i="53"/>
  <c r="BC79" i="53"/>
  <c r="AJ79" i="53"/>
  <c r="BC88" i="53"/>
  <c r="AJ88" i="53"/>
  <c r="BF118" i="53"/>
  <c r="BA118" i="53"/>
  <c r="AY118" i="53"/>
  <c r="BF52" i="53"/>
  <c r="AY52" i="53"/>
  <c r="BF82" i="53"/>
  <c r="AY82" i="53"/>
  <c r="BF115" i="53"/>
  <c r="AY115" i="53"/>
  <c r="AO52" i="53"/>
  <c r="AF52" i="53"/>
  <c r="BD52" i="53"/>
  <c r="AN44" i="53"/>
  <c r="AF44" i="53"/>
  <c r="AS44" i="53" s="1"/>
  <c r="AF97" i="53"/>
  <c r="AO97" i="53"/>
  <c r="BD97" i="53"/>
  <c r="BC28" i="53"/>
  <c r="AI43" i="53"/>
  <c r="BC43" i="53"/>
  <c r="BC61" i="53"/>
  <c r="AJ61" i="53"/>
  <c r="BC94" i="53"/>
  <c r="AJ94" i="53"/>
  <c r="BC124" i="53"/>
  <c r="AJ124" i="53"/>
  <c r="AN34" i="53"/>
  <c r="BD34" i="53"/>
  <c r="AF34" i="53"/>
  <c r="BF46" i="53"/>
  <c r="AY46" i="53"/>
  <c r="BF127" i="53"/>
  <c r="AY127" i="53"/>
  <c r="AQ118" i="53"/>
  <c r="AO118" i="53"/>
  <c r="AF118" i="53"/>
  <c r="BD118" i="53"/>
  <c r="AY55" i="53"/>
  <c r="BF55" i="53"/>
  <c r="AY88" i="53"/>
  <c r="BF88" i="53"/>
  <c r="AY133" i="53"/>
  <c r="BF133" i="53"/>
  <c r="BF70" i="53"/>
  <c r="AY70" i="53"/>
  <c r="BD67" i="53"/>
  <c r="AO67" i="53"/>
  <c r="AF67" i="53"/>
  <c r="AF51" i="53"/>
  <c r="BD94" i="53"/>
  <c r="AF94" i="53"/>
  <c r="AO94" i="53"/>
  <c r="BD124" i="53"/>
  <c r="AO124" i="53"/>
  <c r="AF124" i="53"/>
  <c r="AJ46" i="53"/>
  <c r="BC46" i="53"/>
  <c r="BC112" i="53"/>
  <c r="AJ112" i="53"/>
  <c r="BF109" i="53"/>
  <c r="AY109" i="53"/>
  <c r="AX37" i="53"/>
  <c r="BF37" i="53"/>
  <c r="AY73" i="53"/>
  <c r="BF73" i="53"/>
  <c r="AY106" i="53"/>
  <c r="BF106" i="53"/>
  <c r="BF121" i="53"/>
  <c r="AZ121" i="53"/>
  <c r="AY121" i="53"/>
  <c r="BF103" i="53"/>
  <c r="AY103" i="53"/>
  <c r="AF50" i="53"/>
  <c r="AF30" i="53"/>
  <c r="AS30" i="53" s="1"/>
  <c r="AN30" i="53"/>
  <c r="BD73" i="53"/>
  <c r="AO73" i="53"/>
  <c r="AF73" i="53"/>
  <c r="AN39" i="53"/>
  <c r="AF39" i="53"/>
  <c r="AS39" i="53" s="1"/>
  <c r="AF115" i="53"/>
  <c r="AO115" i="53"/>
  <c r="BD115" i="53"/>
  <c r="AF103" i="53"/>
  <c r="AO103" i="53"/>
  <c r="BD103" i="53"/>
  <c r="BD112" i="53"/>
  <c r="AO112" i="53"/>
  <c r="AF112" i="53"/>
  <c r="AJ115" i="53"/>
  <c r="BC115" i="53"/>
  <c r="AJ103" i="53"/>
  <c r="BC103" i="53"/>
  <c r="BC49" i="53"/>
  <c r="AJ49" i="53"/>
  <c r="AN33" i="53"/>
  <c r="AF33" i="53"/>
  <c r="AS33" i="53" s="1"/>
  <c r="BD55" i="53"/>
  <c r="AO55" i="53"/>
  <c r="AF55" i="53"/>
  <c r="AJ82" i="53"/>
  <c r="BC82" i="53"/>
  <c r="BC67" i="53"/>
  <c r="AJ67" i="53"/>
  <c r="BC85" i="53"/>
  <c r="AJ85" i="53"/>
  <c r="AI85" i="53"/>
  <c r="BC100" i="53"/>
  <c r="AJ100" i="53"/>
  <c r="AF31" i="53"/>
  <c r="BD31" i="53"/>
  <c r="AN31" i="53"/>
  <c r="AN41" i="53"/>
  <c r="AF41" i="53"/>
  <c r="AS41" i="53" s="1"/>
  <c r="AF109" i="53"/>
  <c r="AO109" i="53"/>
  <c r="BD109" i="53"/>
  <c r="AJ109" i="53"/>
  <c r="BC109" i="53"/>
  <c r="AJ130" i="53"/>
  <c r="AI130" i="53"/>
  <c r="BC130" i="53"/>
  <c r="AX40" i="53"/>
  <c r="BF40" i="53"/>
  <c r="AY61" i="53"/>
  <c r="BF61" i="53"/>
  <c r="AY94" i="53"/>
  <c r="BF94" i="53"/>
  <c r="AY124" i="53"/>
  <c r="BF124" i="53"/>
  <c r="BF43" i="53"/>
  <c r="AX43" i="53"/>
  <c r="BA76" i="53"/>
  <c r="AY76" i="53"/>
  <c r="BF76" i="53"/>
  <c r="BF91" i="53"/>
  <c r="AY91" i="53"/>
  <c r="AN38" i="53"/>
  <c r="AF38" i="53"/>
  <c r="AS38" i="53" s="1"/>
  <c r="BD61" i="53"/>
  <c r="AO61" i="53"/>
  <c r="AF61" i="53"/>
  <c r="AF35" i="53"/>
  <c r="AS35" i="53" s="1"/>
  <c r="AN35" i="53"/>
  <c r="AF107" i="53"/>
  <c r="AF48" i="53"/>
  <c r="AF127" i="53"/>
  <c r="AO127" i="53"/>
  <c r="BD127" i="53"/>
  <c r="AF56" i="53"/>
  <c r="AO85" i="53"/>
  <c r="AN85" i="53"/>
  <c r="AF85" i="53"/>
  <c r="BD85" i="53"/>
  <c r="BD100" i="53"/>
  <c r="AF100" i="53"/>
  <c r="AO100" i="53"/>
  <c r="AF116" i="53"/>
  <c r="AO130" i="53"/>
  <c r="AN130" i="53"/>
  <c r="AF130" i="53"/>
  <c r="BD130" i="53"/>
  <c r="BC34" i="53"/>
  <c r="AI34" i="53"/>
  <c r="AJ127" i="53"/>
  <c r="BC127" i="53"/>
  <c r="AJ91" i="53"/>
  <c r="BC91" i="53"/>
  <c r="BC118" i="53"/>
  <c r="AL118" i="53"/>
  <c r="AJ118" i="53"/>
  <c r="AF36" i="53"/>
  <c r="AS36" i="53" s="1"/>
  <c r="AN36" i="53"/>
  <c r="BC133" i="53"/>
  <c r="AJ133" i="53"/>
  <c r="BF58" i="53"/>
  <c r="AY58" i="53"/>
  <c r="BC55" i="53"/>
  <c r="AJ55" i="53"/>
  <c r="BF64" i="53"/>
  <c r="AY64" i="53"/>
  <c r="AZ79" i="53"/>
  <c r="AY79" i="53"/>
  <c r="BF79" i="53"/>
  <c r="AF49" i="53"/>
  <c r="BD49" i="53"/>
  <c r="AO49" i="53"/>
  <c r="AF82" i="53"/>
  <c r="AO82" i="53"/>
  <c r="BD82" i="53"/>
  <c r="AF37" i="53"/>
  <c r="BD37" i="53"/>
  <c r="AN37" i="53"/>
  <c r="AN42" i="53"/>
  <c r="AF42" i="53"/>
  <c r="AS42" i="53" s="1"/>
  <c r="AF125" i="53"/>
  <c r="AO64" i="53"/>
  <c r="AF64" i="53"/>
  <c r="BD64" i="53"/>
  <c r="AF70" i="53"/>
  <c r="BD70" i="53"/>
  <c r="AO70" i="53"/>
  <c r="AF79" i="53"/>
  <c r="AP79" i="53"/>
  <c r="BD79" i="53"/>
  <c r="AO79" i="53"/>
  <c r="BD88" i="53"/>
  <c r="AF88" i="53"/>
  <c r="AO88" i="53"/>
  <c r="AF104" i="53"/>
  <c r="AF119" i="53"/>
  <c r="BD133" i="53"/>
  <c r="AO133" i="53"/>
  <c r="AF133" i="53"/>
  <c r="AJ58" i="53"/>
  <c r="BC58" i="53"/>
  <c r="AJ70" i="53"/>
  <c r="BC70" i="53"/>
  <c r="BC40" i="53"/>
  <c r="AI40" i="53"/>
  <c r="BC73" i="53"/>
  <c r="AJ73" i="53"/>
  <c r="BC106" i="53"/>
  <c r="AJ106" i="53"/>
  <c r="AK121" i="53"/>
  <c r="AJ121" i="53"/>
  <c r="BC121" i="53"/>
  <c r="AD127" i="52"/>
  <c r="AD125" i="52"/>
  <c r="AD123" i="52"/>
  <c r="AD120" i="52"/>
  <c r="AD117" i="52"/>
  <c r="AD115" i="52"/>
  <c r="AD113" i="52"/>
  <c r="AD111" i="52"/>
  <c r="AD109" i="52"/>
  <c r="AD107" i="52"/>
  <c r="AD105" i="52"/>
  <c r="AD103" i="52"/>
  <c r="AD101" i="52"/>
  <c r="AD99" i="52"/>
  <c r="AD97" i="52"/>
  <c r="AD95" i="52"/>
  <c r="AD93" i="52"/>
  <c r="AD91" i="52"/>
  <c r="AD89" i="52"/>
  <c r="AD87" i="52"/>
  <c r="AD84" i="52"/>
  <c r="AD82" i="52"/>
  <c r="AD80" i="52"/>
  <c r="AD79" i="52"/>
  <c r="AD77" i="52"/>
  <c r="AD76" i="52"/>
  <c r="AD74" i="52"/>
  <c r="AD72" i="52"/>
  <c r="AD70" i="52"/>
  <c r="AD68" i="52"/>
  <c r="AD66" i="52"/>
  <c r="AD64" i="52"/>
  <c r="AD62" i="52"/>
  <c r="AD60" i="52"/>
  <c r="AD58" i="52"/>
  <c r="AD56" i="52"/>
  <c r="AD54" i="52"/>
  <c r="AD52" i="52"/>
  <c r="AD50" i="52"/>
  <c r="AD48" i="52"/>
  <c r="AD46" i="52"/>
  <c r="AD43" i="52"/>
  <c r="AD42" i="52"/>
  <c r="AI42" i="52" s="1"/>
  <c r="AD41" i="52"/>
  <c r="AI41" i="52" s="1"/>
  <c r="AD121" i="52"/>
  <c r="AD116" i="52"/>
  <c r="AD112" i="52"/>
  <c r="AD102" i="52"/>
  <c r="AD92" i="52"/>
  <c r="AD88" i="52"/>
  <c r="AD83" i="52"/>
  <c r="AD75" i="52"/>
  <c r="AD63" i="52"/>
  <c r="AD53" i="52"/>
  <c r="AD40" i="52"/>
  <c r="AD59" i="52"/>
  <c r="AD128" i="52"/>
  <c r="AD124" i="52"/>
  <c r="AD119" i="52"/>
  <c r="AD110" i="52"/>
  <c r="AD106" i="52"/>
  <c r="AD96" i="52"/>
  <c r="AD86" i="52"/>
  <c r="AD78" i="52"/>
  <c r="AD69" i="52"/>
  <c r="AD65" i="52"/>
  <c r="AD37" i="52"/>
  <c r="AD36" i="52"/>
  <c r="AI36" i="52" s="1"/>
  <c r="AD35" i="52"/>
  <c r="AI35" i="52" s="1"/>
  <c r="AD31" i="52"/>
  <c r="AD30" i="52"/>
  <c r="AI30" i="52" s="1"/>
  <c r="AD27" i="52"/>
  <c r="AD25" i="52"/>
  <c r="AD55" i="52"/>
  <c r="AD122" i="52"/>
  <c r="AD114" i="52"/>
  <c r="AD104" i="52"/>
  <c r="AD100" i="52"/>
  <c r="AD90" i="52"/>
  <c r="AD81" i="52"/>
  <c r="AD73" i="52"/>
  <c r="AD49" i="52"/>
  <c r="AD45" i="52"/>
  <c r="AD44" i="52"/>
  <c r="AI44" i="52" s="1"/>
  <c r="AD126" i="52"/>
  <c r="AD118" i="52"/>
  <c r="AD108" i="52"/>
  <c r="AD98" i="52"/>
  <c r="AD94" i="52"/>
  <c r="AD85" i="52"/>
  <c r="AD71" i="52"/>
  <c r="AD61" i="52"/>
  <c r="AD51" i="52"/>
  <c r="AD39" i="52"/>
  <c r="AI39" i="52" s="1"/>
  <c r="AD38" i="52"/>
  <c r="AI38" i="52" s="1"/>
  <c r="AD34" i="52"/>
  <c r="AD33" i="52"/>
  <c r="AI33" i="52" s="1"/>
  <c r="AD32" i="52"/>
  <c r="AI32" i="52" s="1"/>
  <c r="AD29" i="52"/>
  <c r="AD28" i="52"/>
  <c r="AD26" i="52"/>
  <c r="AD24" i="52"/>
  <c r="AD67" i="52"/>
  <c r="AD57" i="52"/>
  <c r="AD47" i="52"/>
  <c r="AG128" i="52"/>
  <c r="AG126" i="52"/>
  <c r="AG124" i="52"/>
  <c r="AG122" i="52"/>
  <c r="AG121" i="52"/>
  <c r="AG119" i="52"/>
  <c r="AG118" i="52"/>
  <c r="AG116" i="52"/>
  <c r="AG114" i="52"/>
  <c r="AG112" i="52"/>
  <c r="AG110" i="52"/>
  <c r="AG108" i="52"/>
  <c r="AG106" i="52"/>
  <c r="AG104" i="52"/>
  <c r="AG102" i="52"/>
  <c r="AG100" i="52"/>
  <c r="AG98" i="52"/>
  <c r="AG96" i="52"/>
  <c r="AG94" i="52"/>
  <c r="AG92" i="52"/>
  <c r="AG90" i="52"/>
  <c r="AG88" i="52"/>
  <c r="AG86" i="52"/>
  <c r="AG85" i="52"/>
  <c r="AG83" i="52"/>
  <c r="AG81" i="52"/>
  <c r="AG78" i="52"/>
  <c r="AG75" i="52"/>
  <c r="AG73" i="52"/>
  <c r="AG71" i="52"/>
  <c r="AG69" i="52"/>
  <c r="AG67" i="52"/>
  <c r="AG65" i="52"/>
  <c r="AG63" i="52"/>
  <c r="AG61" i="52"/>
  <c r="AG59" i="52"/>
  <c r="AG57" i="52"/>
  <c r="AG55" i="52"/>
  <c r="AG53" i="52"/>
  <c r="AG51" i="52"/>
  <c r="AG49" i="52"/>
  <c r="AG47" i="52"/>
  <c r="AG45" i="52"/>
  <c r="AG44" i="52"/>
  <c r="AX44" i="52" s="1"/>
  <c r="AG66" i="52"/>
  <c r="AG56" i="52"/>
  <c r="AG120" i="52"/>
  <c r="AG111" i="52"/>
  <c r="AG101" i="52"/>
  <c r="AG97" i="52"/>
  <c r="AG87" i="52"/>
  <c r="AG79" i="52"/>
  <c r="AG74" i="52"/>
  <c r="AG70" i="52"/>
  <c r="AG62" i="52"/>
  <c r="AG42" i="52"/>
  <c r="AX42" i="52" s="1"/>
  <c r="AG123" i="52"/>
  <c r="AG115" i="52"/>
  <c r="AG105" i="52"/>
  <c r="AG95" i="52"/>
  <c r="AG91" i="52"/>
  <c r="AG82" i="52"/>
  <c r="AG77" i="52"/>
  <c r="AG68" i="52"/>
  <c r="AG46" i="52"/>
  <c r="AG38" i="52"/>
  <c r="AX38" i="52" s="1"/>
  <c r="AG34" i="52"/>
  <c r="AG33" i="52"/>
  <c r="AX33" i="52" s="1"/>
  <c r="AG32" i="52"/>
  <c r="AX32" i="52" s="1"/>
  <c r="AG29" i="52"/>
  <c r="AG28" i="52"/>
  <c r="AG26" i="52"/>
  <c r="AG24" i="52"/>
  <c r="AG109" i="52"/>
  <c r="AG99" i="52"/>
  <c r="AG80" i="52"/>
  <c r="AG72" i="52"/>
  <c r="AG52" i="52"/>
  <c r="AG43" i="52"/>
  <c r="AG39" i="52"/>
  <c r="AX39" i="52" s="1"/>
  <c r="AG127" i="52"/>
  <c r="AG113" i="52"/>
  <c r="AG89" i="52"/>
  <c r="AG58" i="52"/>
  <c r="AG48" i="52"/>
  <c r="AG27" i="52"/>
  <c r="AG64" i="52"/>
  <c r="AG54" i="52"/>
  <c r="AG41" i="52"/>
  <c r="AX41" i="52" s="1"/>
  <c r="AG40" i="52"/>
  <c r="AG125" i="52"/>
  <c r="AG117" i="52"/>
  <c r="AG107" i="52"/>
  <c r="AG103" i="52"/>
  <c r="AG93" i="52"/>
  <c r="AG84" i="52"/>
  <c r="AG76" i="52"/>
  <c r="AG60" i="52"/>
  <c r="AG50" i="52"/>
  <c r="AG37" i="52"/>
  <c r="AG36" i="52"/>
  <c r="AX36" i="52" s="1"/>
  <c r="AG35" i="52"/>
  <c r="AX35" i="52" s="1"/>
  <c r="AG31" i="52"/>
  <c r="AG30" i="52"/>
  <c r="AX30" i="52" s="1"/>
  <c r="AG25" i="52"/>
  <c r="AE127" i="52"/>
  <c r="AE125" i="52"/>
  <c r="AF125" i="52" s="1"/>
  <c r="AE123" i="52"/>
  <c r="AE120" i="52"/>
  <c r="AE117" i="52"/>
  <c r="AE115" i="52"/>
  <c r="AE113" i="52"/>
  <c r="AE111" i="52"/>
  <c r="AF111" i="52" s="1"/>
  <c r="AE109" i="52"/>
  <c r="AE107" i="52"/>
  <c r="AF107" i="52" s="1"/>
  <c r="AE105" i="52"/>
  <c r="AE103" i="52"/>
  <c r="AE101" i="52"/>
  <c r="AE99" i="52"/>
  <c r="AF99" i="52" s="1"/>
  <c r="AE97" i="52"/>
  <c r="AE95" i="52"/>
  <c r="AF95" i="52" s="1"/>
  <c r="AE93" i="52"/>
  <c r="AF93" i="52" s="1"/>
  <c r="AE91" i="52"/>
  <c r="AE89" i="52"/>
  <c r="AE87" i="52"/>
  <c r="AE84" i="52"/>
  <c r="AE82" i="52"/>
  <c r="AE80" i="52"/>
  <c r="AE79" i="52"/>
  <c r="AE77" i="52"/>
  <c r="AF77" i="52" s="1"/>
  <c r="AE76" i="52"/>
  <c r="AE74" i="52"/>
  <c r="AE72" i="52"/>
  <c r="AE70" i="52"/>
  <c r="AE68" i="52"/>
  <c r="AF68" i="52" s="1"/>
  <c r="AE66" i="52"/>
  <c r="AE64" i="52"/>
  <c r="AE62" i="52"/>
  <c r="AF62" i="52" s="1"/>
  <c r="AE60" i="52"/>
  <c r="AF60" i="52" s="1"/>
  <c r="AE58" i="52"/>
  <c r="AE56" i="52"/>
  <c r="AE54" i="52"/>
  <c r="AE52" i="52"/>
  <c r="AE50" i="52"/>
  <c r="AE48" i="52"/>
  <c r="AF48" i="52" s="1"/>
  <c r="AE46" i="52"/>
  <c r="AE128" i="52"/>
  <c r="AF128" i="52" s="1"/>
  <c r="AE126" i="52"/>
  <c r="AF126" i="52" s="1"/>
  <c r="AE124" i="52"/>
  <c r="AE122" i="52"/>
  <c r="AF122" i="52" s="1"/>
  <c r="AE121" i="52"/>
  <c r="AE119" i="52"/>
  <c r="AE118" i="52"/>
  <c r="AE116" i="52"/>
  <c r="AF116" i="52" s="1"/>
  <c r="AE114" i="52"/>
  <c r="AF114" i="52" s="1"/>
  <c r="AE112" i="52"/>
  <c r="AE110" i="52"/>
  <c r="AE108" i="52"/>
  <c r="AF108" i="52" s="1"/>
  <c r="AE106" i="52"/>
  <c r="AE104" i="52"/>
  <c r="AF104" i="52" s="1"/>
  <c r="AE102" i="52"/>
  <c r="AF102" i="52" s="1"/>
  <c r="AE100" i="52"/>
  <c r="AE98" i="52"/>
  <c r="AE96" i="52"/>
  <c r="AF96" i="52" s="1"/>
  <c r="AE94" i="52"/>
  <c r="AE92" i="52"/>
  <c r="AF92" i="52" s="1"/>
  <c r="AE90" i="52"/>
  <c r="AF90" i="52" s="1"/>
  <c r="AE88" i="52"/>
  <c r="AE86" i="52"/>
  <c r="AF86" i="52" s="1"/>
  <c r="AE85" i="52"/>
  <c r="AE83" i="52"/>
  <c r="AE81" i="52"/>
  <c r="AE78" i="52"/>
  <c r="AE75" i="52"/>
  <c r="AE73" i="52"/>
  <c r="AE71" i="52"/>
  <c r="AF71" i="52" s="1"/>
  <c r="AE69" i="52"/>
  <c r="AE67" i="52"/>
  <c r="AE65" i="52"/>
  <c r="AE63" i="52"/>
  <c r="AF63" i="52" s="1"/>
  <c r="AE61" i="52"/>
  <c r="AE59" i="52"/>
  <c r="AE57" i="52"/>
  <c r="AF57" i="52" s="1"/>
  <c r="AE55" i="52"/>
  <c r="AE53" i="52"/>
  <c r="AE51" i="52"/>
  <c r="AF51" i="52" s="1"/>
  <c r="AE49" i="52"/>
  <c r="AE47" i="52"/>
  <c r="AF47" i="52" s="1"/>
  <c r="AE45" i="52"/>
  <c r="AE44" i="52"/>
  <c r="AE40" i="52"/>
  <c r="AE39" i="52"/>
  <c r="AE37" i="52"/>
  <c r="AE36" i="52"/>
  <c r="AE35" i="52"/>
  <c r="AE31" i="52"/>
  <c r="AE30" i="52"/>
  <c r="AE27" i="52"/>
  <c r="AE25" i="52"/>
  <c r="AF25" i="52" s="1"/>
  <c r="AE42" i="52"/>
  <c r="AE33" i="52"/>
  <c r="AE29" i="52"/>
  <c r="AF29" i="52" s="1"/>
  <c r="AE26" i="52"/>
  <c r="AF26" i="52" s="1"/>
  <c r="AE38" i="52"/>
  <c r="AE34" i="52"/>
  <c r="AE32" i="52"/>
  <c r="AE28" i="52"/>
  <c r="AE24" i="52"/>
  <c r="AF24" i="52" s="1"/>
  <c r="AE41" i="52"/>
  <c r="AE43" i="52"/>
  <c r="I19" i="51"/>
  <c r="H19" i="51"/>
  <c r="G19" i="51"/>
  <c r="F19" i="51"/>
  <c r="E19" i="51"/>
  <c r="D19" i="51"/>
  <c r="I18" i="51"/>
  <c r="H18" i="51"/>
  <c r="G18" i="51"/>
  <c r="F18" i="51"/>
  <c r="E18" i="51"/>
  <c r="D18" i="51"/>
  <c r="I17" i="51"/>
  <c r="H17" i="51"/>
  <c r="G17" i="51"/>
  <c r="F17" i="51"/>
  <c r="E17" i="51"/>
  <c r="D17" i="51"/>
  <c r="I16" i="51"/>
  <c r="H16" i="51"/>
  <c r="G16" i="51"/>
  <c r="F16" i="51"/>
  <c r="E16" i="51"/>
  <c r="D16" i="51"/>
  <c r="I15" i="51"/>
  <c r="H15" i="51"/>
  <c r="G15" i="51"/>
  <c r="F15" i="51"/>
  <c r="E15" i="51"/>
  <c r="D15" i="51"/>
  <c r="I14" i="51"/>
  <c r="I20" i="51" s="1"/>
  <c r="G14" i="51"/>
  <c r="G21" i="51" s="1"/>
  <c r="E14" i="51"/>
  <c r="E21" i="51" s="1"/>
  <c r="BE82" i="53" l="1"/>
  <c r="AT82" i="53"/>
  <c r="BE55" i="53"/>
  <c r="AT55" i="53"/>
  <c r="AT94" i="53"/>
  <c r="BE94" i="53"/>
  <c r="AT106" i="53"/>
  <c r="BE106" i="53"/>
  <c r="AS40" i="53"/>
  <c r="BE40" i="53"/>
  <c r="BE103" i="53"/>
  <c r="AT103" i="53"/>
  <c r="BE79" i="53"/>
  <c r="AU79" i="53"/>
  <c r="AT79" i="53"/>
  <c r="BE127" i="53"/>
  <c r="AT127" i="53"/>
  <c r="BE109" i="53"/>
  <c r="AT109" i="53"/>
  <c r="BE52" i="53"/>
  <c r="AT52" i="53"/>
  <c r="BE49" i="53"/>
  <c r="AT49" i="53"/>
  <c r="BE130" i="53"/>
  <c r="AT130" i="53"/>
  <c r="AS130" i="53"/>
  <c r="BE85" i="53"/>
  <c r="AT85" i="53"/>
  <c r="AS85" i="53"/>
  <c r="AT112" i="53"/>
  <c r="BE112" i="53"/>
  <c r="BE115" i="53"/>
  <c r="AT115" i="53"/>
  <c r="BE91" i="53"/>
  <c r="AT91" i="53"/>
  <c r="BE70" i="53"/>
  <c r="AT70" i="53"/>
  <c r="BE67" i="53"/>
  <c r="AT67" i="53"/>
  <c r="BE43" i="53"/>
  <c r="AS43" i="53"/>
  <c r="BE37" i="53"/>
  <c r="AS37" i="53"/>
  <c r="AT124" i="53"/>
  <c r="BE124" i="53"/>
  <c r="AT133" i="53"/>
  <c r="BE133" i="53"/>
  <c r="BE64" i="53"/>
  <c r="AT64" i="53"/>
  <c r="BE61" i="53"/>
  <c r="AT61" i="53"/>
  <c r="BE31" i="53"/>
  <c r="AS31" i="53"/>
  <c r="AT73" i="53"/>
  <c r="BE73" i="53"/>
  <c r="BE46" i="53"/>
  <c r="AT46" i="53"/>
  <c r="AT88" i="53"/>
  <c r="BE88" i="53"/>
  <c r="BE97" i="53"/>
  <c r="AT97" i="53"/>
  <c r="AS34" i="53"/>
  <c r="BE34" i="53"/>
  <c r="BE121" i="53"/>
  <c r="AU121" i="53"/>
  <c r="AT121" i="53"/>
  <c r="AT58" i="53"/>
  <c r="BE58" i="53"/>
  <c r="AT100" i="53"/>
  <c r="BE100" i="53"/>
  <c r="BE118" i="53"/>
  <c r="AV118" i="53"/>
  <c r="AT118" i="53"/>
  <c r="BE76" i="53"/>
  <c r="AV76" i="53"/>
  <c r="AT76" i="53"/>
  <c r="AF27" i="52"/>
  <c r="AF59" i="52"/>
  <c r="AF78" i="52"/>
  <c r="AF81" i="52"/>
  <c r="AF98" i="52"/>
  <c r="AF54" i="52"/>
  <c r="AF65" i="52"/>
  <c r="AF117" i="52"/>
  <c r="AF56" i="52"/>
  <c r="AF72" i="52"/>
  <c r="AF87" i="52"/>
  <c r="AF120" i="52"/>
  <c r="AF119" i="52"/>
  <c r="AF84" i="52"/>
  <c r="AF83" i="52"/>
  <c r="AF101" i="52"/>
  <c r="AF75" i="52"/>
  <c r="AF46" i="52"/>
  <c r="BD46" i="52"/>
  <c r="AO46" i="52"/>
  <c r="AN32" i="52"/>
  <c r="AF32" i="52"/>
  <c r="AS32" i="52" s="1"/>
  <c r="AN44" i="52"/>
  <c r="AF44" i="52"/>
  <c r="AS44" i="52" s="1"/>
  <c r="AF64" i="52"/>
  <c r="BD64" i="52"/>
  <c r="AO64" i="52"/>
  <c r="BF55" i="52"/>
  <c r="AY55" i="52"/>
  <c r="BF88" i="52"/>
  <c r="AY88" i="52"/>
  <c r="AN34" i="52"/>
  <c r="BD34" i="52"/>
  <c r="AF34" i="52"/>
  <c r="AN30" i="52"/>
  <c r="AF30" i="52"/>
  <c r="AS30" i="52" s="1"/>
  <c r="AF45" i="52"/>
  <c r="AO61" i="52"/>
  <c r="BD61" i="52"/>
  <c r="AF61" i="52"/>
  <c r="AO94" i="52"/>
  <c r="AF94" i="52"/>
  <c r="BD94" i="52"/>
  <c r="AF110" i="52"/>
  <c r="AO124" i="52"/>
  <c r="AF124" i="52"/>
  <c r="BD124" i="52"/>
  <c r="AF50" i="52"/>
  <c r="AF66" i="52"/>
  <c r="AF80" i="52"/>
  <c r="AF97" i="52"/>
  <c r="BD97" i="52"/>
  <c r="AO97" i="52"/>
  <c r="AF113" i="52"/>
  <c r="BF34" i="52"/>
  <c r="AX34" i="52"/>
  <c r="AY79" i="52"/>
  <c r="BF79" i="52"/>
  <c r="AZ79" i="52"/>
  <c r="BF73" i="52"/>
  <c r="AY73" i="52"/>
  <c r="BF106" i="52"/>
  <c r="AY106" i="52"/>
  <c r="AZ121" i="52"/>
  <c r="AY121" i="52"/>
  <c r="BF121" i="52"/>
  <c r="AJ85" i="52"/>
  <c r="BC85" i="52"/>
  <c r="AI85" i="52"/>
  <c r="AJ49" i="52"/>
  <c r="BC49" i="52"/>
  <c r="BC37" i="52"/>
  <c r="AI37" i="52"/>
  <c r="BC70" i="52"/>
  <c r="AJ70" i="52"/>
  <c r="AF31" i="52"/>
  <c r="BD31" i="52"/>
  <c r="AN31" i="52"/>
  <c r="AO112" i="52"/>
  <c r="AF112" i="52"/>
  <c r="BD112" i="52"/>
  <c r="AF52" i="52"/>
  <c r="BD52" i="52"/>
  <c r="AO52" i="52"/>
  <c r="AF82" i="52"/>
  <c r="BD82" i="52"/>
  <c r="AO82" i="52"/>
  <c r="AF115" i="52"/>
  <c r="BD115" i="52"/>
  <c r="AO115" i="52"/>
  <c r="BF40" i="52"/>
  <c r="AX40" i="52"/>
  <c r="AY109" i="52"/>
  <c r="BF109" i="52"/>
  <c r="AY115" i="52"/>
  <c r="BF115" i="52"/>
  <c r="AJ94" i="52"/>
  <c r="BC94" i="52"/>
  <c r="AJ73" i="52"/>
  <c r="BC73" i="52"/>
  <c r="AJ55" i="52"/>
  <c r="BC55" i="52"/>
  <c r="AJ124" i="52"/>
  <c r="BC124" i="52"/>
  <c r="BC103" i="52"/>
  <c r="AJ103" i="52"/>
  <c r="BD28" i="52"/>
  <c r="AF28" i="52"/>
  <c r="BE28" i="52" s="1"/>
  <c r="AN35" i="52"/>
  <c r="AF35" i="52"/>
  <c r="AS35" i="52" s="1"/>
  <c r="AY127" i="52"/>
  <c r="BF127" i="52"/>
  <c r="AY46" i="52"/>
  <c r="BF46" i="52"/>
  <c r="AY97" i="52"/>
  <c r="BF97" i="52"/>
  <c r="BF61" i="52"/>
  <c r="AY61" i="52"/>
  <c r="BF94" i="52"/>
  <c r="AY94" i="52"/>
  <c r="BF124" i="52"/>
  <c r="AY124" i="52"/>
  <c r="AI34" i="52"/>
  <c r="BC34" i="52"/>
  <c r="AJ88" i="52"/>
  <c r="BC88" i="52"/>
  <c r="BC58" i="52"/>
  <c r="AJ58" i="52"/>
  <c r="BD40" i="52"/>
  <c r="AN40" i="52"/>
  <c r="AF40" i="52"/>
  <c r="AO49" i="52"/>
  <c r="BD49" i="52"/>
  <c r="AF49" i="52"/>
  <c r="AY76" i="52"/>
  <c r="BF76" i="52"/>
  <c r="BA76" i="52"/>
  <c r="AF36" i="52"/>
  <c r="AS36" i="52" s="1"/>
  <c r="AN36" i="52"/>
  <c r="AO67" i="52"/>
  <c r="BD67" i="52"/>
  <c r="AF67" i="52"/>
  <c r="AJ67" i="52"/>
  <c r="BC67" i="52"/>
  <c r="AN42" i="52"/>
  <c r="AF42" i="52"/>
  <c r="AS42" i="52" s="1"/>
  <c r="AN38" i="52"/>
  <c r="AF38" i="52"/>
  <c r="AS38" i="52" s="1"/>
  <c r="AF70" i="52"/>
  <c r="BD70" i="52"/>
  <c r="AO70" i="52"/>
  <c r="BD43" i="52"/>
  <c r="AN43" i="52"/>
  <c r="AF43" i="52"/>
  <c r="AN85" i="52"/>
  <c r="BD85" i="52"/>
  <c r="AF85" i="52"/>
  <c r="AO85" i="52"/>
  <c r="AO100" i="52"/>
  <c r="AF100" i="52"/>
  <c r="BD100" i="52"/>
  <c r="AF103" i="52"/>
  <c r="BD103" i="52"/>
  <c r="AO103" i="52"/>
  <c r="BF112" i="52"/>
  <c r="AY112" i="52"/>
  <c r="BC43" i="52"/>
  <c r="AI43" i="52"/>
  <c r="AL76" i="52"/>
  <c r="BC76" i="52"/>
  <c r="AJ76" i="52"/>
  <c r="BC91" i="52"/>
  <c r="AJ91" i="52"/>
  <c r="AN41" i="52"/>
  <c r="AF41" i="52"/>
  <c r="AS41" i="52" s="1"/>
  <c r="AN33" i="52"/>
  <c r="AF33" i="52"/>
  <c r="AS33" i="52" s="1"/>
  <c r="BD37" i="52"/>
  <c r="AN37" i="52"/>
  <c r="AF37" i="52"/>
  <c r="AF53" i="52"/>
  <c r="AF69" i="52"/>
  <c r="AO118" i="52"/>
  <c r="BD118" i="52"/>
  <c r="AF118" i="52"/>
  <c r="AQ118" i="52"/>
  <c r="AF58" i="52"/>
  <c r="BD58" i="52"/>
  <c r="AO58" i="52"/>
  <c r="AF74" i="52"/>
  <c r="AF89" i="52"/>
  <c r="AF105" i="52"/>
  <c r="AF123" i="52"/>
  <c r="AX31" i="52"/>
  <c r="BF31" i="52"/>
  <c r="AY64" i="52"/>
  <c r="BF64" i="52"/>
  <c r="AX43" i="52"/>
  <c r="BF43" i="52"/>
  <c r="BF28" i="52"/>
  <c r="BF49" i="52"/>
  <c r="AY49" i="52"/>
  <c r="AL118" i="52"/>
  <c r="BC118" i="52"/>
  <c r="AJ118" i="52"/>
  <c r="AJ100" i="52"/>
  <c r="BC100" i="52"/>
  <c r="BC46" i="52"/>
  <c r="AJ46" i="52"/>
  <c r="BC109" i="52"/>
  <c r="AJ109" i="52"/>
  <c r="BC127" i="52"/>
  <c r="AJ127" i="52"/>
  <c r="AN39" i="52"/>
  <c r="AF39" i="52"/>
  <c r="AS39" i="52" s="1"/>
  <c r="AO55" i="52"/>
  <c r="BD55" i="52"/>
  <c r="AF55" i="52"/>
  <c r="AO88" i="52"/>
  <c r="AF88" i="52"/>
  <c r="BD88" i="52"/>
  <c r="AF76" i="52"/>
  <c r="AQ76" i="52"/>
  <c r="AO76" i="52"/>
  <c r="BD76" i="52"/>
  <c r="AF91" i="52"/>
  <c r="BD91" i="52"/>
  <c r="AO91" i="52"/>
  <c r="AY103" i="52"/>
  <c r="BF103" i="52"/>
  <c r="AY52" i="52"/>
  <c r="BF52" i="52"/>
  <c r="AY82" i="52"/>
  <c r="BF82" i="52"/>
  <c r="BF67" i="52"/>
  <c r="AY67" i="52"/>
  <c r="AY85" i="52"/>
  <c r="AX85" i="52"/>
  <c r="BF85" i="52"/>
  <c r="BF100" i="52"/>
  <c r="AY100" i="52"/>
  <c r="BC31" i="52"/>
  <c r="AI31" i="52"/>
  <c r="AI40" i="52"/>
  <c r="BC40" i="52"/>
  <c r="AJ112" i="52"/>
  <c r="BC112" i="52"/>
  <c r="BC64" i="52"/>
  <c r="AJ64" i="52"/>
  <c r="AK79" i="52"/>
  <c r="AJ79" i="52"/>
  <c r="BC79" i="52"/>
  <c r="AO106" i="52"/>
  <c r="AF106" i="52"/>
  <c r="BD106" i="52"/>
  <c r="AO121" i="52"/>
  <c r="BD121" i="52"/>
  <c r="AF121" i="52"/>
  <c r="AP121" i="52"/>
  <c r="AF109" i="52"/>
  <c r="BD109" i="52"/>
  <c r="AO109" i="52"/>
  <c r="AF127" i="52"/>
  <c r="BD127" i="52"/>
  <c r="AO127" i="52"/>
  <c r="AY91" i="52"/>
  <c r="BF91" i="52"/>
  <c r="AY70" i="52"/>
  <c r="BF70" i="52"/>
  <c r="BA118" i="52"/>
  <c r="AY118" i="52"/>
  <c r="BF118" i="52"/>
  <c r="BC28" i="52"/>
  <c r="AJ61" i="52"/>
  <c r="BC61" i="52"/>
  <c r="AJ106" i="52"/>
  <c r="BC106" i="52"/>
  <c r="BC97" i="52"/>
  <c r="AJ97" i="52"/>
  <c r="AO73" i="52"/>
  <c r="AF73" i="52"/>
  <c r="BD73" i="52"/>
  <c r="AF79" i="52"/>
  <c r="AP79" i="52"/>
  <c r="AO79" i="52"/>
  <c r="BD79" i="52"/>
  <c r="AX37" i="52"/>
  <c r="BF37" i="52"/>
  <c r="AY58" i="52"/>
  <c r="BF58" i="52"/>
  <c r="AK121" i="52"/>
  <c r="BC121" i="52"/>
  <c r="AJ121" i="52"/>
  <c r="BC52" i="52"/>
  <c r="AJ52" i="52"/>
  <c r="BC82" i="52"/>
  <c r="AJ82" i="52"/>
  <c r="BC115" i="52"/>
  <c r="AJ115" i="52"/>
  <c r="AG115" i="51"/>
  <c r="AG82" i="51"/>
  <c r="AG76" i="51"/>
  <c r="AG56" i="51"/>
  <c r="AG52" i="51"/>
  <c r="AG94" i="51"/>
  <c r="AG67" i="51"/>
  <c r="AG26" i="51"/>
  <c r="AG104" i="51"/>
  <c r="AG124" i="51"/>
  <c r="AG106" i="51"/>
  <c r="AG36" i="51"/>
  <c r="AX36" i="51" s="1"/>
  <c r="AG27" i="51"/>
  <c r="AG65" i="51"/>
  <c r="AG51" i="51"/>
  <c r="I21" i="51"/>
  <c r="AG126" i="51" s="1"/>
  <c r="E22" i="51"/>
  <c r="G22" i="51"/>
  <c r="I22" i="51"/>
  <c r="E20" i="51"/>
  <c r="G20" i="51"/>
  <c r="E14" i="50"/>
  <c r="I19" i="50"/>
  <c r="H19" i="50"/>
  <c r="G19" i="50"/>
  <c r="F19" i="50"/>
  <c r="E19" i="50"/>
  <c r="D19" i="50"/>
  <c r="I18" i="50"/>
  <c r="H18" i="50"/>
  <c r="G18" i="50"/>
  <c r="F18" i="50"/>
  <c r="E18" i="50"/>
  <c r="D18" i="50"/>
  <c r="I17" i="50"/>
  <c r="H17" i="50"/>
  <c r="G17" i="50"/>
  <c r="G21" i="50" s="1"/>
  <c r="F17" i="50"/>
  <c r="E17" i="50"/>
  <c r="D17" i="50"/>
  <c r="I16" i="50"/>
  <c r="H16" i="50"/>
  <c r="G16" i="50"/>
  <c r="F16" i="50"/>
  <c r="E16" i="50"/>
  <c r="D16" i="50"/>
  <c r="I15" i="50"/>
  <c r="H15" i="50"/>
  <c r="I20" i="50" s="1"/>
  <c r="G15" i="50"/>
  <c r="F15" i="50"/>
  <c r="E15" i="50"/>
  <c r="D15" i="50"/>
  <c r="I14" i="50"/>
  <c r="G14" i="50"/>
  <c r="I19" i="49"/>
  <c r="H19" i="49"/>
  <c r="G19" i="49"/>
  <c r="F19" i="49"/>
  <c r="E19" i="49"/>
  <c r="D19" i="49"/>
  <c r="I18" i="49"/>
  <c r="H18" i="49"/>
  <c r="G18" i="49"/>
  <c r="F18" i="49"/>
  <c r="E18" i="49"/>
  <c r="D18" i="49"/>
  <c r="I17" i="49"/>
  <c r="H17" i="49"/>
  <c r="G17" i="49"/>
  <c r="F17" i="49"/>
  <c r="E17" i="49"/>
  <c r="D17" i="49"/>
  <c r="I16" i="49"/>
  <c r="H16" i="49"/>
  <c r="G16" i="49"/>
  <c r="F16" i="49"/>
  <c r="E16" i="49"/>
  <c r="D16" i="49"/>
  <c r="I15" i="49"/>
  <c r="I21" i="49" s="1"/>
  <c r="H15" i="49"/>
  <c r="G15" i="49"/>
  <c r="G22" i="49" s="1"/>
  <c r="F15" i="49"/>
  <c r="E15" i="49"/>
  <c r="D15" i="49"/>
  <c r="I14" i="49"/>
  <c r="G14" i="49"/>
  <c r="E14" i="49"/>
  <c r="BE70" i="52" l="1"/>
  <c r="AT70" i="52"/>
  <c r="BE127" i="52"/>
  <c r="AT127" i="52"/>
  <c r="BE91" i="52"/>
  <c r="AT91" i="52"/>
  <c r="BE31" i="52"/>
  <c r="AS31" i="52"/>
  <c r="AT61" i="52"/>
  <c r="BE61" i="52"/>
  <c r="BE46" i="52"/>
  <c r="AT46" i="52"/>
  <c r="AT106" i="52"/>
  <c r="BE106" i="52"/>
  <c r="AT88" i="52"/>
  <c r="BE88" i="52"/>
  <c r="BE40" i="52"/>
  <c r="AS40" i="52"/>
  <c r="BE64" i="52"/>
  <c r="AT64" i="52"/>
  <c r="BE58" i="52"/>
  <c r="AT58" i="52"/>
  <c r="BE37" i="52"/>
  <c r="AS37" i="52"/>
  <c r="BE43" i="52"/>
  <c r="AS43" i="52"/>
  <c r="BE52" i="52"/>
  <c r="AT52" i="52"/>
  <c r="AT124" i="52"/>
  <c r="BE124" i="52"/>
  <c r="BE109" i="52"/>
  <c r="AT109" i="52"/>
  <c r="AT55" i="52"/>
  <c r="BE55" i="52"/>
  <c r="AU79" i="52"/>
  <c r="AT79" i="52"/>
  <c r="BE79" i="52"/>
  <c r="AV76" i="52"/>
  <c r="AT76" i="52"/>
  <c r="BE76" i="52"/>
  <c r="AT100" i="52"/>
  <c r="BE100" i="52"/>
  <c r="BE115" i="52"/>
  <c r="AT115" i="52"/>
  <c r="AT112" i="52"/>
  <c r="BE112" i="52"/>
  <c r="BE121" i="52"/>
  <c r="AU121" i="52"/>
  <c r="AT121" i="52"/>
  <c r="BE118" i="52"/>
  <c r="AV118" i="52"/>
  <c r="AT118" i="52"/>
  <c r="BE97" i="52"/>
  <c r="AT97" i="52"/>
  <c r="BE103" i="52"/>
  <c r="AT103" i="52"/>
  <c r="AT67" i="52"/>
  <c r="BE67" i="52"/>
  <c r="AT49" i="52"/>
  <c r="BE49" i="52"/>
  <c r="AT94" i="52"/>
  <c r="BE94" i="52"/>
  <c r="BE34" i="52"/>
  <c r="AS34" i="52"/>
  <c r="BE85" i="52"/>
  <c r="AT85" i="52"/>
  <c r="AS85" i="52"/>
  <c r="BE82" i="52"/>
  <c r="AT82" i="52"/>
  <c r="AT73" i="52"/>
  <c r="BE73" i="52"/>
  <c r="AG107" i="51"/>
  <c r="AG61" i="51"/>
  <c r="AG30" i="51"/>
  <c r="AX30" i="51" s="1"/>
  <c r="AG110" i="51"/>
  <c r="AG24" i="51"/>
  <c r="AG85" i="51"/>
  <c r="AY85" i="51" s="1"/>
  <c r="AG54" i="51"/>
  <c r="AG77" i="51"/>
  <c r="AY76" i="51" s="1"/>
  <c r="AG109" i="51"/>
  <c r="AG83" i="51"/>
  <c r="AG38" i="51"/>
  <c r="AX38" i="51" s="1"/>
  <c r="AG44" i="51"/>
  <c r="AX44" i="51" s="1"/>
  <c r="AG28" i="51"/>
  <c r="AG118" i="51"/>
  <c r="BF118" i="51" s="1"/>
  <c r="AG60" i="51"/>
  <c r="AG84" i="51"/>
  <c r="AG117" i="51"/>
  <c r="AG88" i="51"/>
  <c r="AG45" i="51"/>
  <c r="AG63" i="51"/>
  <c r="AG32" i="51"/>
  <c r="AX32" i="51" s="1"/>
  <c r="AG37" i="51"/>
  <c r="AX37" i="51" s="1"/>
  <c r="AG62" i="51"/>
  <c r="AG91" i="51"/>
  <c r="AG125" i="51"/>
  <c r="AG112" i="51"/>
  <c r="AG59" i="51"/>
  <c r="AG73" i="51"/>
  <c r="AG33" i="51"/>
  <c r="AX33" i="51" s="1"/>
  <c r="AG41" i="51"/>
  <c r="AX41" i="51" s="1"/>
  <c r="AG68" i="51"/>
  <c r="AG93" i="51"/>
  <c r="AG127" i="51"/>
  <c r="AG116" i="51"/>
  <c r="AG69" i="51"/>
  <c r="AG81" i="51"/>
  <c r="AG47" i="51"/>
  <c r="AG43" i="51"/>
  <c r="BF43" i="51" s="1"/>
  <c r="AG70" i="51"/>
  <c r="AG99" i="51"/>
  <c r="AG128" i="51"/>
  <c r="AG121" i="51"/>
  <c r="AG96" i="51"/>
  <c r="AG100" i="51"/>
  <c r="AG57" i="51"/>
  <c r="AG46" i="51"/>
  <c r="BF46" i="51" s="1"/>
  <c r="AG72" i="51"/>
  <c r="AG101" i="51"/>
  <c r="BF100" i="51" s="1"/>
  <c r="AG130" i="51"/>
  <c r="BF82" i="51"/>
  <c r="AY82" i="51"/>
  <c r="AE131" i="51"/>
  <c r="AF131" i="51" s="1"/>
  <c r="AE130" i="51"/>
  <c r="AE128" i="51"/>
  <c r="AE126" i="51"/>
  <c r="AE129" i="51"/>
  <c r="AE127" i="51"/>
  <c r="AE125" i="51"/>
  <c r="AE123" i="51"/>
  <c r="AE120" i="51"/>
  <c r="AE117" i="51"/>
  <c r="AE115" i="51"/>
  <c r="AE113" i="51"/>
  <c r="AE111" i="51"/>
  <c r="AE109" i="51"/>
  <c r="AE107" i="51"/>
  <c r="AE105" i="51"/>
  <c r="AE103" i="51"/>
  <c r="AE101" i="51"/>
  <c r="AE99" i="51"/>
  <c r="AE97" i="51"/>
  <c r="AE95" i="51"/>
  <c r="AE93" i="51"/>
  <c r="AE91" i="51"/>
  <c r="AE89" i="51"/>
  <c r="AE87" i="51"/>
  <c r="AE84" i="51"/>
  <c r="AE82" i="51"/>
  <c r="AE80" i="51"/>
  <c r="AE79" i="51"/>
  <c r="AE77" i="51"/>
  <c r="AE76" i="51"/>
  <c r="AE74" i="51"/>
  <c r="AE72" i="51"/>
  <c r="AF72" i="51" s="1"/>
  <c r="AE70" i="51"/>
  <c r="AE68" i="51"/>
  <c r="AF68" i="51" s="1"/>
  <c r="AE66" i="51"/>
  <c r="AE64" i="51"/>
  <c r="AE62" i="51"/>
  <c r="AE60" i="51"/>
  <c r="AE58" i="51"/>
  <c r="AE56" i="51"/>
  <c r="AF56" i="51" s="1"/>
  <c r="AE54" i="51"/>
  <c r="AE52" i="51"/>
  <c r="AE50" i="51"/>
  <c r="AE48" i="51"/>
  <c r="AE46" i="51"/>
  <c r="AE43" i="51"/>
  <c r="AE42" i="51"/>
  <c r="AE41" i="51"/>
  <c r="AE37" i="51"/>
  <c r="AE121" i="51"/>
  <c r="AE116" i="51"/>
  <c r="AE112" i="51"/>
  <c r="AE102" i="51"/>
  <c r="AE92" i="51"/>
  <c r="AE88" i="51"/>
  <c r="AE83" i="51"/>
  <c r="AF83" i="51" s="1"/>
  <c r="AE75" i="51"/>
  <c r="AE65" i="51"/>
  <c r="AE61" i="51"/>
  <c r="AE51" i="51"/>
  <c r="AE39" i="51"/>
  <c r="AE118" i="51"/>
  <c r="AE108" i="51"/>
  <c r="AE98" i="51"/>
  <c r="AE94" i="51"/>
  <c r="AE85" i="51"/>
  <c r="AE71" i="51"/>
  <c r="AE67" i="51"/>
  <c r="AE57" i="51"/>
  <c r="AE47" i="51"/>
  <c r="AE40" i="51"/>
  <c r="AE34" i="51"/>
  <c r="AE33" i="51"/>
  <c r="AE32" i="51"/>
  <c r="AE29" i="51"/>
  <c r="AE28" i="51"/>
  <c r="AE26" i="51"/>
  <c r="AE24" i="51"/>
  <c r="AE122" i="51"/>
  <c r="AE114" i="51"/>
  <c r="AF114" i="51" s="1"/>
  <c r="AE104" i="51"/>
  <c r="AE100" i="51"/>
  <c r="AE90" i="51"/>
  <c r="AE81" i="51"/>
  <c r="AE73" i="51"/>
  <c r="AE63" i="51"/>
  <c r="AE53" i="51"/>
  <c r="AE49" i="51"/>
  <c r="AE44" i="51"/>
  <c r="AE124" i="51"/>
  <c r="AE119" i="51"/>
  <c r="AE110" i="51"/>
  <c r="AE106" i="51"/>
  <c r="AE96" i="51"/>
  <c r="AE86" i="51"/>
  <c r="AE78" i="51"/>
  <c r="AE69" i="51"/>
  <c r="AE59" i="51"/>
  <c r="AE55" i="51"/>
  <c r="AE45" i="51"/>
  <c r="AE38" i="51"/>
  <c r="AE36" i="51"/>
  <c r="AE35" i="51"/>
  <c r="AE31" i="51"/>
  <c r="AE30" i="51"/>
  <c r="AE27" i="51"/>
  <c r="AE25" i="51"/>
  <c r="AY61" i="51"/>
  <c r="BF61" i="51"/>
  <c r="AY106" i="51"/>
  <c r="BF106" i="51"/>
  <c r="BF37" i="51"/>
  <c r="BF70" i="51"/>
  <c r="AX130" i="51"/>
  <c r="AD131" i="51"/>
  <c r="AD130" i="51"/>
  <c r="AD128" i="51"/>
  <c r="AD126" i="51"/>
  <c r="AD125" i="51"/>
  <c r="AD123" i="51"/>
  <c r="AD121" i="51"/>
  <c r="AD116" i="51"/>
  <c r="AD115" i="51"/>
  <c r="AD112" i="51"/>
  <c r="AD105" i="51"/>
  <c r="AD102" i="51"/>
  <c r="AD95" i="51"/>
  <c r="AD92" i="51"/>
  <c r="AD91" i="51"/>
  <c r="AD88" i="51"/>
  <c r="AD83" i="51"/>
  <c r="AD82" i="51"/>
  <c r="AD77" i="51"/>
  <c r="AD75" i="51"/>
  <c r="AD68" i="51"/>
  <c r="AD65" i="51"/>
  <c r="AD64" i="51"/>
  <c r="AD61" i="51"/>
  <c r="AD54" i="51"/>
  <c r="AD51" i="51"/>
  <c r="AD41" i="51"/>
  <c r="AI41" i="51" s="1"/>
  <c r="AD39" i="51"/>
  <c r="AI39" i="51" s="1"/>
  <c r="AD129" i="51"/>
  <c r="AD120" i="51"/>
  <c r="AD118" i="51"/>
  <c r="AD111" i="51"/>
  <c r="AD108" i="51"/>
  <c r="AD101" i="51"/>
  <c r="AD98" i="51"/>
  <c r="AD97" i="51"/>
  <c r="AD94" i="51"/>
  <c r="AD87" i="51"/>
  <c r="AD85" i="51"/>
  <c r="AD79" i="51"/>
  <c r="AD74" i="51"/>
  <c r="AD71" i="51"/>
  <c r="AD70" i="51"/>
  <c r="AD67" i="51"/>
  <c r="AD60" i="51"/>
  <c r="AD57" i="51"/>
  <c r="AD50" i="51"/>
  <c r="AD47" i="51"/>
  <c r="AD46" i="51"/>
  <c r="AD42" i="51"/>
  <c r="AI42" i="51" s="1"/>
  <c r="AD40" i="51"/>
  <c r="AD34" i="51"/>
  <c r="AD33" i="51"/>
  <c r="AI33" i="51" s="1"/>
  <c r="AD32" i="51"/>
  <c r="AI32" i="51" s="1"/>
  <c r="AD29" i="51"/>
  <c r="AD28" i="51"/>
  <c r="BC28" i="51" s="1"/>
  <c r="AD26" i="51"/>
  <c r="AD24" i="51"/>
  <c r="AD122" i="51"/>
  <c r="AD117" i="51"/>
  <c r="AD114" i="51"/>
  <c r="AD107" i="51"/>
  <c r="AD104" i="51"/>
  <c r="AD103" i="51"/>
  <c r="AD100" i="51"/>
  <c r="AD93" i="51"/>
  <c r="AD90" i="51"/>
  <c r="AD84" i="51"/>
  <c r="AD81" i="51"/>
  <c r="AD76" i="51"/>
  <c r="AD73" i="51"/>
  <c r="AD66" i="51"/>
  <c r="AD63" i="51"/>
  <c r="AD56" i="51"/>
  <c r="AD53" i="51"/>
  <c r="AD52" i="51"/>
  <c r="AD49" i="51"/>
  <c r="AD44" i="51"/>
  <c r="AI44" i="51" s="1"/>
  <c r="AD43" i="51"/>
  <c r="AD127" i="51"/>
  <c r="AD124" i="51"/>
  <c r="AD119" i="51"/>
  <c r="AD113" i="51"/>
  <c r="AD110" i="51"/>
  <c r="AD109" i="51"/>
  <c r="AD106" i="51"/>
  <c r="AD99" i="51"/>
  <c r="AD96" i="51"/>
  <c r="AD89" i="51"/>
  <c r="AD86" i="51"/>
  <c r="AD80" i="51"/>
  <c r="AD78" i="51"/>
  <c r="AD72" i="51"/>
  <c r="AD69" i="51"/>
  <c r="AD62" i="51"/>
  <c r="AD59" i="51"/>
  <c r="AD58" i="51"/>
  <c r="AD55" i="51"/>
  <c r="AD48" i="51"/>
  <c r="AD45" i="51"/>
  <c r="AD38" i="51"/>
  <c r="AI38" i="51" s="1"/>
  <c r="AD37" i="51"/>
  <c r="AD36" i="51"/>
  <c r="AI36" i="51" s="1"/>
  <c r="AD35" i="51"/>
  <c r="AI35" i="51" s="1"/>
  <c r="AD31" i="51"/>
  <c r="AD30" i="51"/>
  <c r="AI30" i="51" s="1"/>
  <c r="AD27" i="51"/>
  <c r="AD25" i="51"/>
  <c r="AY67" i="51"/>
  <c r="BF67" i="51"/>
  <c r="AG87" i="51"/>
  <c r="AG103" i="51"/>
  <c r="AG120" i="51"/>
  <c r="AG131" i="51"/>
  <c r="AY130" i="51" s="1"/>
  <c r="AG75" i="51"/>
  <c r="AG25" i="51"/>
  <c r="AG55" i="51"/>
  <c r="AG119" i="51"/>
  <c r="BA118" i="51" s="1"/>
  <c r="AG90" i="51"/>
  <c r="AG29" i="51"/>
  <c r="BF28" i="51" s="1"/>
  <c r="AG71" i="51"/>
  <c r="AY70" i="51" s="1"/>
  <c r="AG42" i="51"/>
  <c r="AX42" i="51" s="1"/>
  <c r="AG58" i="51"/>
  <c r="AG74" i="51"/>
  <c r="AY73" i="51" s="1"/>
  <c r="AG89" i="51"/>
  <c r="AG105" i="51"/>
  <c r="AG123" i="51"/>
  <c r="BF115" i="51"/>
  <c r="AY115" i="51"/>
  <c r="BF124" i="51"/>
  <c r="AY124" i="51"/>
  <c r="AY100" i="51"/>
  <c r="BF76" i="51"/>
  <c r="AY91" i="51"/>
  <c r="AY88" i="51"/>
  <c r="BF88" i="51"/>
  <c r="BF109" i="51"/>
  <c r="AY109" i="51"/>
  <c r="AY127" i="51"/>
  <c r="BF127" i="51"/>
  <c r="AG92" i="51"/>
  <c r="AG31" i="51"/>
  <c r="AG78" i="51"/>
  <c r="AG49" i="51"/>
  <c r="AG114" i="51"/>
  <c r="AG34" i="51"/>
  <c r="AG98" i="51"/>
  <c r="AG48" i="51"/>
  <c r="AG64" i="51"/>
  <c r="AG79" i="51"/>
  <c r="AG95" i="51"/>
  <c r="AY94" i="51" s="1"/>
  <c r="AG111" i="51"/>
  <c r="AG129" i="51"/>
  <c r="AG39" i="51"/>
  <c r="AX39" i="51" s="1"/>
  <c r="AG102" i="51"/>
  <c r="AG35" i="51"/>
  <c r="AX35" i="51" s="1"/>
  <c r="AG86" i="51"/>
  <c r="AG53" i="51"/>
  <c r="AY52" i="51" s="1"/>
  <c r="AG122" i="51"/>
  <c r="BF121" i="51" s="1"/>
  <c r="AG40" i="51"/>
  <c r="AG108" i="51"/>
  <c r="AG50" i="51"/>
  <c r="AG66" i="51"/>
  <c r="AG80" i="51"/>
  <c r="AG97" i="51"/>
  <c r="AG113" i="51"/>
  <c r="AY112" i="51" s="1"/>
  <c r="E22" i="50"/>
  <c r="G20" i="50"/>
  <c r="AE129" i="50" s="1"/>
  <c r="AE117" i="50"/>
  <c r="AE115" i="50"/>
  <c r="AE113" i="50"/>
  <c r="AE109" i="50"/>
  <c r="AE107" i="50"/>
  <c r="AE103" i="50"/>
  <c r="AE101" i="50"/>
  <c r="AE99" i="50"/>
  <c r="AE97" i="50"/>
  <c r="AE93" i="50"/>
  <c r="AE91" i="50"/>
  <c r="AE89" i="50"/>
  <c r="AE87" i="50"/>
  <c r="AE84" i="50"/>
  <c r="AE82" i="50"/>
  <c r="AE80" i="50"/>
  <c r="AE77" i="50"/>
  <c r="AE76" i="50"/>
  <c r="AE74" i="50"/>
  <c r="AE72" i="50"/>
  <c r="AE70" i="50"/>
  <c r="AE68" i="50"/>
  <c r="AE66" i="50"/>
  <c r="AE64" i="50"/>
  <c r="AE62" i="50"/>
  <c r="AE60" i="50"/>
  <c r="AE58" i="50"/>
  <c r="AE56" i="50"/>
  <c r="AE54" i="50"/>
  <c r="AE52" i="50"/>
  <c r="AE50" i="50"/>
  <c r="AE48" i="50"/>
  <c r="AE46" i="50"/>
  <c r="AE43" i="50"/>
  <c r="AE42" i="50"/>
  <c r="AE41" i="50"/>
  <c r="AE116" i="50"/>
  <c r="AE88" i="50"/>
  <c r="AE126" i="50"/>
  <c r="AE118" i="50"/>
  <c r="AE108" i="50"/>
  <c r="AE98" i="50"/>
  <c r="AE71" i="50"/>
  <c r="AE78" i="50"/>
  <c r="AE59" i="50"/>
  <c r="AE130" i="50"/>
  <c r="AE121" i="50"/>
  <c r="AE112" i="50"/>
  <c r="AE102" i="50"/>
  <c r="AE92" i="50"/>
  <c r="AE83" i="50"/>
  <c r="AE75" i="50"/>
  <c r="AE65" i="50"/>
  <c r="AE55" i="50"/>
  <c r="AE45" i="50"/>
  <c r="AE38" i="50"/>
  <c r="AE86" i="50"/>
  <c r="AE69" i="50"/>
  <c r="AE124" i="50"/>
  <c r="AE106" i="50"/>
  <c r="AE96" i="50"/>
  <c r="AE100" i="50"/>
  <c r="AE90" i="50"/>
  <c r="AE81" i="50"/>
  <c r="AE73" i="50"/>
  <c r="AE63" i="50"/>
  <c r="AE51" i="50"/>
  <c r="AE39" i="50"/>
  <c r="AE34" i="50"/>
  <c r="AE122" i="50"/>
  <c r="AE53" i="50"/>
  <c r="AE40" i="50"/>
  <c r="AE31" i="50"/>
  <c r="AE29" i="50"/>
  <c r="AE114" i="50"/>
  <c r="AE94" i="50"/>
  <c r="AE47" i="50"/>
  <c r="AE36" i="50"/>
  <c r="AE26" i="50"/>
  <c r="AE25" i="50"/>
  <c r="AE110" i="50"/>
  <c r="AE28" i="50"/>
  <c r="AE35" i="50"/>
  <c r="AE27" i="50"/>
  <c r="AE128" i="50"/>
  <c r="AE85" i="50"/>
  <c r="AE67" i="50"/>
  <c r="AE32" i="50"/>
  <c r="AE131" i="50"/>
  <c r="AE61" i="50"/>
  <c r="AE44" i="50"/>
  <c r="AE24" i="50"/>
  <c r="AE119" i="50"/>
  <c r="AE104" i="50"/>
  <c r="AE33" i="50"/>
  <c r="AE37" i="50"/>
  <c r="AE30" i="50"/>
  <c r="AE57" i="50"/>
  <c r="AE49" i="50"/>
  <c r="AG70" i="50"/>
  <c r="AG104" i="50"/>
  <c r="AG88" i="50"/>
  <c r="AG61" i="50"/>
  <c r="AG49" i="50"/>
  <c r="AG24" i="50"/>
  <c r="E20" i="50"/>
  <c r="G22" i="50"/>
  <c r="E21" i="50"/>
  <c r="I22" i="50"/>
  <c r="I21" i="50"/>
  <c r="AG113" i="50" s="1"/>
  <c r="E22" i="49"/>
  <c r="E20" i="49"/>
  <c r="G20" i="49"/>
  <c r="I20" i="49"/>
  <c r="E21" i="49"/>
  <c r="G21" i="49"/>
  <c r="I22" i="49"/>
  <c r="AF87" i="51" l="1"/>
  <c r="AX43" i="51"/>
  <c r="BA76" i="51"/>
  <c r="AF86" i="51"/>
  <c r="AF108" i="51"/>
  <c r="AF74" i="51"/>
  <c r="AF89" i="51"/>
  <c r="AF123" i="51"/>
  <c r="AY46" i="51"/>
  <c r="AF63" i="51"/>
  <c r="AF60" i="51"/>
  <c r="AF125" i="51"/>
  <c r="AX85" i="51"/>
  <c r="AY118" i="51"/>
  <c r="BF52" i="51"/>
  <c r="BF130" i="51"/>
  <c r="AF81" i="51"/>
  <c r="AF51" i="51"/>
  <c r="AF95" i="51"/>
  <c r="AF129" i="51"/>
  <c r="BF112" i="51"/>
  <c r="AF120" i="51"/>
  <c r="BF85" i="51"/>
  <c r="BF91" i="51"/>
  <c r="AF119" i="51"/>
  <c r="AF71" i="51"/>
  <c r="AX40" i="51"/>
  <c r="BF40" i="51"/>
  <c r="AJ97" i="51"/>
  <c r="BC97" i="51"/>
  <c r="AJ70" i="51"/>
  <c r="BC70" i="51"/>
  <c r="AF29" i="51"/>
  <c r="AO61" i="51"/>
  <c r="BD61" i="51"/>
  <c r="AF61" i="51"/>
  <c r="AF50" i="51"/>
  <c r="AF66" i="51"/>
  <c r="BD97" i="51"/>
  <c r="AO97" i="51"/>
  <c r="AF97" i="51"/>
  <c r="AZ79" i="51"/>
  <c r="BF79" i="51"/>
  <c r="AY79" i="51"/>
  <c r="BF94" i="51"/>
  <c r="BC82" i="51"/>
  <c r="AJ82" i="51"/>
  <c r="BC112" i="51"/>
  <c r="AJ112" i="51"/>
  <c r="AJ130" i="51"/>
  <c r="BC130" i="51"/>
  <c r="AI130" i="51"/>
  <c r="AF27" i="51"/>
  <c r="AF59" i="51"/>
  <c r="BD124" i="51"/>
  <c r="AO124" i="51"/>
  <c r="AF124" i="51"/>
  <c r="AO100" i="51"/>
  <c r="AF100" i="51"/>
  <c r="BD100" i="51"/>
  <c r="AO85" i="51"/>
  <c r="BD85" i="51"/>
  <c r="AF85" i="51"/>
  <c r="AN85" i="51"/>
  <c r="AF65" i="51"/>
  <c r="AP121" i="51"/>
  <c r="BD121" i="51"/>
  <c r="AO121" i="51"/>
  <c r="AF121" i="51"/>
  <c r="BD52" i="51"/>
  <c r="AO52" i="51"/>
  <c r="AF52" i="51"/>
  <c r="BD82" i="51"/>
  <c r="AF82" i="51"/>
  <c r="AO82" i="51"/>
  <c r="BD115" i="51"/>
  <c r="AF115" i="51"/>
  <c r="AO115" i="51"/>
  <c r="AF128" i="51"/>
  <c r="BF97" i="51"/>
  <c r="AY97" i="51"/>
  <c r="BF64" i="51"/>
  <c r="AY64" i="51"/>
  <c r="AY55" i="51"/>
  <c r="BF55" i="51"/>
  <c r="AI31" i="51"/>
  <c r="BC31" i="51"/>
  <c r="BC58" i="51"/>
  <c r="AJ58" i="51"/>
  <c r="BC124" i="51"/>
  <c r="AJ124" i="51"/>
  <c r="AJ100" i="51"/>
  <c r="BC100" i="51"/>
  <c r="AJ46" i="51"/>
  <c r="BC46" i="51"/>
  <c r="BC115" i="51"/>
  <c r="AJ115" i="51"/>
  <c r="BF73" i="51"/>
  <c r="AN30" i="51"/>
  <c r="AF30" i="51"/>
  <c r="AS30" i="51" s="1"/>
  <c r="AF69" i="51"/>
  <c r="AN44" i="51"/>
  <c r="AF44" i="51"/>
  <c r="AS44" i="51" s="1"/>
  <c r="AF104" i="51"/>
  <c r="AF33" i="51"/>
  <c r="AS33" i="51" s="1"/>
  <c r="AN33" i="51"/>
  <c r="AO94" i="51"/>
  <c r="AF94" i="51"/>
  <c r="BD94" i="51"/>
  <c r="AF75" i="51"/>
  <c r="BD37" i="51"/>
  <c r="AN37" i="51"/>
  <c r="AF37" i="51"/>
  <c r="AF54" i="51"/>
  <c r="BD70" i="51"/>
  <c r="AO70" i="51"/>
  <c r="AF70" i="51"/>
  <c r="AF84" i="51"/>
  <c r="AF101" i="51"/>
  <c r="AF117" i="51"/>
  <c r="AF130" i="51"/>
  <c r="AO130" i="51"/>
  <c r="BD130" i="51"/>
  <c r="AN130" i="51"/>
  <c r="BC61" i="51"/>
  <c r="AJ61" i="51"/>
  <c r="BC88" i="51"/>
  <c r="AJ88" i="51"/>
  <c r="AN31" i="51"/>
  <c r="AF31" i="51"/>
  <c r="BD31" i="51"/>
  <c r="AF78" i="51"/>
  <c r="AO49" i="51"/>
  <c r="AF49" i="51"/>
  <c r="BD49" i="51"/>
  <c r="AF34" i="51"/>
  <c r="BD34" i="51"/>
  <c r="AN34" i="51"/>
  <c r="AF98" i="51"/>
  <c r="AF41" i="51"/>
  <c r="AS41" i="51" s="1"/>
  <c r="AN41" i="51"/>
  <c r="BD103" i="51"/>
  <c r="AO103" i="51"/>
  <c r="AF103" i="51"/>
  <c r="AJ103" i="51"/>
  <c r="BC103" i="51"/>
  <c r="AJ73" i="51"/>
  <c r="BC73" i="51"/>
  <c r="BC64" i="51"/>
  <c r="AJ64" i="51"/>
  <c r="AN35" i="51"/>
  <c r="AF35" i="51"/>
  <c r="AS35" i="51" s="1"/>
  <c r="AF122" i="51"/>
  <c r="AO88" i="51"/>
  <c r="BD88" i="51"/>
  <c r="AF88" i="51"/>
  <c r="AJ127" i="51"/>
  <c r="BC127" i="51"/>
  <c r="AK79" i="51"/>
  <c r="AJ79" i="51"/>
  <c r="BC79" i="51"/>
  <c r="AI43" i="51"/>
  <c r="BC43" i="51"/>
  <c r="AJ85" i="51"/>
  <c r="BC85" i="51"/>
  <c r="AI85" i="51"/>
  <c r="AK121" i="51"/>
  <c r="AJ121" i="51"/>
  <c r="BC121" i="51"/>
  <c r="AN40" i="51"/>
  <c r="AF40" i="51"/>
  <c r="BD40" i="51"/>
  <c r="AF105" i="51"/>
  <c r="BF34" i="51"/>
  <c r="AX34" i="51"/>
  <c r="BC37" i="51"/>
  <c r="AI37" i="51"/>
  <c r="AF24" i="51"/>
  <c r="AF107" i="51"/>
  <c r="BF58" i="51"/>
  <c r="AY58" i="51"/>
  <c r="AY121" i="51"/>
  <c r="AL118" i="51"/>
  <c r="BC118" i="51"/>
  <c r="AJ118" i="51"/>
  <c r="BC91" i="51"/>
  <c r="AJ91" i="51"/>
  <c r="AF53" i="51"/>
  <c r="AN42" i="51"/>
  <c r="AF42" i="51"/>
  <c r="AS42" i="51" s="1"/>
  <c r="BD58" i="51"/>
  <c r="AO58" i="51"/>
  <c r="AF58" i="51"/>
  <c r="AZ121" i="51"/>
  <c r="BC106" i="51"/>
  <c r="AJ106" i="51"/>
  <c r="AL76" i="51"/>
  <c r="AJ76" i="51"/>
  <c r="BC76" i="51"/>
  <c r="AN36" i="51"/>
  <c r="AF36" i="51"/>
  <c r="AS36" i="51" s="1"/>
  <c r="AF96" i="51"/>
  <c r="AF47" i="51"/>
  <c r="AQ118" i="51"/>
  <c r="BD118" i="51"/>
  <c r="AF118" i="51"/>
  <c r="AO118" i="51"/>
  <c r="AF92" i="51"/>
  <c r="BD43" i="51"/>
  <c r="AN43" i="51"/>
  <c r="AF43" i="51"/>
  <c r="AQ76" i="51"/>
  <c r="AO76" i="51"/>
  <c r="BD76" i="51"/>
  <c r="AF76" i="51"/>
  <c r="BD91" i="51"/>
  <c r="AF91" i="51"/>
  <c r="AO91" i="51"/>
  <c r="BC109" i="51"/>
  <c r="AJ109" i="51"/>
  <c r="AJ49" i="51"/>
  <c r="BC49" i="51"/>
  <c r="BC94" i="51"/>
  <c r="AJ94" i="51"/>
  <c r="AN38" i="51"/>
  <c r="AF38" i="51"/>
  <c r="AS38" i="51" s="1"/>
  <c r="AO106" i="51"/>
  <c r="BD106" i="51"/>
  <c r="AF106" i="51"/>
  <c r="AO73" i="51"/>
  <c r="AF73" i="51"/>
  <c r="BD73" i="51"/>
  <c r="AF26" i="51"/>
  <c r="AF57" i="51"/>
  <c r="AN39" i="51"/>
  <c r="AF39" i="51"/>
  <c r="AS39" i="51" s="1"/>
  <c r="AF102" i="51"/>
  <c r="BD46" i="51"/>
  <c r="AO46" i="51"/>
  <c r="AF46" i="51"/>
  <c r="AF62" i="51"/>
  <c r="AF77" i="51"/>
  <c r="AF93" i="51"/>
  <c r="BD109" i="51"/>
  <c r="AO109" i="51"/>
  <c r="AF109" i="51"/>
  <c r="AO127" i="51"/>
  <c r="BD127" i="51"/>
  <c r="AF127" i="51"/>
  <c r="AJ52" i="51"/>
  <c r="BC52" i="51"/>
  <c r="BC34" i="51"/>
  <c r="AI34" i="51"/>
  <c r="AF45" i="51"/>
  <c r="AF110" i="51"/>
  <c r="AF28" i="51"/>
  <c r="BE28" i="51" s="1"/>
  <c r="BD28" i="51"/>
  <c r="AO67" i="51"/>
  <c r="AF67" i="51"/>
  <c r="BD67" i="51"/>
  <c r="AO112" i="51"/>
  <c r="BD112" i="51"/>
  <c r="AF112" i="51"/>
  <c r="AF48" i="51"/>
  <c r="BD64" i="51"/>
  <c r="AF64" i="51"/>
  <c r="AO64" i="51"/>
  <c r="BD79" i="51"/>
  <c r="AF79" i="51"/>
  <c r="AP79" i="51"/>
  <c r="AO79" i="51"/>
  <c r="AF111" i="51"/>
  <c r="AO55" i="51"/>
  <c r="BD55" i="51"/>
  <c r="AF55" i="51"/>
  <c r="AF116" i="51"/>
  <c r="AF80" i="51"/>
  <c r="AF126" i="51"/>
  <c r="AY49" i="51"/>
  <c r="BF49" i="51"/>
  <c r="BF103" i="51"/>
  <c r="AY103" i="51"/>
  <c r="BC67" i="51"/>
  <c r="AJ67" i="51"/>
  <c r="BC40" i="51"/>
  <c r="AI40" i="51"/>
  <c r="AF25" i="51"/>
  <c r="AF90" i="51"/>
  <c r="AF113" i="51"/>
  <c r="AX31" i="51"/>
  <c r="BF31" i="51"/>
  <c r="BC55" i="51"/>
  <c r="AJ55" i="51"/>
  <c r="AF32" i="51"/>
  <c r="AS32" i="51" s="1"/>
  <c r="AN32" i="51"/>
  <c r="AF99" i="51"/>
  <c r="AG28" i="50"/>
  <c r="AG85" i="50"/>
  <c r="AG72" i="50"/>
  <c r="AG126" i="50"/>
  <c r="AG25" i="50"/>
  <c r="AG74" i="50"/>
  <c r="AE120" i="50"/>
  <c r="AG38" i="50"/>
  <c r="AX38" i="50" s="1"/>
  <c r="AG27" i="50"/>
  <c r="AG93" i="50"/>
  <c r="AE123" i="50"/>
  <c r="AG43" i="50"/>
  <c r="AG30" i="50"/>
  <c r="AX30" i="50" s="1"/>
  <c r="AG101" i="50"/>
  <c r="AE105" i="50"/>
  <c r="AE125" i="50"/>
  <c r="AO124" i="50" s="1"/>
  <c r="AG26" i="50"/>
  <c r="AG78" i="50"/>
  <c r="AG120" i="50"/>
  <c r="AG32" i="50"/>
  <c r="AX32" i="50" s="1"/>
  <c r="AG75" i="50"/>
  <c r="AG96" i="50"/>
  <c r="AG99" i="50"/>
  <c r="AG127" i="50"/>
  <c r="AG118" i="50"/>
  <c r="AG29" i="50"/>
  <c r="BF28" i="50" s="1"/>
  <c r="AG130" i="50"/>
  <c r="AG51" i="50"/>
  <c r="AG31" i="50"/>
  <c r="BF31" i="50" s="1"/>
  <c r="AG114" i="50"/>
  <c r="AG77" i="50"/>
  <c r="AG103" i="50"/>
  <c r="BF103" i="50" s="1"/>
  <c r="AG44" i="50"/>
  <c r="AX44" i="50" s="1"/>
  <c r="AG33" i="50"/>
  <c r="AX33" i="50" s="1"/>
  <c r="AG46" i="50"/>
  <c r="AG63" i="50"/>
  <c r="AG36" i="50"/>
  <c r="AX36" i="50" s="1"/>
  <c r="AG122" i="50"/>
  <c r="AG82" i="50"/>
  <c r="AG105" i="50"/>
  <c r="AE127" i="50"/>
  <c r="AG52" i="50"/>
  <c r="AG41" i="50"/>
  <c r="AX41" i="50" s="1"/>
  <c r="AG119" i="50"/>
  <c r="BF118" i="50" s="1"/>
  <c r="AG73" i="50"/>
  <c r="BF73" i="50" s="1"/>
  <c r="AG58" i="50"/>
  <c r="AG131" i="50"/>
  <c r="AY130" i="50" s="1"/>
  <c r="AG84" i="50"/>
  <c r="AG109" i="50"/>
  <c r="AE79" i="50"/>
  <c r="AE95" i="50"/>
  <c r="AE111" i="50"/>
  <c r="AG65" i="50"/>
  <c r="AG45" i="50"/>
  <c r="AG47" i="50"/>
  <c r="AY46" i="50" s="1"/>
  <c r="AG81" i="50"/>
  <c r="AG59" i="50"/>
  <c r="AG62" i="50"/>
  <c r="AG87" i="50"/>
  <c r="AG115" i="50"/>
  <c r="AG112" i="50"/>
  <c r="BF112" i="50" s="1"/>
  <c r="AG50" i="50"/>
  <c r="AG57" i="50"/>
  <c r="AG100" i="50"/>
  <c r="AY100" i="50" s="1"/>
  <c r="AG69" i="50"/>
  <c r="AG68" i="50"/>
  <c r="AG89" i="50"/>
  <c r="AY88" i="50" s="1"/>
  <c r="AG117" i="50"/>
  <c r="BD28" i="50"/>
  <c r="BD91" i="50"/>
  <c r="AO91" i="50"/>
  <c r="BF130" i="50"/>
  <c r="AX130" i="50"/>
  <c r="AN38" i="50"/>
  <c r="AQ118" i="50"/>
  <c r="BD118" i="50"/>
  <c r="AO118" i="50"/>
  <c r="BD64" i="50"/>
  <c r="AO64" i="50"/>
  <c r="AN33" i="50"/>
  <c r="BF58" i="50"/>
  <c r="AY58" i="50"/>
  <c r="AD131" i="50"/>
  <c r="AF131" i="50" s="1"/>
  <c r="AD130" i="50"/>
  <c r="AF130" i="50" s="1"/>
  <c r="AD128" i="50"/>
  <c r="AF128" i="50" s="1"/>
  <c r="AD126" i="50"/>
  <c r="AF126" i="50" s="1"/>
  <c r="AD124" i="50"/>
  <c r="AD122" i="50"/>
  <c r="AF122" i="50" s="1"/>
  <c r="AD121" i="50"/>
  <c r="AD119" i="50"/>
  <c r="AF119" i="50" s="1"/>
  <c r="AD118" i="50"/>
  <c r="AF118" i="50" s="1"/>
  <c r="AD116" i="50"/>
  <c r="AF116" i="50" s="1"/>
  <c r="AD114" i="50"/>
  <c r="AF114" i="50" s="1"/>
  <c r="AD112" i="50"/>
  <c r="AD110" i="50"/>
  <c r="AF110" i="50" s="1"/>
  <c r="AD108" i="50"/>
  <c r="AF108" i="50" s="1"/>
  <c r="AD106" i="50"/>
  <c r="AF106" i="50" s="1"/>
  <c r="AD104" i="50"/>
  <c r="AF104" i="50" s="1"/>
  <c r="AD102" i="50"/>
  <c r="AF102" i="50" s="1"/>
  <c r="AD100" i="50"/>
  <c r="AF100" i="50" s="1"/>
  <c r="AD98" i="50"/>
  <c r="AF98" i="50" s="1"/>
  <c r="AD96" i="50"/>
  <c r="AF96" i="50" s="1"/>
  <c r="AD94" i="50"/>
  <c r="AD92" i="50"/>
  <c r="AD90" i="50"/>
  <c r="AF90" i="50" s="1"/>
  <c r="AD88" i="50"/>
  <c r="AF88" i="50" s="1"/>
  <c r="AD86" i="50"/>
  <c r="AF86" i="50" s="1"/>
  <c r="AD85" i="50"/>
  <c r="AF85" i="50" s="1"/>
  <c r="AD83" i="50"/>
  <c r="AF83" i="50" s="1"/>
  <c r="AD81" i="50"/>
  <c r="AF81" i="50" s="1"/>
  <c r="AD78" i="50"/>
  <c r="AD75" i="50"/>
  <c r="AF75" i="50" s="1"/>
  <c r="AD73" i="50"/>
  <c r="AF73" i="50" s="1"/>
  <c r="AD71" i="50"/>
  <c r="AF71" i="50" s="1"/>
  <c r="AD69" i="50"/>
  <c r="AF69" i="50" s="1"/>
  <c r="AD67" i="50"/>
  <c r="AF67" i="50" s="1"/>
  <c r="AD65" i="50"/>
  <c r="AF65" i="50" s="1"/>
  <c r="AD63" i="50"/>
  <c r="AF63" i="50" s="1"/>
  <c r="AD61" i="50"/>
  <c r="AD59" i="50"/>
  <c r="AF59" i="50" s="1"/>
  <c r="AD57" i="50"/>
  <c r="AF57" i="50" s="1"/>
  <c r="AD55" i="50"/>
  <c r="AF55" i="50" s="1"/>
  <c r="AD53" i="50"/>
  <c r="AF53" i="50" s="1"/>
  <c r="AD51" i="50"/>
  <c r="AF51" i="50" s="1"/>
  <c r="AD49" i="50"/>
  <c r="AD47" i="50"/>
  <c r="AF47" i="50" s="1"/>
  <c r="AD45" i="50"/>
  <c r="AD44" i="50"/>
  <c r="AI44" i="50" s="1"/>
  <c r="AD40" i="50"/>
  <c r="AF40" i="50" s="1"/>
  <c r="AD39" i="50"/>
  <c r="AI39" i="50" s="1"/>
  <c r="AD38" i="50"/>
  <c r="AI38" i="50" s="1"/>
  <c r="AD127" i="50"/>
  <c r="AF127" i="50" s="1"/>
  <c r="AD109" i="50"/>
  <c r="AD99" i="50"/>
  <c r="AF99" i="50" s="1"/>
  <c r="AD89" i="50"/>
  <c r="AD91" i="50"/>
  <c r="AD82" i="50"/>
  <c r="AF82" i="50" s="1"/>
  <c r="AD64" i="50"/>
  <c r="AF64" i="50" s="1"/>
  <c r="AD56" i="50"/>
  <c r="AF56" i="50" s="1"/>
  <c r="AD52" i="50"/>
  <c r="AF52" i="50" s="1"/>
  <c r="AD43" i="50"/>
  <c r="AD113" i="50"/>
  <c r="AF113" i="50" s="1"/>
  <c r="AD125" i="50"/>
  <c r="AD117" i="50"/>
  <c r="AF117" i="50" s="1"/>
  <c r="AD107" i="50"/>
  <c r="AF107" i="50" s="1"/>
  <c r="AD58" i="50"/>
  <c r="AF58" i="50" s="1"/>
  <c r="AD129" i="50"/>
  <c r="AF129" i="50" s="1"/>
  <c r="AD120" i="50"/>
  <c r="AF120" i="50" s="1"/>
  <c r="AD111" i="50"/>
  <c r="AF111" i="50" s="1"/>
  <c r="AD101" i="50"/>
  <c r="AF101" i="50" s="1"/>
  <c r="AD74" i="50"/>
  <c r="AD37" i="50"/>
  <c r="AD36" i="50"/>
  <c r="AI36" i="50" s="1"/>
  <c r="AD35" i="50"/>
  <c r="AI35" i="50" s="1"/>
  <c r="AD31" i="50"/>
  <c r="AF31" i="50" s="1"/>
  <c r="AD30" i="50"/>
  <c r="AI30" i="50" s="1"/>
  <c r="AD27" i="50"/>
  <c r="AF27" i="50" s="1"/>
  <c r="AD25" i="50"/>
  <c r="AF25" i="50" s="1"/>
  <c r="AD123" i="50"/>
  <c r="AD115" i="50"/>
  <c r="AD105" i="50"/>
  <c r="AD79" i="50"/>
  <c r="AF79" i="50" s="1"/>
  <c r="AD60" i="50"/>
  <c r="AF60" i="50" s="1"/>
  <c r="AD48" i="50"/>
  <c r="AF48" i="50" s="1"/>
  <c r="AD46" i="50"/>
  <c r="AD34" i="50"/>
  <c r="AD24" i="50"/>
  <c r="AD29" i="50"/>
  <c r="AD80" i="50"/>
  <c r="AF80" i="50" s="1"/>
  <c r="AD32" i="50"/>
  <c r="AI32" i="50" s="1"/>
  <c r="AD103" i="50"/>
  <c r="AF103" i="50" s="1"/>
  <c r="AD54" i="50"/>
  <c r="AF54" i="50" s="1"/>
  <c r="AD28" i="50"/>
  <c r="AF28" i="50" s="1"/>
  <c r="AD95" i="50"/>
  <c r="AF95" i="50" s="1"/>
  <c r="AD77" i="50"/>
  <c r="AF77" i="50" s="1"/>
  <c r="AD50" i="50"/>
  <c r="AF50" i="50" s="1"/>
  <c r="AD62" i="50"/>
  <c r="AF62" i="50" s="1"/>
  <c r="AD41" i="50"/>
  <c r="AI41" i="50" s="1"/>
  <c r="AD33" i="50"/>
  <c r="AI33" i="50" s="1"/>
  <c r="AD97" i="50"/>
  <c r="AF97" i="50" s="1"/>
  <c r="AD72" i="50"/>
  <c r="AF72" i="50" s="1"/>
  <c r="AD42" i="50"/>
  <c r="AI42" i="50" s="1"/>
  <c r="AD93" i="50"/>
  <c r="AD84" i="50"/>
  <c r="AD66" i="50"/>
  <c r="AF66" i="50" s="1"/>
  <c r="AD26" i="50"/>
  <c r="AF26" i="50" s="1"/>
  <c r="AD70" i="50"/>
  <c r="AF70" i="50" s="1"/>
  <c r="AD87" i="50"/>
  <c r="AF87" i="50" s="1"/>
  <c r="AD68" i="50"/>
  <c r="AD76" i="50"/>
  <c r="AF76" i="50" s="1"/>
  <c r="AO112" i="50"/>
  <c r="BD112" i="50"/>
  <c r="BD79" i="50"/>
  <c r="AP79" i="50"/>
  <c r="AO79" i="50"/>
  <c r="AG123" i="50"/>
  <c r="AO67" i="50"/>
  <c r="BD67" i="50"/>
  <c r="AF45" i="50"/>
  <c r="AP121" i="50"/>
  <c r="BD121" i="50"/>
  <c r="AO121" i="50"/>
  <c r="AF121" i="50"/>
  <c r="BD97" i="50"/>
  <c r="AO97" i="50"/>
  <c r="AG56" i="50"/>
  <c r="AG55" i="50"/>
  <c r="AG108" i="50"/>
  <c r="AG71" i="50"/>
  <c r="AG110" i="50"/>
  <c r="BF109" i="50" s="1"/>
  <c r="AG116" i="50"/>
  <c r="AY115" i="50" s="1"/>
  <c r="AG90" i="50"/>
  <c r="AG35" i="50"/>
  <c r="AX35" i="50" s="1"/>
  <c r="AG86" i="50"/>
  <c r="AY85" i="50" s="1"/>
  <c r="AG60" i="50"/>
  <c r="AG76" i="50"/>
  <c r="AG91" i="50"/>
  <c r="AG107" i="50"/>
  <c r="AG125" i="50"/>
  <c r="AO85" i="50"/>
  <c r="BD85" i="50"/>
  <c r="AN85" i="50"/>
  <c r="AN36" i="50"/>
  <c r="AO100" i="50"/>
  <c r="BD100" i="50"/>
  <c r="AO55" i="50"/>
  <c r="BD55" i="50"/>
  <c r="AO130" i="50"/>
  <c r="BD130" i="50"/>
  <c r="AN130" i="50"/>
  <c r="AO88" i="50"/>
  <c r="BD88" i="50"/>
  <c r="BD52" i="50"/>
  <c r="AO52" i="50"/>
  <c r="AF68" i="50"/>
  <c r="BD82" i="50"/>
  <c r="AO82" i="50"/>
  <c r="BD115" i="50"/>
  <c r="AO115" i="50"/>
  <c r="AO73" i="50"/>
  <c r="BD73" i="50"/>
  <c r="BD127" i="50"/>
  <c r="AO127" i="50"/>
  <c r="BF70" i="50"/>
  <c r="AY70" i="50"/>
  <c r="AN30" i="50"/>
  <c r="AF93" i="50"/>
  <c r="AY61" i="50"/>
  <c r="BF61" i="50"/>
  <c r="AN32" i="50"/>
  <c r="BF43" i="50"/>
  <c r="AX43" i="50"/>
  <c r="AY109" i="50"/>
  <c r="BD34" i="50"/>
  <c r="AN34" i="50"/>
  <c r="BD70" i="50"/>
  <c r="AO70" i="50"/>
  <c r="AF84" i="50"/>
  <c r="AG53" i="50"/>
  <c r="BF52" i="50" s="1"/>
  <c r="AG54" i="50"/>
  <c r="AG37" i="50"/>
  <c r="AG106" i="50"/>
  <c r="AG79" i="50"/>
  <c r="AG95" i="50"/>
  <c r="AG111" i="50"/>
  <c r="AG129" i="50"/>
  <c r="AF24" i="50"/>
  <c r="AO94" i="50"/>
  <c r="AF94" i="50"/>
  <c r="BD94" i="50"/>
  <c r="AN39" i="50"/>
  <c r="AO106" i="50"/>
  <c r="BD106" i="50"/>
  <c r="AF78" i="50"/>
  <c r="AN41" i="50"/>
  <c r="BD103" i="50"/>
  <c r="AO103" i="50"/>
  <c r="BF49" i="50"/>
  <c r="AY49" i="50"/>
  <c r="AO61" i="50"/>
  <c r="BD61" i="50"/>
  <c r="AF61" i="50"/>
  <c r="AF92" i="50"/>
  <c r="BD46" i="50"/>
  <c r="AO46" i="50"/>
  <c r="BD109" i="50"/>
  <c r="AO109" i="50"/>
  <c r="AF109" i="50"/>
  <c r="AY73" i="50"/>
  <c r="BD37" i="50"/>
  <c r="AF37" i="50"/>
  <c r="AN37" i="50"/>
  <c r="AX85" i="50"/>
  <c r="AG34" i="50"/>
  <c r="AG83" i="50"/>
  <c r="AG98" i="50"/>
  <c r="AG128" i="50"/>
  <c r="AG67" i="50"/>
  <c r="AG64" i="50"/>
  <c r="AG42" i="50"/>
  <c r="AX42" i="50" s="1"/>
  <c r="AG92" i="50"/>
  <c r="AG102" i="50"/>
  <c r="AG121" i="50"/>
  <c r="AG40" i="50"/>
  <c r="AG39" i="50"/>
  <c r="AX39" i="50" s="1"/>
  <c r="AG94" i="50"/>
  <c r="AG48" i="50"/>
  <c r="AG124" i="50"/>
  <c r="AG66" i="50"/>
  <c r="AG80" i="50"/>
  <c r="AG97" i="50"/>
  <c r="AO49" i="50"/>
  <c r="BD49" i="50"/>
  <c r="AN44" i="50"/>
  <c r="AF44" i="50"/>
  <c r="AS44" i="50" s="1"/>
  <c r="AN35" i="50"/>
  <c r="AF124" i="50"/>
  <c r="AN42" i="50"/>
  <c r="BD58" i="50"/>
  <c r="AO58" i="50"/>
  <c r="AF74" i="50"/>
  <c r="AF89" i="50"/>
  <c r="AF123" i="50"/>
  <c r="AF29" i="50"/>
  <c r="BD43" i="50"/>
  <c r="AN43" i="50"/>
  <c r="AQ76" i="50"/>
  <c r="AO76" i="50"/>
  <c r="BD76" i="50"/>
  <c r="AN31" i="50"/>
  <c r="BD31" i="50"/>
  <c r="AN40" i="50"/>
  <c r="BD40" i="50"/>
  <c r="AD131" i="49"/>
  <c r="AD129" i="49"/>
  <c r="AD127" i="49"/>
  <c r="AD125" i="49"/>
  <c r="AD123" i="49"/>
  <c r="AD120" i="49"/>
  <c r="AD117" i="49"/>
  <c r="AD115" i="49"/>
  <c r="AD113" i="49"/>
  <c r="AD111" i="49"/>
  <c r="AD109" i="49"/>
  <c r="AD107" i="49"/>
  <c r="AD105" i="49"/>
  <c r="AD103" i="49"/>
  <c r="AD101" i="49"/>
  <c r="AD99" i="49"/>
  <c r="AD97" i="49"/>
  <c r="AD95" i="49"/>
  <c r="AD93" i="49"/>
  <c r="AD91" i="49"/>
  <c r="AD89" i="49"/>
  <c r="AD87" i="49"/>
  <c r="AD84" i="49"/>
  <c r="AD82" i="49"/>
  <c r="AD80" i="49"/>
  <c r="AD79" i="49"/>
  <c r="AD77" i="49"/>
  <c r="AD76" i="49"/>
  <c r="AD74" i="49"/>
  <c r="AD72" i="49"/>
  <c r="AD70" i="49"/>
  <c r="AD68" i="49"/>
  <c r="AD66" i="49"/>
  <c r="AD64" i="49"/>
  <c r="AD62" i="49"/>
  <c r="AD60" i="49"/>
  <c r="AD58" i="49"/>
  <c r="AD56" i="49"/>
  <c r="AD54" i="49"/>
  <c r="AD52" i="49"/>
  <c r="AD50" i="49"/>
  <c r="AD48" i="49"/>
  <c r="AD46" i="49"/>
  <c r="AD43" i="49"/>
  <c r="AD42" i="49"/>
  <c r="AI42" i="49" s="1"/>
  <c r="AD41" i="49"/>
  <c r="AI41" i="49" s="1"/>
  <c r="AD37" i="49"/>
  <c r="AD122" i="49"/>
  <c r="AD119" i="49"/>
  <c r="AD110" i="49"/>
  <c r="AD106" i="49"/>
  <c r="AD96" i="49"/>
  <c r="AD86" i="49"/>
  <c r="AD78" i="49"/>
  <c r="AD121" i="49"/>
  <c r="AD116" i="49"/>
  <c r="AD112" i="49"/>
  <c r="AD102" i="49"/>
  <c r="AD92" i="49"/>
  <c r="AD88" i="49"/>
  <c r="AD83" i="49"/>
  <c r="AD75" i="49"/>
  <c r="AD130" i="49"/>
  <c r="AD124" i="49"/>
  <c r="AD126" i="49"/>
  <c r="AD118" i="49"/>
  <c r="AD108" i="49"/>
  <c r="AD98" i="49"/>
  <c r="AD94" i="49"/>
  <c r="AD85" i="49"/>
  <c r="AD71" i="49"/>
  <c r="AD67" i="49"/>
  <c r="AD57" i="49"/>
  <c r="AD47" i="49"/>
  <c r="AD40" i="49"/>
  <c r="AD34" i="49"/>
  <c r="AD33" i="49"/>
  <c r="AI33" i="49" s="1"/>
  <c r="AD32" i="49"/>
  <c r="AI32" i="49" s="1"/>
  <c r="AD29" i="49"/>
  <c r="AD28" i="49"/>
  <c r="AD26" i="49"/>
  <c r="AD24" i="49"/>
  <c r="AD128" i="49"/>
  <c r="AD104" i="49"/>
  <c r="AD90" i="49"/>
  <c r="AD114" i="49"/>
  <c r="AD100" i="49"/>
  <c r="AD81" i="49"/>
  <c r="AD73" i="49"/>
  <c r="AD63" i="49"/>
  <c r="AD55" i="49"/>
  <c r="AD25" i="49"/>
  <c r="AD53" i="49"/>
  <c r="AD45" i="49"/>
  <c r="AD39" i="49"/>
  <c r="AI39" i="49" s="1"/>
  <c r="AD65" i="49"/>
  <c r="AD31" i="49"/>
  <c r="AD69" i="49"/>
  <c r="AD35" i="49"/>
  <c r="AI35" i="49" s="1"/>
  <c r="AD27" i="49"/>
  <c r="AD59" i="49"/>
  <c r="AD36" i="49"/>
  <c r="AI36" i="49" s="1"/>
  <c r="AD49" i="49"/>
  <c r="AD44" i="49"/>
  <c r="AI44" i="49" s="1"/>
  <c r="AD38" i="49"/>
  <c r="AI38" i="49" s="1"/>
  <c r="AD61" i="49"/>
  <c r="AD51" i="49"/>
  <c r="AD30" i="49"/>
  <c r="AI30" i="49" s="1"/>
  <c r="AG131" i="49"/>
  <c r="AG130" i="49"/>
  <c r="AG128" i="49"/>
  <c r="AG126" i="49"/>
  <c r="AG121" i="49"/>
  <c r="AG116" i="49"/>
  <c r="AG113" i="49"/>
  <c r="AG112" i="49"/>
  <c r="AG109" i="49"/>
  <c r="AG102" i="49"/>
  <c r="AG99" i="49"/>
  <c r="AG92" i="49"/>
  <c r="AG89" i="49"/>
  <c r="AG88" i="49"/>
  <c r="AG83" i="49"/>
  <c r="AG80" i="49"/>
  <c r="AG75" i="49"/>
  <c r="AG72" i="49"/>
  <c r="AG65" i="49"/>
  <c r="AG62" i="49"/>
  <c r="AG61" i="49"/>
  <c r="AG58" i="49"/>
  <c r="AG51" i="49"/>
  <c r="AG48" i="49"/>
  <c r="AG39" i="49"/>
  <c r="AX39" i="49" s="1"/>
  <c r="AG37" i="49"/>
  <c r="AG124" i="49"/>
  <c r="AG118" i="49"/>
  <c r="AG115" i="49"/>
  <c r="AG108" i="49"/>
  <c r="AG105" i="49"/>
  <c r="AG98" i="49"/>
  <c r="AG95" i="49"/>
  <c r="AG94" i="49"/>
  <c r="AG91" i="49"/>
  <c r="AG85" i="49"/>
  <c r="AG82" i="49"/>
  <c r="AG77" i="49"/>
  <c r="AG71" i="49"/>
  <c r="AG68" i="49"/>
  <c r="AG67" i="49"/>
  <c r="AG64" i="49"/>
  <c r="AG57" i="49"/>
  <c r="AG54" i="49"/>
  <c r="AG47" i="49"/>
  <c r="AG41" i="49"/>
  <c r="AX41" i="49" s="1"/>
  <c r="AG40" i="49"/>
  <c r="AG34" i="49"/>
  <c r="AG33" i="49"/>
  <c r="AX33" i="49" s="1"/>
  <c r="AG32" i="49"/>
  <c r="AX32" i="49" s="1"/>
  <c r="AG29" i="49"/>
  <c r="AG28" i="49"/>
  <c r="AG26" i="49"/>
  <c r="AG24" i="49"/>
  <c r="AG127" i="49"/>
  <c r="AG120" i="49"/>
  <c r="AG114" i="49"/>
  <c r="AG111" i="49"/>
  <c r="AG104" i="49"/>
  <c r="AG101" i="49"/>
  <c r="AG100" i="49"/>
  <c r="AG97" i="49"/>
  <c r="AG90" i="49"/>
  <c r="AG87" i="49"/>
  <c r="AG81" i="49"/>
  <c r="AG79" i="49"/>
  <c r="AG74" i="49"/>
  <c r="AG73" i="49"/>
  <c r="AG70" i="49"/>
  <c r="AG63" i="49"/>
  <c r="AG60" i="49"/>
  <c r="AG53" i="49"/>
  <c r="AG50" i="49"/>
  <c r="AG49" i="49"/>
  <c r="AG46" i="49"/>
  <c r="AG44" i="49"/>
  <c r="AX44" i="49" s="1"/>
  <c r="AG42" i="49"/>
  <c r="AX42" i="49" s="1"/>
  <c r="AG129" i="49"/>
  <c r="AG123" i="49"/>
  <c r="AG125" i="49"/>
  <c r="AG122" i="49"/>
  <c r="AG119" i="49"/>
  <c r="AG117" i="49"/>
  <c r="AG110" i="49"/>
  <c r="AG107" i="49"/>
  <c r="AG106" i="49"/>
  <c r="AG103" i="49"/>
  <c r="AG96" i="49"/>
  <c r="AG93" i="49"/>
  <c r="AG86" i="49"/>
  <c r="AG84" i="49"/>
  <c r="AG78" i="49"/>
  <c r="AG76" i="49"/>
  <c r="AG69" i="49"/>
  <c r="AG66" i="49"/>
  <c r="AG59" i="49"/>
  <c r="AG56" i="49"/>
  <c r="AG55" i="49"/>
  <c r="AG52" i="49"/>
  <c r="AG45" i="49"/>
  <c r="AG43" i="49"/>
  <c r="AG38" i="49"/>
  <c r="AX38" i="49" s="1"/>
  <c r="AG36" i="49"/>
  <c r="AX36" i="49" s="1"/>
  <c r="AG35" i="49"/>
  <c r="AX35" i="49" s="1"/>
  <c r="AG31" i="49"/>
  <c r="AG30" i="49"/>
  <c r="AX30" i="49" s="1"/>
  <c r="AG27" i="49"/>
  <c r="AG25" i="49"/>
  <c r="AE131" i="49"/>
  <c r="AF131" i="49" s="1"/>
  <c r="AE129" i="49"/>
  <c r="AF129" i="49" s="1"/>
  <c r="AE127" i="49"/>
  <c r="AE125" i="49"/>
  <c r="AF125" i="49" s="1"/>
  <c r="AE123" i="49"/>
  <c r="AF123" i="49" s="1"/>
  <c r="AE120" i="49"/>
  <c r="AF120" i="49" s="1"/>
  <c r="AE117" i="49"/>
  <c r="AF117" i="49" s="1"/>
  <c r="AE115" i="49"/>
  <c r="AE113" i="49"/>
  <c r="AF113" i="49" s="1"/>
  <c r="AE111" i="49"/>
  <c r="AF111" i="49" s="1"/>
  <c r="AE109" i="49"/>
  <c r="AE107" i="49"/>
  <c r="AF107" i="49" s="1"/>
  <c r="AE105" i="49"/>
  <c r="AF105" i="49" s="1"/>
  <c r="AE103" i="49"/>
  <c r="AE101" i="49"/>
  <c r="AF101" i="49" s="1"/>
  <c r="AE99" i="49"/>
  <c r="AF99" i="49" s="1"/>
  <c r="AE97" i="49"/>
  <c r="AE95" i="49"/>
  <c r="AF95" i="49" s="1"/>
  <c r="AE93" i="49"/>
  <c r="AF93" i="49" s="1"/>
  <c r="AE91" i="49"/>
  <c r="AE89" i="49"/>
  <c r="AF89" i="49" s="1"/>
  <c r="AE87" i="49"/>
  <c r="AF87" i="49" s="1"/>
  <c r="AE84" i="49"/>
  <c r="AF84" i="49" s="1"/>
  <c r="AE82" i="49"/>
  <c r="AE80" i="49"/>
  <c r="AF80" i="49" s="1"/>
  <c r="AE79" i="49"/>
  <c r="AE77" i="49"/>
  <c r="AF77" i="49" s="1"/>
  <c r="AE76" i="49"/>
  <c r="AE74" i="49"/>
  <c r="AF74" i="49" s="1"/>
  <c r="AE72" i="49"/>
  <c r="AF72" i="49" s="1"/>
  <c r="AE70" i="49"/>
  <c r="AE68" i="49"/>
  <c r="AF68" i="49" s="1"/>
  <c r="AE66" i="49"/>
  <c r="AF66" i="49" s="1"/>
  <c r="AE64" i="49"/>
  <c r="AE62" i="49"/>
  <c r="AF62" i="49" s="1"/>
  <c r="AE60" i="49"/>
  <c r="AF60" i="49" s="1"/>
  <c r="AE58" i="49"/>
  <c r="AE56" i="49"/>
  <c r="AF56" i="49" s="1"/>
  <c r="AE54" i="49"/>
  <c r="AF54" i="49" s="1"/>
  <c r="AE52" i="49"/>
  <c r="AE50" i="49"/>
  <c r="AF50" i="49" s="1"/>
  <c r="AE48" i="49"/>
  <c r="AF48" i="49" s="1"/>
  <c r="AE46" i="49"/>
  <c r="AE43" i="49"/>
  <c r="AE42" i="49"/>
  <c r="AE41" i="49"/>
  <c r="AE37" i="49"/>
  <c r="AE119" i="49"/>
  <c r="AE110" i="49"/>
  <c r="AE106" i="49"/>
  <c r="AE96" i="49"/>
  <c r="AE86" i="49"/>
  <c r="AE78" i="49"/>
  <c r="AE69" i="49"/>
  <c r="AE59" i="49"/>
  <c r="AE55" i="49"/>
  <c r="AE45" i="49"/>
  <c r="AE38" i="49"/>
  <c r="AE36" i="49"/>
  <c r="AE35" i="49"/>
  <c r="AE31" i="49"/>
  <c r="AE30" i="49"/>
  <c r="AE27" i="49"/>
  <c r="AE25" i="49"/>
  <c r="AE121" i="49"/>
  <c r="AE116" i="49"/>
  <c r="AF116" i="49" s="1"/>
  <c r="AE112" i="49"/>
  <c r="AE102" i="49"/>
  <c r="AE92" i="49"/>
  <c r="AF92" i="49" s="1"/>
  <c r="AE88" i="49"/>
  <c r="AE83" i="49"/>
  <c r="AE75" i="49"/>
  <c r="AE65" i="49"/>
  <c r="AF65" i="49" s="1"/>
  <c r="AE61" i="49"/>
  <c r="AE51" i="49"/>
  <c r="AF51" i="49" s="1"/>
  <c r="AE39" i="49"/>
  <c r="AE130" i="49"/>
  <c r="AE124" i="49"/>
  <c r="AE126" i="49"/>
  <c r="AE118" i="49"/>
  <c r="AE108" i="49"/>
  <c r="AF108" i="49" s="1"/>
  <c r="AE98" i="49"/>
  <c r="AF98" i="49" s="1"/>
  <c r="AE94" i="49"/>
  <c r="AE85" i="49"/>
  <c r="AE71" i="49"/>
  <c r="AF71" i="49" s="1"/>
  <c r="AE67" i="49"/>
  <c r="AE57" i="49"/>
  <c r="AF57" i="49" s="1"/>
  <c r="AE47" i="49"/>
  <c r="AE40" i="49"/>
  <c r="AE34" i="49"/>
  <c r="AE33" i="49"/>
  <c r="AE32" i="49"/>
  <c r="AE29" i="49"/>
  <c r="AF29" i="49" s="1"/>
  <c r="AE28" i="49"/>
  <c r="AE26" i="49"/>
  <c r="AF26" i="49" s="1"/>
  <c r="AE24" i="49"/>
  <c r="AE128" i="49"/>
  <c r="AF128" i="49" s="1"/>
  <c r="AE114" i="49"/>
  <c r="AF114" i="49" s="1"/>
  <c r="AE104" i="49"/>
  <c r="AE100" i="49"/>
  <c r="AE90" i="49"/>
  <c r="AF90" i="49" s="1"/>
  <c r="AE81" i="49"/>
  <c r="AF81" i="49" s="1"/>
  <c r="AE73" i="49"/>
  <c r="AE63" i="49"/>
  <c r="AE53" i="49"/>
  <c r="AF53" i="49" s="1"/>
  <c r="AE49" i="49"/>
  <c r="AE44" i="49"/>
  <c r="AE122" i="49"/>
  <c r="AF122" i="49" s="1"/>
  <c r="BE67" i="51" l="1"/>
  <c r="AT67" i="51"/>
  <c r="AS43" i="51"/>
  <c r="BE43" i="51"/>
  <c r="BE64" i="51"/>
  <c r="AT64" i="51"/>
  <c r="AS31" i="51"/>
  <c r="BE31" i="51"/>
  <c r="BE82" i="51"/>
  <c r="AT82" i="51"/>
  <c r="BE94" i="51"/>
  <c r="AT94" i="51"/>
  <c r="AT55" i="51"/>
  <c r="BE55" i="51"/>
  <c r="AT127" i="51"/>
  <c r="BE127" i="51"/>
  <c r="BE91" i="51"/>
  <c r="AT91" i="51"/>
  <c r="BE58" i="51"/>
  <c r="AT58" i="51"/>
  <c r="AT130" i="51"/>
  <c r="AS130" i="51"/>
  <c r="BE130" i="51"/>
  <c r="BE37" i="51"/>
  <c r="AS37" i="51"/>
  <c r="BE124" i="51"/>
  <c r="AT124" i="51"/>
  <c r="BE97" i="51"/>
  <c r="AT97" i="51"/>
  <c r="BE34" i="51"/>
  <c r="AS34" i="51"/>
  <c r="AT52" i="51"/>
  <c r="BE52" i="51"/>
  <c r="BE112" i="51"/>
  <c r="AT112" i="51"/>
  <c r="AT103" i="51"/>
  <c r="BE103" i="51"/>
  <c r="AT73" i="51"/>
  <c r="BE73" i="51"/>
  <c r="AV76" i="51"/>
  <c r="BE76" i="51"/>
  <c r="AT76" i="51"/>
  <c r="BE109" i="51"/>
  <c r="AT109" i="51"/>
  <c r="BE118" i="51"/>
  <c r="AV118" i="51"/>
  <c r="AT118" i="51"/>
  <c r="AT49" i="51"/>
  <c r="BE49" i="51"/>
  <c r="BE46" i="51"/>
  <c r="AT46" i="51"/>
  <c r="BE85" i="51"/>
  <c r="AT85" i="51"/>
  <c r="AS85" i="51"/>
  <c r="AU79" i="51"/>
  <c r="BE79" i="51"/>
  <c r="AT79" i="51"/>
  <c r="AT106" i="51"/>
  <c r="BE106" i="51"/>
  <c r="BE70" i="51"/>
  <c r="AT70" i="51"/>
  <c r="BE115" i="51"/>
  <c r="AT115" i="51"/>
  <c r="AU121" i="51"/>
  <c r="AT121" i="51"/>
  <c r="BE121" i="51"/>
  <c r="BE88" i="51"/>
  <c r="AT88" i="51"/>
  <c r="BE61" i="51"/>
  <c r="AT61" i="51"/>
  <c r="BE40" i="51"/>
  <c r="AS40" i="51"/>
  <c r="AT100" i="51"/>
  <c r="BE100" i="51"/>
  <c r="AF105" i="50"/>
  <c r="BF82" i="50"/>
  <c r="BD124" i="50"/>
  <c r="AY103" i="50"/>
  <c r="BF115" i="50"/>
  <c r="BF100" i="50"/>
  <c r="AF125" i="50"/>
  <c r="BF127" i="50"/>
  <c r="BF46" i="50"/>
  <c r="AF30" i="50"/>
  <c r="AS30" i="50" s="1"/>
  <c r="AF39" i="50"/>
  <c r="AS39" i="50" s="1"/>
  <c r="AF35" i="50"/>
  <c r="AS35" i="50" s="1"/>
  <c r="AY112" i="50"/>
  <c r="AY118" i="50"/>
  <c r="AF42" i="50"/>
  <c r="AS42" i="50" s="1"/>
  <c r="AY82" i="50"/>
  <c r="BA118" i="50"/>
  <c r="AX31" i="50"/>
  <c r="BF88" i="50"/>
  <c r="AF38" i="50"/>
  <c r="AS38" i="50" s="1"/>
  <c r="AF104" i="49"/>
  <c r="AF96" i="49"/>
  <c r="AF25" i="49"/>
  <c r="AF27" i="49"/>
  <c r="AF69" i="49"/>
  <c r="AV76" i="50"/>
  <c r="AT76" i="50"/>
  <c r="BE76" i="50"/>
  <c r="BE73" i="50"/>
  <c r="AT73" i="50"/>
  <c r="BE106" i="50"/>
  <c r="AT106" i="50"/>
  <c r="BE64" i="50"/>
  <c r="AT64" i="50"/>
  <c r="BF97" i="50"/>
  <c r="AY97" i="50"/>
  <c r="BF121" i="50"/>
  <c r="AZ121" i="50"/>
  <c r="AY121" i="50"/>
  <c r="BE82" i="50"/>
  <c r="AT82" i="50"/>
  <c r="AT121" i="50"/>
  <c r="BE121" i="50"/>
  <c r="AT67" i="50"/>
  <c r="BE67" i="50"/>
  <c r="AJ115" i="50"/>
  <c r="BC115" i="50"/>
  <c r="AI37" i="50"/>
  <c r="BC37" i="50"/>
  <c r="AJ91" i="50"/>
  <c r="BC91" i="50"/>
  <c r="AX34" i="50"/>
  <c r="BF34" i="50"/>
  <c r="AF41" i="50"/>
  <c r="AS41" i="50" s="1"/>
  <c r="BE70" i="50"/>
  <c r="AT70" i="50"/>
  <c r="AF32" i="50"/>
  <c r="AS32" i="50" s="1"/>
  <c r="AS130" i="50"/>
  <c r="BE130" i="50"/>
  <c r="AT130" i="50"/>
  <c r="BE100" i="50"/>
  <c r="AT100" i="50"/>
  <c r="BC61" i="50"/>
  <c r="AJ61" i="50"/>
  <c r="BC94" i="50"/>
  <c r="AJ94" i="50"/>
  <c r="BC124" i="50"/>
  <c r="AJ124" i="50"/>
  <c r="AF33" i="50"/>
  <c r="AS33" i="50" s="1"/>
  <c r="BE58" i="50"/>
  <c r="AT58" i="50"/>
  <c r="BC76" i="50"/>
  <c r="AJ76" i="50"/>
  <c r="AL76" i="50"/>
  <c r="AI34" i="50"/>
  <c r="BC34" i="50"/>
  <c r="BC112" i="50"/>
  <c r="AJ112" i="50"/>
  <c r="AF91" i="50"/>
  <c r="AY124" i="50"/>
  <c r="BF124" i="50"/>
  <c r="AI43" i="50"/>
  <c r="BC43" i="50"/>
  <c r="BC49" i="50"/>
  <c r="AJ49" i="50"/>
  <c r="AT118" i="50"/>
  <c r="AV118" i="50"/>
  <c r="BE118" i="50"/>
  <c r="AT109" i="50"/>
  <c r="BE109" i="50"/>
  <c r="AZ79" i="50"/>
  <c r="AY79" i="50"/>
  <c r="BF79" i="50"/>
  <c r="AY127" i="50"/>
  <c r="BE97" i="50"/>
  <c r="AT97" i="50"/>
  <c r="AY106" i="50"/>
  <c r="BF106" i="50"/>
  <c r="BC28" i="50"/>
  <c r="BE124" i="50"/>
  <c r="AT124" i="50"/>
  <c r="BF64" i="50"/>
  <c r="AY64" i="50"/>
  <c r="BF85" i="50"/>
  <c r="BE103" i="50"/>
  <c r="AT103" i="50"/>
  <c r="BF37" i="50"/>
  <c r="AX37" i="50"/>
  <c r="BE52" i="50"/>
  <c r="AT52" i="50"/>
  <c r="AJ97" i="50"/>
  <c r="BC97" i="50"/>
  <c r="AJ52" i="50"/>
  <c r="BC52" i="50"/>
  <c r="AJ127" i="50"/>
  <c r="BC127" i="50"/>
  <c r="BC67" i="50"/>
  <c r="AJ67" i="50"/>
  <c r="AJ85" i="50"/>
  <c r="AI85" i="50"/>
  <c r="BC85" i="50"/>
  <c r="BC100" i="50"/>
  <c r="AJ100" i="50"/>
  <c r="AJ130" i="50"/>
  <c r="BC130" i="50"/>
  <c r="AI130" i="50"/>
  <c r="AS37" i="50"/>
  <c r="AU79" i="50"/>
  <c r="AT79" i="50"/>
  <c r="BE79" i="50"/>
  <c r="AT61" i="50"/>
  <c r="BE61" i="50"/>
  <c r="AT94" i="50"/>
  <c r="BE94" i="50"/>
  <c r="AF115" i="50"/>
  <c r="AJ46" i="50"/>
  <c r="BC46" i="50"/>
  <c r="AJ109" i="50"/>
  <c r="BC109" i="50"/>
  <c r="AS31" i="50"/>
  <c r="AF43" i="50"/>
  <c r="AF49" i="50"/>
  <c r="AY94" i="50"/>
  <c r="BF94" i="50"/>
  <c r="AY67" i="50"/>
  <c r="BF67" i="50"/>
  <c r="AF46" i="50"/>
  <c r="AT127" i="50"/>
  <c r="BE127" i="50"/>
  <c r="AF36" i="50"/>
  <c r="AS36" i="50" s="1"/>
  <c r="BF91" i="50"/>
  <c r="AY91" i="50"/>
  <c r="AJ70" i="50"/>
  <c r="BC70" i="50"/>
  <c r="AJ103" i="50"/>
  <c r="BC103" i="50"/>
  <c r="BC31" i="50"/>
  <c r="AI31" i="50"/>
  <c r="AL118" i="50"/>
  <c r="AJ118" i="50"/>
  <c r="BC118" i="50"/>
  <c r="AY52" i="50"/>
  <c r="AT88" i="50"/>
  <c r="BE88" i="50"/>
  <c r="BE55" i="50"/>
  <c r="AT55" i="50"/>
  <c r="AS85" i="50"/>
  <c r="BE85" i="50"/>
  <c r="AT85" i="50"/>
  <c r="BC79" i="50"/>
  <c r="AJ79" i="50"/>
  <c r="AK79" i="50"/>
  <c r="AJ58" i="50"/>
  <c r="BC58" i="50"/>
  <c r="AJ64" i="50"/>
  <c r="BC64" i="50"/>
  <c r="BC55" i="50"/>
  <c r="AJ55" i="50"/>
  <c r="BC88" i="50"/>
  <c r="AJ88" i="50"/>
  <c r="BE28" i="50"/>
  <c r="BA76" i="50"/>
  <c r="AY76" i="50"/>
  <c r="BF76" i="50"/>
  <c r="AS40" i="50"/>
  <c r="AX40" i="50"/>
  <c r="BF40" i="50"/>
  <c r="AF34" i="50"/>
  <c r="BF55" i="50"/>
  <c r="AY55" i="50"/>
  <c r="AF112" i="50"/>
  <c r="AJ82" i="50"/>
  <c r="BC82" i="50"/>
  <c r="BC40" i="50"/>
  <c r="AI40" i="50"/>
  <c r="BC73" i="50"/>
  <c r="AJ73" i="50"/>
  <c r="BC106" i="50"/>
  <c r="AJ106" i="50"/>
  <c r="AK121" i="50"/>
  <c r="BC121" i="50"/>
  <c r="AJ121" i="50"/>
  <c r="AO61" i="49"/>
  <c r="BD61" i="49"/>
  <c r="AF61" i="49"/>
  <c r="BF106" i="49"/>
  <c r="AY106" i="49"/>
  <c r="AY97" i="49"/>
  <c r="BF97" i="49"/>
  <c r="AL118" i="49"/>
  <c r="BC118" i="49"/>
  <c r="AJ118" i="49"/>
  <c r="AK79" i="49"/>
  <c r="AJ79" i="49"/>
  <c r="BC79" i="49"/>
  <c r="AF45" i="49"/>
  <c r="BD97" i="49"/>
  <c r="AO97" i="49"/>
  <c r="AF97" i="49"/>
  <c r="BF43" i="49"/>
  <c r="AX43" i="49"/>
  <c r="AY70" i="49"/>
  <c r="BF70" i="49"/>
  <c r="BF82" i="49"/>
  <c r="AY82" i="49"/>
  <c r="BF115" i="49"/>
  <c r="AY115" i="49"/>
  <c r="BF121" i="49"/>
  <c r="AZ121" i="49"/>
  <c r="AY121" i="49"/>
  <c r="AI31" i="49"/>
  <c r="BC31" i="49"/>
  <c r="AJ73" i="49"/>
  <c r="BC73" i="49"/>
  <c r="AJ112" i="49"/>
  <c r="BC112" i="49"/>
  <c r="BC97" i="49"/>
  <c r="AJ97" i="49"/>
  <c r="AF63" i="49"/>
  <c r="AF24" i="49"/>
  <c r="AF47" i="49"/>
  <c r="BD118" i="49"/>
  <c r="AQ118" i="49"/>
  <c r="AO118" i="49"/>
  <c r="AF118" i="49"/>
  <c r="AF75" i="49"/>
  <c r="AO55" i="49"/>
  <c r="BD55" i="49"/>
  <c r="AF55" i="49"/>
  <c r="AF119" i="49"/>
  <c r="BD52" i="49"/>
  <c r="AO52" i="49"/>
  <c r="AF52" i="49"/>
  <c r="BD82" i="49"/>
  <c r="AO82" i="49"/>
  <c r="AF82" i="49"/>
  <c r="BD115" i="49"/>
  <c r="AO115" i="49"/>
  <c r="AF115" i="49"/>
  <c r="AY73" i="49"/>
  <c r="BF73" i="49"/>
  <c r="BF28" i="49"/>
  <c r="BF85" i="49"/>
  <c r="AY85" i="49"/>
  <c r="AX85" i="49"/>
  <c r="BF118" i="49"/>
  <c r="BA118" i="49"/>
  <c r="AY118" i="49"/>
  <c r="BC28" i="49"/>
  <c r="AJ67" i="49"/>
  <c r="BC67" i="49"/>
  <c r="AJ124" i="49"/>
  <c r="BC124" i="49"/>
  <c r="BC52" i="49"/>
  <c r="AJ52" i="49"/>
  <c r="BC82" i="49"/>
  <c r="AJ82" i="49"/>
  <c r="BC115" i="49"/>
  <c r="AJ115" i="49"/>
  <c r="AN34" i="49"/>
  <c r="BD34" i="49"/>
  <c r="AF34" i="49"/>
  <c r="AN38" i="49"/>
  <c r="AF38" i="49"/>
  <c r="AS38" i="49" s="1"/>
  <c r="BF58" i="49"/>
  <c r="AY58" i="49"/>
  <c r="AJ61" i="49"/>
  <c r="BC61" i="49"/>
  <c r="AN40" i="49"/>
  <c r="BD40" i="49"/>
  <c r="AF40" i="49"/>
  <c r="BD121" i="49"/>
  <c r="AF121" i="49"/>
  <c r="AP121" i="49"/>
  <c r="AO121" i="49"/>
  <c r="BA76" i="49"/>
  <c r="AY76" i="49"/>
  <c r="BF76" i="49"/>
  <c r="AY100" i="49"/>
  <c r="BF100" i="49"/>
  <c r="BF61" i="49"/>
  <c r="AY61" i="49"/>
  <c r="AO73" i="49"/>
  <c r="BD73" i="49"/>
  <c r="AF73" i="49"/>
  <c r="AF126" i="49"/>
  <c r="AF83" i="49"/>
  <c r="AF59" i="49"/>
  <c r="BD37" i="49"/>
  <c r="AN37" i="49"/>
  <c r="AF37" i="49"/>
  <c r="BD70" i="49"/>
  <c r="AO70" i="49"/>
  <c r="AF70" i="49"/>
  <c r="BF52" i="49"/>
  <c r="AY52" i="49"/>
  <c r="AY46" i="49"/>
  <c r="BF46" i="49"/>
  <c r="BF91" i="49"/>
  <c r="AY91" i="49"/>
  <c r="BF124" i="49"/>
  <c r="AY124" i="49"/>
  <c r="AJ49" i="49"/>
  <c r="BC49" i="49"/>
  <c r="AJ100" i="49"/>
  <c r="BC100" i="49"/>
  <c r="AJ130" i="49"/>
  <c r="BC130" i="49"/>
  <c r="AI130" i="49"/>
  <c r="AK121" i="49"/>
  <c r="BC121" i="49"/>
  <c r="AJ121" i="49"/>
  <c r="BC37" i="49"/>
  <c r="AI37" i="49"/>
  <c r="BC70" i="49"/>
  <c r="AJ70" i="49"/>
  <c r="AN41" i="49"/>
  <c r="AF41" i="49"/>
  <c r="AS41" i="49" s="1"/>
  <c r="AJ85" i="49"/>
  <c r="BC85" i="49"/>
  <c r="AI85" i="49"/>
  <c r="AF124" i="49"/>
  <c r="AO124" i="49"/>
  <c r="BD124" i="49"/>
  <c r="BF79" i="49"/>
  <c r="AY79" i="49"/>
  <c r="AZ79" i="49"/>
  <c r="AF130" i="49"/>
  <c r="AN130" i="49"/>
  <c r="BD130" i="49"/>
  <c r="AO130" i="49"/>
  <c r="AF78" i="49"/>
  <c r="BD58" i="49"/>
  <c r="AO58" i="49"/>
  <c r="AF58" i="49"/>
  <c r="BF109" i="49"/>
  <c r="AY109" i="49"/>
  <c r="AO67" i="49"/>
  <c r="BD67" i="49"/>
  <c r="AF67" i="49"/>
  <c r="AN30" i="49"/>
  <c r="AF30" i="49"/>
  <c r="AS30" i="49" s="1"/>
  <c r="BD103" i="49"/>
  <c r="AO103" i="49"/>
  <c r="AF103" i="49"/>
  <c r="BF55" i="49"/>
  <c r="AY55" i="49"/>
  <c r="AY49" i="49"/>
  <c r="BF49" i="49"/>
  <c r="BF64" i="49"/>
  <c r="AY64" i="49"/>
  <c r="BF37" i="49"/>
  <c r="AX37" i="49"/>
  <c r="AY130" i="49"/>
  <c r="AX130" i="49"/>
  <c r="BF130" i="49"/>
  <c r="BC103" i="49"/>
  <c r="AJ103" i="49"/>
  <c r="AN42" i="49"/>
  <c r="AF42" i="49"/>
  <c r="AS42" i="49" s="1"/>
  <c r="AX31" i="49"/>
  <c r="BF31" i="49"/>
  <c r="AY67" i="49"/>
  <c r="BF67" i="49"/>
  <c r="AJ94" i="49"/>
  <c r="BC94" i="49"/>
  <c r="BC58" i="49"/>
  <c r="AJ58" i="49"/>
  <c r="AO100" i="49"/>
  <c r="BD100" i="49"/>
  <c r="AF100" i="49"/>
  <c r="AN32" i="49"/>
  <c r="AF32" i="49"/>
  <c r="AS32" i="49" s="1"/>
  <c r="BD85" i="49"/>
  <c r="AO85" i="49"/>
  <c r="AN85" i="49"/>
  <c r="AF85" i="49"/>
  <c r="AN39" i="49"/>
  <c r="AF39" i="49"/>
  <c r="AS39" i="49" s="1"/>
  <c r="AF102" i="49"/>
  <c r="AN35" i="49"/>
  <c r="AF35" i="49"/>
  <c r="AS35" i="49" s="1"/>
  <c r="AF86" i="49"/>
  <c r="BD43" i="49"/>
  <c r="AN43" i="49"/>
  <c r="AF43" i="49"/>
  <c r="AQ76" i="49"/>
  <c r="AO76" i="49"/>
  <c r="BD76" i="49"/>
  <c r="AF76" i="49"/>
  <c r="BD91" i="49"/>
  <c r="AO91" i="49"/>
  <c r="AF91" i="49"/>
  <c r="BF34" i="49"/>
  <c r="AX34" i="49"/>
  <c r="BF112" i="49"/>
  <c r="AY112" i="49"/>
  <c r="BC34" i="49"/>
  <c r="AI34" i="49"/>
  <c r="AJ88" i="49"/>
  <c r="BC88" i="49"/>
  <c r="BC43" i="49"/>
  <c r="AI43" i="49"/>
  <c r="AL76" i="49"/>
  <c r="AJ76" i="49"/>
  <c r="BC76" i="49"/>
  <c r="BC91" i="49"/>
  <c r="AJ91" i="49"/>
  <c r="BD28" i="49"/>
  <c r="AF28" i="49"/>
  <c r="BE28" i="49" s="1"/>
  <c r="AO88" i="49"/>
  <c r="AF88" i="49"/>
  <c r="BD88" i="49"/>
  <c r="AY94" i="49"/>
  <c r="BF94" i="49"/>
  <c r="BD31" i="49"/>
  <c r="AN31" i="49"/>
  <c r="AF31" i="49"/>
  <c r="AN44" i="49"/>
  <c r="AF44" i="49"/>
  <c r="AS44" i="49" s="1"/>
  <c r="AN33" i="49"/>
  <c r="AF33" i="49"/>
  <c r="AS33" i="49" s="1"/>
  <c r="AO94" i="49"/>
  <c r="AF94" i="49"/>
  <c r="BD94" i="49"/>
  <c r="AO112" i="49"/>
  <c r="AF112" i="49"/>
  <c r="BD112" i="49"/>
  <c r="AN36" i="49"/>
  <c r="AF36" i="49"/>
  <c r="AS36" i="49" s="1"/>
  <c r="BD46" i="49"/>
  <c r="AO46" i="49"/>
  <c r="AF46" i="49"/>
  <c r="BD109" i="49"/>
  <c r="AF109" i="49"/>
  <c r="AO109" i="49"/>
  <c r="AF127" i="49"/>
  <c r="BD127" i="49"/>
  <c r="AO127" i="49"/>
  <c r="BF103" i="49"/>
  <c r="AY103" i="49"/>
  <c r="AY127" i="49"/>
  <c r="BF127" i="49"/>
  <c r="AX40" i="49"/>
  <c r="BF40" i="49"/>
  <c r="AJ55" i="49"/>
  <c r="BC55" i="49"/>
  <c r="AI40" i="49"/>
  <c r="BC40" i="49"/>
  <c r="AJ106" i="49"/>
  <c r="BC106" i="49"/>
  <c r="BC46" i="49"/>
  <c r="AJ46" i="49"/>
  <c r="BC109" i="49"/>
  <c r="AJ109" i="49"/>
  <c r="BC127" i="49"/>
  <c r="AJ127" i="49"/>
  <c r="AP79" i="49"/>
  <c r="AO79" i="49"/>
  <c r="BD79" i="49"/>
  <c r="AF79" i="49"/>
  <c r="AO49" i="49"/>
  <c r="BD49" i="49"/>
  <c r="AF49" i="49"/>
  <c r="AO106" i="49"/>
  <c r="BD106" i="49"/>
  <c r="AF106" i="49"/>
  <c r="BD64" i="49"/>
  <c r="AO64" i="49"/>
  <c r="AF64" i="49"/>
  <c r="BF88" i="49"/>
  <c r="AY88" i="49"/>
  <c r="BC64" i="49"/>
  <c r="AJ64" i="49"/>
  <c r="AF110" i="49"/>
  <c r="BE37" i="50" l="1"/>
  <c r="BE49" i="50"/>
  <c r="AT49" i="50"/>
  <c r="AT115" i="50"/>
  <c r="BE115" i="50"/>
  <c r="AS34" i="50"/>
  <c r="BE34" i="50"/>
  <c r="BE43" i="50"/>
  <c r="AS43" i="50"/>
  <c r="AT91" i="50"/>
  <c r="BE91" i="50"/>
  <c r="AT46" i="50"/>
  <c r="BE46" i="50"/>
  <c r="BE40" i="50"/>
  <c r="AT112" i="50"/>
  <c r="BE112" i="50"/>
  <c r="BE31" i="50"/>
  <c r="AU121" i="50"/>
  <c r="AT46" i="49"/>
  <c r="BE46" i="49"/>
  <c r="BE85" i="49"/>
  <c r="AT85" i="49"/>
  <c r="AS85" i="49"/>
  <c r="BE49" i="49"/>
  <c r="AT49" i="49"/>
  <c r="AT58" i="49"/>
  <c r="BE58" i="49"/>
  <c r="BE40" i="49"/>
  <c r="AS40" i="49"/>
  <c r="BE115" i="49"/>
  <c r="AT115" i="49"/>
  <c r="AT97" i="49"/>
  <c r="BE97" i="49"/>
  <c r="BE64" i="49"/>
  <c r="AT64" i="49"/>
  <c r="AV76" i="49"/>
  <c r="AT76" i="49"/>
  <c r="BE76" i="49"/>
  <c r="AT70" i="49"/>
  <c r="BE70" i="49"/>
  <c r="BE34" i="49"/>
  <c r="AS34" i="49"/>
  <c r="AT127" i="49"/>
  <c r="BE127" i="49"/>
  <c r="BE73" i="49"/>
  <c r="AT73" i="49"/>
  <c r="AT55" i="49"/>
  <c r="BE55" i="49"/>
  <c r="BE67" i="49"/>
  <c r="AT67" i="49"/>
  <c r="BE82" i="49"/>
  <c r="AT82" i="49"/>
  <c r="AU79" i="49"/>
  <c r="AT79" i="49"/>
  <c r="BE79" i="49"/>
  <c r="BE88" i="49"/>
  <c r="AT88" i="49"/>
  <c r="BE106" i="49"/>
  <c r="AT106" i="49"/>
  <c r="BE109" i="49"/>
  <c r="AT109" i="49"/>
  <c r="BE112" i="49"/>
  <c r="AT112" i="49"/>
  <c r="AT100" i="49"/>
  <c r="BE100" i="49"/>
  <c r="AS37" i="49"/>
  <c r="BE37" i="49"/>
  <c r="BE31" i="49"/>
  <c r="AS31" i="49"/>
  <c r="AS43" i="49"/>
  <c r="BE43" i="49"/>
  <c r="BE124" i="49"/>
  <c r="AT124" i="49"/>
  <c r="BE103" i="49"/>
  <c r="AT103" i="49"/>
  <c r="BE121" i="49"/>
  <c r="AU121" i="49"/>
  <c r="AT121" i="49"/>
  <c r="BE52" i="49"/>
  <c r="AT52" i="49"/>
  <c r="BE118" i="49"/>
  <c r="AV118" i="49"/>
  <c r="AT118" i="49"/>
  <c r="BE61" i="49"/>
  <c r="AT61" i="49"/>
  <c r="AT91" i="49"/>
  <c r="BE91" i="49"/>
  <c r="AT94" i="49"/>
  <c r="BE94" i="49"/>
  <c r="BE130" i="49"/>
  <c r="AT130" i="49"/>
  <c r="AS130" i="49"/>
</calcChain>
</file>

<file path=xl/sharedStrings.xml><?xml version="1.0" encoding="utf-8"?>
<sst xmlns="http://schemas.openxmlformats.org/spreadsheetml/2006/main" count="1530" uniqueCount="178">
  <si>
    <t xml:space="preserve">No. </t>
  </si>
  <si>
    <t>Hole  Pos.</t>
  </si>
  <si>
    <t xml:space="preserve">Name  </t>
  </si>
  <si>
    <t xml:space="preserve">Method  </t>
  </si>
  <si>
    <t xml:space="preserve">Coefficients  </t>
  </si>
  <si>
    <t>NPOC vol. [ml]</t>
  </si>
  <si>
    <t>TIC vol. [ml]</t>
  </si>
  <si>
    <t>TC vol. [ml]</t>
  </si>
  <si>
    <t>TIC  Area</t>
  </si>
  <si>
    <t>TC  Area</t>
  </si>
  <si>
    <t>NPOC  Area</t>
  </si>
  <si>
    <t>TNb  Area</t>
  </si>
  <si>
    <t>TIC [mg/l]</t>
  </si>
  <si>
    <t>TC [mg/l]</t>
  </si>
  <si>
    <t>TOC (Diff.) [mg/l]</t>
  </si>
  <si>
    <t>NPOC [mg/l]</t>
  </si>
  <si>
    <t>TNb [mg/l]</t>
  </si>
  <si>
    <t>Dilut.  Factor</t>
  </si>
  <si>
    <t>TC  Blank</t>
  </si>
  <si>
    <t>TIC  Blank</t>
  </si>
  <si>
    <t>NPOC  Blank</t>
  </si>
  <si>
    <t>TNb  Blank</t>
  </si>
  <si>
    <t xml:space="preserve">Memo  </t>
  </si>
  <si>
    <t xml:space="preserve">Info  </t>
  </si>
  <si>
    <t>Date</t>
  </si>
  <si>
    <t>Time</t>
  </si>
  <si>
    <t>RunIn</t>
  </si>
  <si>
    <t>TIC/TC/TNb</t>
  </si>
  <si>
    <t>Water Blank</t>
  </si>
  <si>
    <t>Daily Calibration</t>
  </si>
  <si>
    <t>mgTIC</t>
  </si>
  <si>
    <t xml:space="preserve">mgTC </t>
  </si>
  <si>
    <t>mgTNb</t>
  </si>
  <si>
    <t>Slope</t>
  </si>
  <si>
    <t>Intercept</t>
  </si>
  <si>
    <t>RSQ</t>
  </si>
  <si>
    <t>Misc. Notes</t>
  </si>
  <si>
    <t>BRN Data Quality Code (1=no problems, 2=note, 3=fatal flaws)</t>
  </si>
  <si>
    <t>BRN Sample Notes</t>
  </si>
  <si>
    <t>Daily Cal TIC [mg/l]</t>
  </si>
  <si>
    <t>Daily Cal TC [mg/l]</t>
  </si>
  <si>
    <t>Daily Cal TOC (Diff.) [mg/l]</t>
  </si>
  <si>
    <t>Daily Cal TNb [mg/l]</t>
  </si>
  <si>
    <t>TIC Absolute value Percent error for check standards</t>
  </si>
  <si>
    <t>TIC Absolute value Relative Percent Difference (RPD) of same vial duplicates</t>
  </si>
  <si>
    <t>TIC Absolute Value Relative Percent Difference (RPD) of independent prep duplicates</t>
  </si>
  <si>
    <t>TIC Percent Recovery (PR) of spikes</t>
  </si>
  <si>
    <t>TC Absolute value Percent error for check standards</t>
  </si>
  <si>
    <t>TC Absolute value Relative Percent Difference (RPD) of same vial duplicates</t>
  </si>
  <si>
    <t>TC Absolute Value Relative Percent Difference (RPD) of independent prep duplicates</t>
  </si>
  <si>
    <t>TC Percent Recovery (PR) of spikes</t>
  </si>
  <si>
    <t>TOC Absolute value Percent error for check standards</t>
  </si>
  <si>
    <t>TOC Absolute value Relative Percent Difference (RPD) of same vial duplicates</t>
  </si>
  <si>
    <t>TOC Absolute Value Relative Percent Difference (RPD) of independent prep duplicates</t>
  </si>
  <si>
    <t>TOC Percent Recovery (PR) of spikes</t>
  </si>
  <si>
    <t>TNb Absolute value Percent error for check standards</t>
  </si>
  <si>
    <t>TNb Absolute value Relative Percent Difference (RPD) of same vial duplicates</t>
  </si>
  <si>
    <t>TNb Absolute Value Relative Percent Difference (RPD) of independent prep duplicates</t>
  </si>
  <si>
    <t>TNb Percent Recovery (PR) of spikes</t>
  </si>
  <si>
    <t>TIC Mean of 2 reps</t>
  </si>
  <si>
    <t>TC Mean of 2 reps</t>
  </si>
  <si>
    <t>TOC Mean of 2 reps</t>
  </si>
  <si>
    <t>TNb Mean of 2 reps</t>
  </si>
  <si>
    <t>Mixed Check 3/6/0.3</t>
  </si>
  <si>
    <t>SPIKE</t>
  </si>
  <si>
    <t>DUP</t>
  </si>
  <si>
    <t xml:space="preserve">          Injection Volume</t>
  </si>
  <si>
    <t>Mixed Check 9/18/0.9</t>
  </si>
  <si>
    <t>RUN NOTES:</t>
  </si>
  <si>
    <t>Spiked tap as reference 100+1KHP</t>
  </si>
  <si>
    <t>F 06sep21 1.6</t>
  </si>
  <si>
    <t>C 28jul21 6.0</t>
  </si>
  <si>
    <t>C 19nov21 21.0</t>
  </si>
  <si>
    <t>F 25oct21 9.0</t>
  </si>
  <si>
    <t>F 09aug21 1.6</t>
  </si>
  <si>
    <t>F 16aug21 6.2</t>
  </si>
  <si>
    <t>F 31aug21 6.2</t>
  </si>
  <si>
    <t>C 19nov21 HPB</t>
  </si>
  <si>
    <t>F 06sep21 5.0</t>
  </si>
  <si>
    <t>F 18oct21 3.8</t>
  </si>
  <si>
    <t>F 08nov21 6.2</t>
  </si>
  <si>
    <t>F 12jul21 8.0</t>
  </si>
  <si>
    <t>F 04oct21 5.0</t>
  </si>
  <si>
    <t>B 260ct21 3.0</t>
  </si>
  <si>
    <t>C 28jul21 0.1</t>
  </si>
  <si>
    <t>F 23aug21 8.0</t>
  </si>
  <si>
    <t>C 19nov21 6.0</t>
  </si>
  <si>
    <t>B 22nov21 0.1</t>
  </si>
  <si>
    <t>F 02aug21 5.0</t>
  </si>
  <si>
    <t>B 12oct21 0.1</t>
  </si>
  <si>
    <t>Spiked Blank 100 + 300</t>
  </si>
  <si>
    <t>F 08nov21 5.0</t>
  </si>
  <si>
    <t>B 12oct21 10.0</t>
  </si>
  <si>
    <t>B 26oct21 11.0</t>
  </si>
  <si>
    <t>F 18oct21 5.0</t>
  </si>
  <si>
    <t>F 22nov21 3.8</t>
  </si>
  <si>
    <t>B 12oct21 9.0</t>
  </si>
  <si>
    <t>F 25oct21 3.8</t>
  </si>
  <si>
    <t>C 19aug21 EXO 1.5</t>
  </si>
  <si>
    <t>F 22nov21 WET</t>
  </si>
  <si>
    <t>F 03nov21 8.0</t>
  </si>
  <si>
    <t>F 21 jul21 5.0</t>
  </si>
  <si>
    <t>F 21jul21 WEIR</t>
  </si>
  <si>
    <t>F 08nov21 8.0</t>
  </si>
  <si>
    <t>F 25oct21 8.0</t>
  </si>
  <si>
    <t>F 18oct21 8.0</t>
  </si>
  <si>
    <t>F 25oct21 0.1</t>
  </si>
  <si>
    <t>B 09nov21 9.0</t>
  </si>
  <si>
    <t>C 19nov21 SMB</t>
  </si>
  <si>
    <t>F 18oct21 6.2</t>
  </si>
  <si>
    <t>B 09nov21 3.0</t>
  </si>
  <si>
    <t>F 11oct21 weir</t>
  </si>
  <si>
    <t>F 18oct21 1.6</t>
  </si>
  <si>
    <t>SUNP buoy 15jul21 1.0</t>
  </si>
  <si>
    <t>F 03nov21 3.8</t>
  </si>
  <si>
    <t>F 11oct21 1.6</t>
  </si>
  <si>
    <t>C 23sep21 site50 9.0</t>
  </si>
  <si>
    <t>F 04oct21 6.2</t>
  </si>
  <si>
    <t>F 25oct21 1.6</t>
  </si>
  <si>
    <t>F 11oct21 3.8</t>
  </si>
  <si>
    <t>F 08nov21 3.8</t>
  </si>
  <si>
    <t>F 04oct21 3.8</t>
  </si>
  <si>
    <t>F 11oct21 6.2</t>
  </si>
  <si>
    <t>B 22nov21 6.0</t>
  </si>
  <si>
    <t>B 22nov21 3.0</t>
  </si>
  <si>
    <t>B 09nov21 6.0</t>
  </si>
  <si>
    <t>C 23sep21 HPB 0.1</t>
  </si>
  <si>
    <t>F 31aug21 weir</t>
  </si>
  <si>
    <t>F 25oct21 weir</t>
  </si>
  <si>
    <t>C 23sep21 SMB 0.1</t>
  </si>
  <si>
    <t>F 08nov21 0.1</t>
  </si>
  <si>
    <t>Spiked blank 100 + 300</t>
  </si>
  <si>
    <t>F 03nov21 5.0</t>
  </si>
  <si>
    <t>F 11oct21 9.0</t>
  </si>
  <si>
    <t>C 19aug21 HPB 0.1</t>
  </si>
  <si>
    <t>F 22nov21 9.0</t>
  </si>
  <si>
    <t>F 21sep21 3.8</t>
  </si>
  <si>
    <t>F 22nov21 0.1</t>
  </si>
  <si>
    <t>B 12oct21 6.0</t>
  </si>
  <si>
    <t>F 23aug21 3.8</t>
  </si>
  <si>
    <t>F 02aug21 3.8</t>
  </si>
  <si>
    <t>F 08nov21 9.0</t>
  </si>
  <si>
    <t>C 19aug21 6.0</t>
  </si>
  <si>
    <t>C 19nov21 1.5</t>
  </si>
  <si>
    <t>F 31aug21 1.6</t>
  </si>
  <si>
    <t>F 03nov21 0.1</t>
  </si>
  <si>
    <t>C 23sep21 site50 0.1</t>
  </si>
  <si>
    <t>F 14sep21 8.0</t>
  </si>
  <si>
    <t>F 03nov21 6.2</t>
  </si>
  <si>
    <t>B 12oct21 3.0</t>
  </si>
  <si>
    <t>F 02aug21 1.6</t>
  </si>
  <si>
    <t>C 19nov21 0.1</t>
  </si>
  <si>
    <t>F 06sep21 3.8</t>
  </si>
  <si>
    <t>F 09aug21 6.2</t>
  </si>
  <si>
    <t>B 09aug21 0.1</t>
  </si>
  <si>
    <t>F 23aug21 1.6</t>
  </si>
  <si>
    <t>F 22nov21 5.0</t>
  </si>
  <si>
    <t>F 21sep21 5.0</t>
  </si>
  <si>
    <t>F 27sep21 0.1</t>
  </si>
  <si>
    <t>F 11oct21 5.0</t>
  </si>
  <si>
    <t>B 26oct21 6.0</t>
  </si>
  <si>
    <t>F 14sep21 weir</t>
  </si>
  <si>
    <t>F 03nov21 1.6</t>
  </si>
  <si>
    <t>F 15aug21 5.0</t>
  </si>
  <si>
    <t>B 25oct21 0.1</t>
  </si>
  <si>
    <t>F 22nov21 8.0</t>
  </si>
  <si>
    <t>F 14sep21 3.8</t>
  </si>
  <si>
    <t>F 14sep21 9.0</t>
  </si>
  <si>
    <t>F 03nov21 9.0</t>
  </si>
  <si>
    <t>F 14sep21 5.0</t>
  </si>
  <si>
    <t>B 23aug21 11.0</t>
  </si>
  <si>
    <t>F 11oct21 0.1</t>
  </si>
  <si>
    <t>TIC mg/L</t>
  </si>
  <si>
    <t>TC mg/L</t>
  </si>
  <si>
    <t>TOC mg/L</t>
  </si>
  <si>
    <t>TNb mg/L</t>
  </si>
  <si>
    <t xml:space="preserve">          MDL</t>
  </si>
  <si>
    <t xml:space="preserve">          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</si>
</sst>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66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99511449848094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'09dec21'!$E$13:$E$19</c:f>
              <c:numCache>
                <c:formatCode>General</c:formatCode>
                <c:ptCount val="7"/>
                <c:pt idx="1">
                  <c:v>785.5</c:v>
                </c:pt>
                <c:pt idx="2">
                  <c:v>1407</c:v>
                </c:pt>
                <c:pt idx="3">
                  <c:v>4146.5</c:v>
                </c:pt>
                <c:pt idx="4">
                  <c:v>6306.5</c:v>
                </c:pt>
                <c:pt idx="5">
                  <c:v>9062</c:v>
                </c:pt>
                <c:pt idx="6">
                  <c:v>11416.5</c:v>
                </c:pt>
              </c:numCache>
            </c:numRef>
          </c:xVal>
          <c:yVal>
            <c:numRef>
              <c:f>'09dec21'!$D$13:$D$19</c:f>
              <c:numCache>
                <c:formatCode>General</c:formatCode>
                <c:ptCount val="7"/>
                <c:pt idx="1">
                  <c:v>0</c:v>
                </c:pt>
                <c:pt idx="2">
                  <c:v>6.0000000000000006E-4</c:v>
                </c:pt>
                <c:pt idx="3">
                  <c:v>1.7999999999999997E-3</c:v>
                </c:pt>
                <c:pt idx="4">
                  <c:v>2.9970000000000005E-3</c:v>
                </c:pt>
                <c:pt idx="5">
                  <c:v>4.2030000000000001E-3</c:v>
                </c:pt>
                <c:pt idx="6">
                  <c:v>5.3999999999999994E-3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29-4D11-9225-08565AE2D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587463458595562"/>
                  <c:y val="5.85929380223907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'09dec21'!$G$13:$G$19</c:f>
              <c:numCache>
                <c:formatCode>General</c:formatCode>
                <c:ptCount val="7"/>
                <c:pt idx="1">
                  <c:v>1163</c:v>
                </c:pt>
                <c:pt idx="2">
                  <c:v>2818.5</c:v>
                </c:pt>
                <c:pt idx="3">
                  <c:v>8718.5</c:v>
                </c:pt>
                <c:pt idx="4">
                  <c:v>12533</c:v>
                </c:pt>
                <c:pt idx="5">
                  <c:v>18438.5</c:v>
                </c:pt>
                <c:pt idx="6">
                  <c:v>23483.5</c:v>
                </c:pt>
              </c:numCache>
            </c:numRef>
          </c:xVal>
          <c:yVal>
            <c:numRef>
              <c:f>'09dec21'!$F$13:$F$19</c:f>
              <c:numCache>
                <c:formatCode>General</c:formatCode>
                <c:ptCount val="7"/>
                <c:pt idx="1">
                  <c:v>0</c:v>
                </c:pt>
                <c:pt idx="2">
                  <c:v>1.2000000000000001E-3</c:v>
                </c:pt>
                <c:pt idx="3">
                  <c:v>3.5999999999999995E-3</c:v>
                </c:pt>
                <c:pt idx="4">
                  <c:v>5.9940000000000011E-3</c:v>
                </c:pt>
                <c:pt idx="5">
                  <c:v>8.4060000000000003E-3</c:v>
                </c:pt>
                <c:pt idx="6">
                  <c:v>1.0799999999999999E-2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20-47CC-8F1C-33A1719D9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9687023339066787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'09dec21'!$I$13:$I$19</c:f>
              <c:numCache>
                <c:formatCode>General</c:formatCode>
                <c:ptCount val="7"/>
                <c:pt idx="1">
                  <c:v>529</c:v>
                </c:pt>
                <c:pt idx="2">
                  <c:v>1555</c:v>
                </c:pt>
                <c:pt idx="3">
                  <c:v>4522</c:v>
                </c:pt>
                <c:pt idx="4">
                  <c:v>6240.5</c:v>
                </c:pt>
                <c:pt idx="5">
                  <c:v>10026</c:v>
                </c:pt>
                <c:pt idx="6">
                  <c:v>12394.5</c:v>
                </c:pt>
              </c:numCache>
            </c:numRef>
          </c:xVal>
          <c:yVal>
            <c:numRef>
              <c:f>'09dec21'!$H$13:$H$19</c:f>
              <c:numCache>
                <c:formatCode>General</c:formatCode>
                <c:ptCount val="7"/>
                <c:pt idx="1">
                  <c:v>0</c:v>
                </c:pt>
                <c:pt idx="2">
                  <c:v>5.9999999999999995E-5</c:v>
                </c:pt>
                <c:pt idx="3">
                  <c:v>1.7999999999999998E-4</c:v>
                </c:pt>
                <c:pt idx="4">
                  <c:v>2.9970000000000002E-4</c:v>
                </c:pt>
                <c:pt idx="5">
                  <c:v>4.2030000000000002E-4</c:v>
                </c:pt>
                <c:pt idx="6">
                  <c:v>5.4000000000000001E-4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A4-4C3A-8288-776390E1A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99511449848094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'10dec21'!$E$13:$E$19</c:f>
              <c:numCache>
                <c:formatCode>General</c:formatCode>
                <c:ptCount val="7"/>
                <c:pt idx="1">
                  <c:v>514.5</c:v>
                </c:pt>
                <c:pt idx="2">
                  <c:v>1417</c:v>
                </c:pt>
                <c:pt idx="3">
                  <c:v>4294.5</c:v>
                </c:pt>
                <c:pt idx="4">
                  <c:v>6613</c:v>
                </c:pt>
                <c:pt idx="5">
                  <c:v>9534</c:v>
                </c:pt>
                <c:pt idx="6">
                  <c:v>12282</c:v>
                </c:pt>
              </c:numCache>
            </c:numRef>
          </c:xVal>
          <c:yVal>
            <c:numRef>
              <c:f>'10dec21'!$D$13:$D$19</c:f>
              <c:numCache>
                <c:formatCode>General</c:formatCode>
                <c:ptCount val="7"/>
                <c:pt idx="1">
                  <c:v>0</c:v>
                </c:pt>
                <c:pt idx="2">
                  <c:v>6.0000000000000006E-4</c:v>
                </c:pt>
                <c:pt idx="3">
                  <c:v>1.7999999999999997E-3</c:v>
                </c:pt>
                <c:pt idx="4">
                  <c:v>2.9970000000000005E-3</c:v>
                </c:pt>
                <c:pt idx="5">
                  <c:v>4.2030000000000001E-3</c:v>
                </c:pt>
                <c:pt idx="6">
                  <c:v>5.3999999999999994E-3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6E-48AE-8D73-4FFBC021D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587463458595562"/>
                  <c:y val="5.85929380223907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'10dec21'!$G$13:$G$19</c:f>
              <c:numCache>
                <c:formatCode>General</c:formatCode>
                <c:ptCount val="7"/>
                <c:pt idx="1">
                  <c:v>1036</c:v>
                </c:pt>
                <c:pt idx="2">
                  <c:v>2717.5</c:v>
                </c:pt>
                <c:pt idx="3">
                  <c:v>8929.5</c:v>
                </c:pt>
                <c:pt idx="4">
                  <c:v>12871</c:v>
                </c:pt>
                <c:pt idx="5">
                  <c:v>18780.5</c:v>
                </c:pt>
                <c:pt idx="6">
                  <c:v>24506.5</c:v>
                </c:pt>
              </c:numCache>
            </c:numRef>
          </c:xVal>
          <c:yVal>
            <c:numRef>
              <c:f>'10dec21'!$F$13:$F$19</c:f>
              <c:numCache>
                <c:formatCode>General</c:formatCode>
                <c:ptCount val="7"/>
                <c:pt idx="1">
                  <c:v>0</c:v>
                </c:pt>
                <c:pt idx="2">
                  <c:v>1.2000000000000001E-3</c:v>
                </c:pt>
                <c:pt idx="3">
                  <c:v>3.5999999999999995E-3</c:v>
                </c:pt>
                <c:pt idx="4">
                  <c:v>5.9940000000000011E-3</c:v>
                </c:pt>
                <c:pt idx="5">
                  <c:v>8.4060000000000003E-3</c:v>
                </c:pt>
                <c:pt idx="6">
                  <c:v>1.0799999999999999E-2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BC-41FA-9E0B-32520C9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9687023339066787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'10dec21'!$I$13:$I$19</c:f>
              <c:numCache>
                <c:formatCode>General</c:formatCode>
                <c:ptCount val="7"/>
                <c:pt idx="1">
                  <c:v>466.5</c:v>
                </c:pt>
                <c:pt idx="2">
                  <c:v>1348</c:v>
                </c:pt>
                <c:pt idx="3">
                  <c:v>4681.5</c:v>
                </c:pt>
                <c:pt idx="4">
                  <c:v>6358.5</c:v>
                </c:pt>
                <c:pt idx="5">
                  <c:v>9790.5</c:v>
                </c:pt>
                <c:pt idx="6">
                  <c:v>12261.5</c:v>
                </c:pt>
              </c:numCache>
            </c:numRef>
          </c:xVal>
          <c:yVal>
            <c:numRef>
              <c:f>'10dec21'!$H$13:$H$19</c:f>
              <c:numCache>
                <c:formatCode>General</c:formatCode>
                <c:ptCount val="7"/>
                <c:pt idx="1">
                  <c:v>0</c:v>
                </c:pt>
                <c:pt idx="2">
                  <c:v>5.9999999999999995E-5</c:v>
                </c:pt>
                <c:pt idx="3">
                  <c:v>1.7999999999999998E-4</c:v>
                </c:pt>
                <c:pt idx="4">
                  <c:v>2.9970000000000002E-4</c:v>
                </c:pt>
                <c:pt idx="5">
                  <c:v>4.2030000000000002E-4</c:v>
                </c:pt>
                <c:pt idx="6">
                  <c:v>5.4000000000000001E-4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9-4BC0-83D7-2B64104B8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99511449848094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'13dec21'!$E$13:$E$19</c:f>
              <c:numCache>
                <c:formatCode>General</c:formatCode>
                <c:ptCount val="7"/>
                <c:pt idx="1">
                  <c:v>569.5</c:v>
                </c:pt>
                <c:pt idx="2">
                  <c:v>1402.5</c:v>
                </c:pt>
                <c:pt idx="3">
                  <c:v>4278</c:v>
                </c:pt>
                <c:pt idx="4">
                  <c:v>6572</c:v>
                </c:pt>
                <c:pt idx="5">
                  <c:v>9471</c:v>
                </c:pt>
                <c:pt idx="6">
                  <c:v>12416.5</c:v>
                </c:pt>
              </c:numCache>
            </c:numRef>
          </c:xVal>
          <c:yVal>
            <c:numRef>
              <c:f>'13dec21'!$D$13:$D$19</c:f>
              <c:numCache>
                <c:formatCode>General</c:formatCode>
                <c:ptCount val="7"/>
                <c:pt idx="1">
                  <c:v>0</c:v>
                </c:pt>
                <c:pt idx="2">
                  <c:v>6.0000000000000006E-4</c:v>
                </c:pt>
                <c:pt idx="3">
                  <c:v>1.7999999999999997E-3</c:v>
                </c:pt>
                <c:pt idx="4">
                  <c:v>2.9970000000000005E-3</c:v>
                </c:pt>
                <c:pt idx="5">
                  <c:v>4.2030000000000001E-3</c:v>
                </c:pt>
                <c:pt idx="6">
                  <c:v>5.3999999999999994E-3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ED-4AC4-AC20-4CA50A0D6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587463458595562"/>
                  <c:y val="5.85929380223907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'13dec21'!$G$13:$G$19</c:f>
              <c:numCache>
                <c:formatCode>General</c:formatCode>
                <c:ptCount val="7"/>
                <c:pt idx="1">
                  <c:v>1027.5</c:v>
                </c:pt>
                <c:pt idx="2">
                  <c:v>2660.5</c:v>
                </c:pt>
                <c:pt idx="3">
                  <c:v>8571.5</c:v>
                </c:pt>
                <c:pt idx="4">
                  <c:v>12728</c:v>
                </c:pt>
                <c:pt idx="5">
                  <c:v>18878</c:v>
                </c:pt>
                <c:pt idx="6">
                  <c:v>24666.5</c:v>
                </c:pt>
              </c:numCache>
            </c:numRef>
          </c:xVal>
          <c:yVal>
            <c:numRef>
              <c:f>'13dec21'!$F$13:$F$19</c:f>
              <c:numCache>
                <c:formatCode>General</c:formatCode>
                <c:ptCount val="7"/>
                <c:pt idx="1">
                  <c:v>0</c:v>
                </c:pt>
                <c:pt idx="2">
                  <c:v>1.2000000000000001E-3</c:v>
                </c:pt>
                <c:pt idx="3">
                  <c:v>3.5999999999999995E-3</c:v>
                </c:pt>
                <c:pt idx="4">
                  <c:v>5.9940000000000011E-3</c:v>
                </c:pt>
                <c:pt idx="5">
                  <c:v>8.4060000000000003E-3</c:v>
                </c:pt>
                <c:pt idx="6">
                  <c:v>1.0799999999999999E-2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D0-4573-B192-C5246BE64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9687023339066787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'13dec21'!$I$13:$I$19</c:f>
              <c:numCache>
                <c:formatCode>General</c:formatCode>
                <c:ptCount val="7"/>
                <c:pt idx="1">
                  <c:v>439.5</c:v>
                </c:pt>
                <c:pt idx="2">
                  <c:v>1300.5</c:v>
                </c:pt>
                <c:pt idx="3">
                  <c:v>4160</c:v>
                </c:pt>
                <c:pt idx="4">
                  <c:v>6502.5</c:v>
                </c:pt>
                <c:pt idx="5">
                  <c:v>9313.5</c:v>
                </c:pt>
                <c:pt idx="6">
                  <c:v>12035</c:v>
                </c:pt>
              </c:numCache>
            </c:numRef>
          </c:xVal>
          <c:yVal>
            <c:numRef>
              <c:f>'13dec21'!$H$13:$H$19</c:f>
              <c:numCache>
                <c:formatCode>General</c:formatCode>
                <c:ptCount val="7"/>
                <c:pt idx="1">
                  <c:v>0</c:v>
                </c:pt>
                <c:pt idx="2">
                  <c:v>5.9999999999999995E-5</c:v>
                </c:pt>
                <c:pt idx="3">
                  <c:v>1.7999999999999998E-4</c:v>
                </c:pt>
                <c:pt idx="4">
                  <c:v>2.9970000000000002E-4</c:v>
                </c:pt>
                <c:pt idx="5">
                  <c:v>4.2030000000000002E-4</c:v>
                </c:pt>
                <c:pt idx="6">
                  <c:v>5.4000000000000001E-4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15-473A-815B-14BC58665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99511449848094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'14dec21'!$E$13:$E$19</c:f>
              <c:numCache>
                <c:formatCode>General</c:formatCode>
                <c:ptCount val="7"/>
                <c:pt idx="1">
                  <c:v>537.5</c:v>
                </c:pt>
                <c:pt idx="2">
                  <c:v>1326</c:v>
                </c:pt>
                <c:pt idx="3">
                  <c:v>4507</c:v>
                </c:pt>
                <c:pt idx="4">
                  <c:v>6788</c:v>
                </c:pt>
                <c:pt idx="5">
                  <c:v>9757.5</c:v>
                </c:pt>
                <c:pt idx="6">
                  <c:v>12440.5</c:v>
                </c:pt>
              </c:numCache>
            </c:numRef>
          </c:xVal>
          <c:yVal>
            <c:numRef>
              <c:f>'14dec21'!$D$13:$D$19</c:f>
              <c:numCache>
                <c:formatCode>General</c:formatCode>
                <c:ptCount val="7"/>
                <c:pt idx="1">
                  <c:v>0</c:v>
                </c:pt>
                <c:pt idx="2">
                  <c:v>6.0000000000000006E-4</c:v>
                </c:pt>
                <c:pt idx="3">
                  <c:v>1.7999999999999997E-3</c:v>
                </c:pt>
                <c:pt idx="4">
                  <c:v>2.9970000000000005E-3</c:v>
                </c:pt>
                <c:pt idx="5">
                  <c:v>4.2030000000000001E-3</c:v>
                </c:pt>
                <c:pt idx="6">
                  <c:v>5.3999999999999994E-3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44-4111-B6A5-A627C034B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587463458595562"/>
                  <c:y val="5.85929380223907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'14dec21'!$G$13:$G$19</c:f>
              <c:numCache>
                <c:formatCode>General</c:formatCode>
                <c:ptCount val="7"/>
                <c:pt idx="1">
                  <c:v>1015</c:v>
                </c:pt>
                <c:pt idx="2">
                  <c:v>2684</c:v>
                </c:pt>
                <c:pt idx="3">
                  <c:v>8902</c:v>
                </c:pt>
                <c:pt idx="4">
                  <c:v>13169.5</c:v>
                </c:pt>
                <c:pt idx="5">
                  <c:v>19259</c:v>
                </c:pt>
                <c:pt idx="6">
                  <c:v>24874</c:v>
                </c:pt>
              </c:numCache>
            </c:numRef>
          </c:xVal>
          <c:yVal>
            <c:numRef>
              <c:f>'14dec21'!$F$13:$F$19</c:f>
              <c:numCache>
                <c:formatCode>General</c:formatCode>
                <c:ptCount val="7"/>
                <c:pt idx="1">
                  <c:v>0</c:v>
                </c:pt>
                <c:pt idx="2">
                  <c:v>1.2000000000000001E-3</c:v>
                </c:pt>
                <c:pt idx="3">
                  <c:v>3.5999999999999995E-3</c:v>
                </c:pt>
                <c:pt idx="4">
                  <c:v>5.9940000000000011E-3</c:v>
                </c:pt>
                <c:pt idx="5">
                  <c:v>8.4060000000000003E-3</c:v>
                </c:pt>
                <c:pt idx="6">
                  <c:v>1.0799999999999999E-2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59-4DBB-ACB9-5C2A342E3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9687023339066787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'14dec21'!$I$13:$I$19</c:f>
              <c:numCache>
                <c:formatCode>General</c:formatCode>
                <c:ptCount val="7"/>
                <c:pt idx="1">
                  <c:v>366.5</c:v>
                </c:pt>
                <c:pt idx="2">
                  <c:v>1296</c:v>
                </c:pt>
                <c:pt idx="3">
                  <c:v>3704.5</c:v>
                </c:pt>
                <c:pt idx="4">
                  <c:v>6242.5</c:v>
                </c:pt>
                <c:pt idx="5">
                  <c:v>9366.5</c:v>
                </c:pt>
                <c:pt idx="6">
                  <c:v>12401.5</c:v>
                </c:pt>
              </c:numCache>
            </c:numRef>
          </c:xVal>
          <c:yVal>
            <c:numRef>
              <c:f>'14dec21'!$H$13:$H$19</c:f>
              <c:numCache>
                <c:formatCode>General</c:formatCode>
                <c:ptCount val="7"/>
                <c:pt idx="1">
                  <c:v>0</c:v>
                </c:pt>
                <c:pt idx="2">
                  <c:v>5.9999999999999995E-5</c:v>
                </c:pt>
                <c:pt idx="3">
                  <c:v>1.7999999999999998E-4</c:v>
                </c:pt>
                <c:pt idx="4">
                  <c:v>2.9970000000000002E-4</c:v>
                </c:pt>
                <c:pt idx="5">
                  <c:v>4.2030000000000002E-4</c:v>
                </c:pt>
                <c:pt idx="6">
                  <c:v>5.4000000000000001E-4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81-41F7-A061-A4FB16CC7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99511449848094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'15dec21'!$E$13:$E$19</c:f>
              <c:numCache>
                <c:formatCode>General</c:formatCode>
                <c:ptCount val="7"/>
                <c:pt idx="1">
                  <c:v>547</c:v>
                </c:pt>
                <c:pt idx="2">
                  <c:v>1410</c:v>
                </c:pt>
                <c:pt idx="3">
                  <c:v>4444</c:v>
                </c:pt>
                <c:pt idx="4">
                  <c:v>6841</c:v>
                </c:pt>
                <c:pt idx="5">
                  <c:v>9810</c:v>
                </c:pt>
                <c:pt idx="6">
                  <c:v>12617.5</c:v>
                </c:pt>
              </c:numCache>
            </c:numRef>
          </c:xVal>
          <c:yVal>
            <c:numRef>
              <c:f>'15dec21'!$D$13:$D$19</c:f>
              <c:numCache>
                <c:formatCode>General</c:formatCode>
                <c:ptCount val="7"/>
                <c:pt idx="1">
                  <c:v>0</c:v>
                </c:pt>
                <c:pt idx="2">
                  <c:v>6.0000000000000006E-4</c:v>
                </c:pt>
                <c:pt idx="3">
                  <c:v>1.7999999999999997E-3</c:v>
                </c:pt>
                <c:pt idx="4">
                  <c:v>2.9970000000000005E-3</c:v>
                </c:pt>
                <c:pt idx="5">
                  <c:v>4.2030000000000001E-3</c:v>
                </c:pt>
                <c:pt idx="6">
                  <c:v>5.3999999999999994E-3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AF-4A14-85DA-691BAC752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587463458595562"/>
                  <c:y val="5.85929380223907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'15dec21'!$G$13:$G$19</c:f>
              <c:numCache>
                <c:formatCode>General</c:formatCode>
                <c:ptCount val="7"/>
                <c:pt idx="1">
                  <c:v>1068.5</c:v>
                </c:pt>
                <c:pt idx="2">
                  <c:v>2676.5</c:v>
                </c:pt>
                <c:pt idx="3">
                  <c:v>8941</c:v>
                </c:pt>
                <c:pt idx="4">
                  <c:v>13356.5</c:v>
                </c:pt>
                <c:pt idx="5">
                  <c:v>19478.5</c:v>
                </c:pt>
                <c:pt idx="6">
                  <c:v>25177</c:v>
                </c:pt>
              </c:numCache>
            </c:numRef>
          </c:xVal>
          <c:yVal>
            <c:numRef>
              <c:f>'15dec21'!$F$13:$F$19</c:f>
              <c:numCache>
                <c:formatCode>General</c:formatCode>
                <c:ptCount val="7"/>
                <c:pt idx="1">
                  <c:v>0</c:v>
                </c:pt>
                <c:pt idx="2">
                  <c:v>1.2000000000000001E-3</c:v>
                </c:pt>
                <c:pt idx="3">
                  <c:v>3.5999999999999995E-3</c:v>
                </c:pt>
                <c:pt idx="4">
                  <c:v>5.9940000000000011E-3</c:v>
                </c:pt>
                <c:pt idx="5">
                  <c:v>8.4060000000000003E-3</c:v>
                </c:pt>
                <c:pt idx="6">
                  <c:v>1.0799999999999999E-2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AE-4759-8F2A-2D8B15181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9687023339066787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'15dec21'!$I$13:$I$19</c:f>
              <c:numCache>
                <c:formatCode>General</c:formatCode>
                <c:ptCount val="7"/>
                <c:pt idx="1">
                  <c:v>442.5</c:v>
                </c:pt>
                <c:pt idx="2">
                  <c:v>1226.5</c:v>
                </c:pt>
                <c:pt idx="3">
                  <c:v>4206</c:v>
                </c:pt>
                <c:pt idx="4">
                  <c:v>6823.5</c:v>
                </c:pt>
                <c:pt idx="5">
                  <c:v>9484.5</c:v>
                </c:pt>
                <c:pt idx="6">
                  <c:v>11933</c:v>
                </c:pt>
              </c:numCache>
            </c:numRef>
          </c:xVal>
          <c:yVal>
            <c:numRef>
              <c:f>'15dec21'!$H$13:$H$19</c:f>
              <c:numCache>
                <c:formatCode>General</c:formatCode>
                <c:ptCount val="7"/>
                <c:pt idx="1">
                  <c:v>0</c:v>
                </c:pt>
                <c:pt idx="2">
                  <c:v>5.9999999999999995E-5</c:v>
                </c:pt>
                <c:pt idx="3">
                  <c:v>1.7999999999999998E-4</c:v>
                </c:pt>
                <c:pt idx="4">
                  <c:v>2.9970000000000002E-4</c:v>
                </c:pt>
                <c:pt idx="5">
                  <c:v>4.2030000000000002E-4</c:v>
                </c:pt>
                <c:pt idx="6">
                  <c:v>5.4000000000000001E-4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4B-42E7-89E9-3B7A2C1A4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11</xdr:row>
      <xdr:rowOff>66675</xdr:rowOff>
    </xdr:from>
    <xdr:to>
      <xdr:col>15</xdr:col>
      <xdr:colOff>552450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678B1-FE85-489A-AAFA-664B4ED19B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52294</xdr:colOff>
      <xdr:row>11</xdr:row>
      <xdr:rowOff>104589</xdr:rowOff>
    </xdr:from>
    <xdr:to>
      <xdr:col>22</xdr:col>
      <xdr:colOff>382495</xdr:colOff>
      <xdr:row>22</xdr:row>
      <xdr:rowOff>22599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50A9F4-DBB8-4292-88EC-F1F6B6D7A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485588</xdr:colOff>
      <xdr:row>11</xdr:row>
      <xdr:rowOff>104588</xdr:rowOff>
    </xdr:from>
    <xdr:to>
      <xdr:col>28</xdr:col>
      <xdr:colOff>434788</xdr:colOff>
      <xdr:row>22</xdr:row>
      <xdr:rowOff>22598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F7E222-B4EE-4D20-A907-5272CE6FF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11</xdr:row>
      <xdr:rowOff>66675</xdr:rowOff>
    </xdr:from>
    <xdr:to>
      <xdr:col>15</xdr:col>
      <xdr:colOff>552450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7AB0D6-9073-462B-ABDF-4F8FF7826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52294</xdr:colOff>
      <xdr:row>11</xdr:row>
      <xdr:rowOff>104589</xdr:rowOff>
    </xdr:from>
    <xdr:to>
      <xdr:col>22</xdr:col>
      <xdr:colOff>382495</xdr:colOff>
      <xdr:row>22</xdr:row>
      <xdr:rowOff>22599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6512B9-4826-4FAD-B0D1-4BCCE6A33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485588</xdr:colOff>
      <xdr:row>11</xdr:row>
      <xdr:rowOff>104588</xdr:rowOff>
    </xdr:from>
    <xdr:to>
      <xdr:col>28</xdr:col>
      <xdr:colOff>434788</xdr:colOff>
      <xdr:row>22</xdr:row>
      <xdr:rowOff>22598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BF729E-0841-49D1-90EB-DFA06F154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11</xdr:row>
      <xdr:rowOff>66675</xdr:rowOff>
    </xdr:from>
    <xdr:to>
      <xdr:col>15</xdr:col>
      <xdr:colOff>552450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4B7A6C-401E-4E31-9A8E-4A686AF18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52294</xdr:colOff>
      <xdr:row>11</xdr:row>
      <xdr:rowOff>104589</xdr:rowOff>
    </xdr:from>
    <xdr:to>
      <xdr:col>22</xdr:col>
      <xdr:colOff>382495</xdr:colOff>
      <xdr:row>22</xdr:row>
      <xdr:rowOff>22599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C830CF-76D4-4D7D-B710-2D7A93E18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485588</xdr:colOff>
      <xdr:row>11</xdr:row>
      <xdr:rowOff>104588</xdr:rowOff>
    </xdr:from>
    <xdr:to>
      <xdr:col>28</xdr:col>
      <xdr:colOff>434788</xdr:colOff>
      <xdr:row>22</xdr:row>
      <xdr:rowOff>22598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B90FDF-231D-4900-BC8A-BBF792FB9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11</xdr:row>
      <xdr:rowOff>66675</xdr:rowOff>
    </xdr:from>
    <xdr:to>
      <xdr:col>15</xdr:col>
      <xdr:colOff>552450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FDA12-70CA-495F-8C60-55888DDD99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52294</xdr:colOff>
      <xdr:row>11</xdr:row>
      <xdr:rowOff>104589</xdr:rowOff>
    </xdr:from>
    <xdr:to>
      <xdr:col>22</xdr:col>
      <xdr:colOff>382495</xdr:colOff>
      <xdr:row>22</xdr:row>
      <xdr:rowOff>22599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3FB6C3-6208-4847-B5B2-D1899FC84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485588</xdr:colOff>
      <xdr:row>11</xdr:row>
      <xdr:rowOff>104588</xdr:rowOff>
    </xdr:from>
    <xdr:to>
      <xdr:col>28</xdr:col>
      <xdr:colOff>434788</xdr:colOff>
      <xdr:row>22</xdr:row>
      <xdr:rowOff>22598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ECF40A-A177-4764-B75A-2946B8D70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11</xdr:row>
      <xdr:rowOff>66675</xdr:rowOff>
    </xdr:from>
    <xdr:to>
      <xdr:col>15</xdr:col>
      <xdr:colOff>552450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3DF3E-C996-4A35-B48C-771631F9B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52294</xdr:colOff>
      <xdr:row>11</xdr:row>
      <xdr:rowOff>104589</xdr:rowOff>
    </xdr:from>
    <xdr:to>
      <xdr:col>22</xdr:col>
      <xdr:colOff>382495</xdr:colOff>
      <xdr:row>22</xdr:row>
      <xdr:rowOff>22599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8EEA4-3AFA-457A-A465-D36314488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485588</xdr:colOff>
      <xdr:row>11</xdr:row>
      <xdr:rowOff>104588</xdr:rowOff>
    </xdr:from>
    <xdr:to>
      <xdr:col>28</xdr:col>
      <xdr:colOff>434788</xdr:colOff>
      <xdr:row>22</xdr:row>
      <xdr:rowOff>22598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C12C51-7682-4BC7-A933-1F0110BF20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29BB-8850-48B7-87BE-2DFA6B39B3A3}">
  <dimension ref="A1:E103"/>
  <sheetViews>
    <sheetView tabSelected="1" zoomScale="85" zoomScaleNormal="85" workbookViewId="0">
      <selection activeCell="H32" sqref="H32"/>
    </sheetView>
  </sheetViews>
  <sheetFormatPr defaultRowHeight="14.5" x14ac:dyDescent="0.35"/>
  <cols>
    <col min="1" max="1" width="26.453125" customWidth="1"/>
  </cols>
  <sheetData>
    <row r="1" spans="1:5" s="2" customFormat="1" ht="29" x14ac:dyDescent="0.35">
      <c r="A1" s="2" t="s">
        <v>2</v>
      </c>
      <c r="B1" s="2" t="s">
        <v>172</v>
      </c>
      <c r="C1" s="2" t="s">
        <v>173</v>
      </c>
      <c r="D1" s="2" t="s">
        <v>174</v>
      </c>
      <c r="E1" s="2" t="s">
        <v>175</v>
      </c>
    </row>
    <row r="2" spans="1:5" s="2" customFormat="1" x14ac:dyDescent="0.35">
      <c r="A2" s="2" t="s">
        <v>176</v>
      </c>
      <c r="B2" s="7">
        <v>0.8023058987651791</v>
      </c>
      <c r="C2" s="7">
        <v>0.88374519255256889</v>
      </c>
      <c r="D2" s="7">
        <v>0.62914655913917505</v>
      </c>
      <c r="E2" s="8">
        <v>8.8351730388419591E-2</v>
      </c>
    </row>
    <row r="3" spans="1:5" s="2" customFormat="1" x14ac:dyDescent="0.35">
      <c r="A3" s="2" t="s">
        <v>177</v>
      </c>
      <c r="B3" s="7">
        <v>3.2284559261817996</v>
      </c>
      <c r="C3" s="7">
        <v>3.5561653086712237</v>
      </c>
      <c r="D3" s="7">
        <v>2.5316677098048439</v>
      </c>
      <c r="E3" s="8">
        <v>0.35552482912056271</v>
      </c>
    </row>
    <row r="4" spans="1:5" x14ac:dyDescent="0.35">
      <c r="A4" t="s">
        <v>154</v>
      </c>
      <c r="B4" s="7">
        <v>2.4043513116193873</v>
      </c>
      <c r="C4" s="7">
        <v>6.0330998531791149</v>
      </c>
      <c r="D4" s="7">
        <v>3.6287485415597271</v>
      </c>
      <c r="E4" s="8">
        <v>0.19549361460745301</v>
      </c>
    </row>
    <row r="5" spans="1:5" x14ac:dyDescent="0.35">
      <c r="A5" t="s">
        <v>110</v>
      </c>
      <c r="B5" s="7">
        <v>2.9477403985716375</v>
      </c>
      <c r="C5" s="7">
        <v>5.7442772844154586</v>
      </c>
      <c r="D5" s="7">
        <v>2.7965368858438211</v>
      </c>
      <c r="E5" s="8">
        <v>0.24544440390687355</v>
      </c>
    </row>
    <row r="6" spans="1:5" x14ac:dyDescent="0.35">
      <c r="A6" t="s">
        <v>125</v>
      </c>
      <c r="B6" s="9">
        <v>2.8739474387363124</v>
      </c>
      <c r="C6" s="9">
        <v>5.9643803846789671</v>
      </c>
      <c r="D6" s="9">
        <v>3.0904329459426547</v>
      </c>
      <c r="E6" s="3">
        <v>0.22904427749319292</v>
      </c>
    </row>
    <row r="7" spans="1:5" x14ac:dyDescent="0.35">
      <c r="A7" t="s">
        <v>107</v>
      </c>
      <c r="B7" s="9">
        <v>2.9822576004841235</v>
      </c>
      <c r="C7" s="9">
        <v>5.8010019556755346</v>
      </c>
      <c r="D7" s="9">
        <v>2.8187443551914111</v>
      </c>
      <c r="E7" s="3">
        <v>0.21992357940244378</v>
      </c>
    </row>
    <row r="8" spans="1:5" x14ac:dyDescent="0.35">
      <c r="A8" t="s">
        <v>89</v>
      </c>
      <c r="B8" s="9">
        <v>2.4730677592823946</v>
      </c>
      <c r="C8" s="9">
        <v>5.6899295613333436</v>
      </c>
      <c r="D8" s="9">
        <v>3.216861802050949</v>
      </c>
      <c r="E8" s="3">
        <v>0.18853371607850733</v>
      </c>
    </row>
    <row r="9" spans="1:5" x14ac:dyDescent="0.35">
      <c r="A9" t="s">
        <v>92</v>
      </c>
      <c r="B9" s="7">
        <v>5.7082082041518065</v>
      </c>
      <c r="C9" s="7">
        <v>8.6180223235750937</v>
      </c>
      <c r="D9" s="7">
        <v>2.909814119423288</v>
      </c>
      <c r="E9" s="8">
        <v>2.390273908818846</v>
      </c>
    </row>
    <row r="10" spans="1:5" x14ac:dyDescent="0.35">
      <c r="A10" t="s">
        <v>149</v>
      </c>
      <c r="B10" s="7">
        <v>2.7029163503898452</v>
      </c>
      <c r="C10" s="7">
        <v>5.7166256435306293</v>
      </c>
      <c r="D10" s="7">
        <v>3.0137092931407841</v>
      </c>
      <c r="E10" s="8">
        <v>0.20357461730520646</v>
      </c>
    </row>
    <row r="11" spans="1:5" x14ac:dyDescent="0.35">
      <c r="A11" t="s">
        <v>138</v>
      </c>
      <c r="B11" s="9">
        <v>4.1846901664639091</v>
      </c>
      <c r="C11" s="9">
        <v>5.6987207433207079</v>
      </c>
      <c r="D11" s="9">
        <v>1.5140305768567988</v>
      </c>
      <c r="E11" s="3">
        <v>0.2554392448478473</v>
      </c>
    </row>
    <row r="12" spans="1:5" x14ac:dyDescent="0.35">
      <c r="A12" t="s">
        <v>96</v>
      </c>
      <c r="B12" s="9">
        <v>4.6068369589178628</v>
      </c>
      <c r="C12" s="9">
        <v>6.8494934599343509</v>
      </c>
      <c r="D12" s="9">
        <v>2.2426565010164881</v>
      </c>
      <c r="E12" s="3">
        <v>1.5962476917418689</v>
      </c>
    </row>
    <row r="13" spans="1:5" x14ac:dyDescent="0.35">
      <c r="A13" t="s">
        <v>87</v>
      </c>
      <c r="B13" s="9">
        <v>2.830993445308418</v>
      </c>
      <c r="C13" s="9">
        <v>5.7592540442625353</v>
      </c>
      <c r="D13" s="9">
        <v>2.9282605989541173</v>
      </c>
      <c r="E13" s="3">
        <v>0.20149161905343554</v>
      </c>
    </row>
    <row r="14" spans="1:5" x14ac:dyDescent="0.35">
      <c r="A14" t="s">
        <v>124</v>
      </c>
      <c r="B14" s="7">
        <v>2.7676862600690617</v>
      </c>
      <c r="C14" s="7">
        <v>5.5427484845707991</v>
      </c>
      <c r="D14" s="7">
        <v>2.7750622245017373</v>
      </c>
      <c r="E14" s="8">
        <v>0.19078574689682512</v>
      </c>
    </row>
    <row r="15" spans="1:5" x14ac:dyDescent="0.35">
      <c r="A15" t="s">
        <v>123</v>
      </c>
      <c r="B15" s="7">
        <v>3.1126959593163468</v>
      </c>
      <c r="C15" s="7">
        <v>5.8461785308355392</v>
      </c>
      <c r="D15" s="7">
        <v>2.7334825715191915</v>
      </c>
      <c r="E15" s="8">
        <v>0.21541669018088866</v>
      </c>
    </row>
    <row r="16" spans="1:5" x14ac:dyDescent="0.35">
      <c r="A16" t="s">
        <v>170</v>
      </c>
      <c r="B16" s="9">
        <v>3.6073008298886986</v>
      </c>
      <c r="C16" s="9">
        <v>5.1434105102515009</v>
      </c>
      <c r="D16" s="9">
        <v>1.5361096803628025</v>
      </c>
      <c r="E16" s="3">
        <v>0.44647098277836283</v>
      </c>
    </row>
    <row r="17" spans="1:5" x14ac:dyDescent="0.35">
      <c r="A17" t="s">
        <v>164</v>
      </c>
      <c r="B17" s="9">
        <v>2.7473574678378294</v>
      </c>
      <c r="C17" s="9">
        <v>5.8588763933811627</v>
      </c>
      <c r="D17" s="9">
        <v>3.1115189255433333</v>
      </c>
      <c r="E17" s="3">
        <v>0.1826265026833469</v>
      </c>
    </row>
    <row r="18" spans="1:5" x14ac:dyDescent="0.35">
      <c r="A18" t="s">
        <v>83</v>
      </c>
      <c r="B18" s="9">
        <v>2.673565550209835</v>
      </c>
      <c r="C18" s="9">
        <v>5.7645131429675089</v>
      </c>
      <c r="D18" s="9">
        <v>3.0909475927576739</v>
      </c>
      <c r="E18" s="3">
        <v>0.1977382954331115</v>
      </c>
    </row>
    <row r="19" spans="1:5" x14ac:dyDescent="0.35">
      <c r="A19" t="s">
        <v>93</v>
      </c>
      <c r="B19" s="7">
        <v>5.3539527108394456</v>
      </c>
      <c r="C19" s="7">
        <v>7.965231147057934</v>
      </c>
      <c r="D19" s="7">
        <v>2.6112784362184889</v>
      </c>
      <c r="E19" s="8">
        <v>2.6765392418844076</v>
      </c>
    </row>
    <row r="20" spans="1:5" x14ac:dyDescent="0.35">
      <c r="A20" t="s">
        <v>160</v>
      </c>
      <c r="B20" s="7">
        <v>2.7513305121183516</v>
      </c>
      <c r="C20" s="7">
        <v>5.7607098754239408</v>
      </c>
      <c r="D20" s="7">
        <v>3.0093793633055892</v>
      </c>
      <c r="E20" s="8">
        <v>0.16783619253570892</v>
      </c>
    </row>
    <row r="21" spans="1:5" x14ac:dyDescent="0.35">
      <c r="A21" t="s">
        <v>142</v>
      </c>
      <c r="B21" s="9">
        <v>4.4627734329993132</v>
      </c>
      <c r="C21" s="9">
        <v>7.1082840123467861</v>
      </c>
      <c r="D21" s="9">
        <v>2.6455105793474734</v>
      </c>
      <c r="E21" s="3">
        <v>0.19473052057771242</v>
      </c>
    </row>
    <row r="22" spans="1:5" x14ac:dyDescent="0.35">
      <c r="A22" t="s">
        <v>98</v>
      </c>
      <c r="B22" s="9">
        <v>4.3120782215336027</v>
      </c>
      <c r="C22" s="9">
        <v>6.796885901910894</v>
      </c>
      <c r="D22" s="9">
        <v>2.4848076803772909</v>
      </c>
      <c r="E22" s="3">
        <v>0.1174801992047679</v>
      </c>
    </row>
    <row r="23" spans="1:5" x14ac:dyDescent="0.35">
      <c r="A23" t="s">
        <v>134</v>
      </c>
      <c r="B23" s="9">
        <v>2.263954783823543</v>
      </c>
      <c r="C23" s="9">
        <v>4.9664103247349143</v>
      </c>
      <c r="D23" s="9">
        <v>2.7024555409113704</v>
      </c>
      <c r="E23" s="3">
        <v>0.20721891846929946</v>
      </c>
    </row>
    <row r="24" spans="1:5" x14ac:dyDescent="0.35">
      <c r="A24" t="s">
        <v>151</v>
      </c>
      <c r="B24" s="7">
        <v>6.9009041240493003</v>
      </c>
      <c r="C24" s="7">
        <v>9.2492624549481608</v>
      </c>
      <c r="D24" s="7">
        <v>2.3483583308988605</v>
      </c>
      <c r="E24" s="8">
        <v>0.18966405310568066</v>
      </c>
    </row>
    <row r="25" spans="1:5" x14ac:dyDescent="0.35">
      <c r="A25" t="s">
        <v>143</v>
      </c>
      <c r="B25" s="7">
        <v>6.9508165052223214</v>
      </c>
      <c r="C25" s="7">
        <v>9.2904437254309826</v>
      </c>
      <c r="D25" s="7">
        <v>2.3396272202086603</v>
      </c>
      <c r="E25" s="8">
        <v>0.18997515198554227</v>
      </c>
    </row>
    <row r="26" spans="1:5" x14ac:dyDescent="0.35">
      <c r="A26" t="s">
        <v>72</v>
      </c>
      <c r="B26" s="9">
        <v>6.8216420691753186</v>
      </c>
      <c r="C26" s="9">
        <v>9.0184609416990966</v>
      </c>
      <c r="D26" s="9">
        <v>2.1968188725237785</v>
      </c>
      <c r="E26" s="3">
        <v>0.17316296220479938</v>
      </c>
    </row>
    <row r="27" spans="1:5" x14ac:dyDescent="0.35">
      <c r="A27" t="s">
        <v>86</v>
      </c>
      <c r="B27" s="9">
        <v>7.464225112690916</v>
      </c>
      <c r="C27" s="9">
        <v>9.553454709959551</v>
      </c>
      <c r="D27" s="9">
        <v>2.089229597268635</v>
      </c>
      <c r="E27" s="3">
        <v>0.18272500095181538</v>
      </c>
    </row>
    <row r="28" spans="1:5" x14ac:dyDescent="0.35">
      <c r="A28" t="s">
        <v>77</v>
      </c>
      <c r="B28" s="9">
        <v>2.5285140619586253</v>
      </c>
      <c r="C28" s="9">
        <v>4.22885632111534</v>
      </c>
      <c r="D28" s="9">
        <v>1.7003422591567148</v>
      </c>
      <c r="E28" s="3">
        <v>5.6899294822857341E-2</v>
      </c>
    </row>
    <row r="29" spans="1:5" x14ac:dyDescent="0.35">
      <c r="A29" t="s">
        <v>108</v>
      </c>
      <c r="B29" s="7">
        <v>0.89941696929118897</v>
      </c>
      <c r="C29" s="7">
        <v>2.5539719830624978</v>
      </c>
      <c r="D29" s="7">
        <v>1.6545550137713092</v>
      </c>
      <c r="E29" s="8">
        <v>3.8307129886792607E-2</v>
      </c>
    </row>
    <row r="30" spans="1:5" x14ac:dyDescent="0.35">
      <c r="A30" t="s">
        <v>126</v>
      </c>
      <c r="B30" s="7">
        <v>1.4518563455086424</v>
      </c>
      <c r="C30" s="7">
        <v>5.3235542421944801</v>
      </c>
      <c r="D30" s="7">
        <v>3.8716978966858377</v>
      </c>
      <c r="E30" s="8">
        <v>0.19944110640599136</v>
      </c>
    </row>
    <row r="31" spans="1:5" x14ac:dyDescent="0.35">
      <c r="A31" t="s">
        <v>146</v>
      </c>
      <c r="B31" s="9">
        <v>5.5376722132611604</v>
      </c>
      <c r="C31" s="9">
        <v>8.1610921446901763</v>
      </c>
      <c r="D31" s="9">
        <v>2.6234199314290145</v>
      </c>
      <c r="E31" s="3">
        <v>0.14615465262217991</v>
      </c>
    </row>
    <row r="32" spans="1:5" x14ac:dyDescent="0.35">
      <c r="A32" t="s">
        <v>116</v>
      </c>
      <c r="B32" s="9">
        <v>4.9512404378739632</v>
      </c>
      <c r="C32" s="9">
        <v>7.277734316272614</v>
      </c>
      <c r="D32" s="9">
        <v>2.3264938783986508</v>
      </c>
      <c r="E32" s="3">
        <v>0.15722320922564326</v>
      </c>
    </row>
    <row r="33" spans="1:5" x14ac:dyDescent="0.35">
      <c r="A33" t="s">
        <v>129</v>
      </c>
      <c r="B33" s="9">
        <v>0.15863519236678703</v>
      </c>
      <c r="C33" s="9">
        <v>2.1995834076658651</v>
      </c>
      <c r="D33" s="9">
        <v>2.0409482152990779</v>
      </c>
      <c r="E33" s="3">
        <v>7.8864582179893533E-2</v>
      </c>
    </row>
    <row r="34" spans="1:5" x14ac:dyDescent="0.35">
      <c r="A34" t="s">
        <v>84</v>
      </c>
      <c r="B34" s="7">
        <v>4.4320054350845695</v>
      </c>
      <c r="C34" s="7">
        <v>6.5758486431801897</v>
      </c>
      <c r="D34" s="7">
        <v>2.1438432080956207</v>
      </c>
      <c r="E34" s="8">
        <v>8.5227951671493496E-2</v>
      </c>
    </row>
    <row r="35" spans="1:5" x14ac:dyDescent="0.35">
      <c r="A35" t="s">
        <v>71</v>
      </c>
      <c r="B35" s="7">
        <v>4.0839808745364437</v>
      </c>
      <c r="C35" s="7">
        <v>6.6891583152782479</v>
      </c>
      <c r="D35" s="7">
        <v>2.6051774407418038</v>
      </c>
      <c r="E35" s="8">
        <v>0.11016074429221742</v>
      </c>
    </row>
    <row r="36" spans="1:5" x14ac:dyDescent="0.35">
      <c r="A36" t="s">
        <v>150</v>
      </c>
      <c r="B36" s="9">
        <v>3.7795977156935865</v>
      </c>
      <c r="C36" s="9">
        <v>7.9511571897288462</v>
      </c>
      <c r="D36" s="9">
        <v>4.1715594740352593</v>
      </c>
      <c r="E36" s="3">
        <v>0.27672729676980529</v>
      </c>
    </row>
    <row r="37" spans="1:5" x14ac:dyDescent="0.35">
      <c r="A37" t="s">
        <v>140</v>
      </c>
      <c r="B37" s="9">
        <v>3.8865528182072033</v>
      </c>
      <c r="C37" s="9">
        <v>5.7971976944752761</v>
      </c>
      <c r="D37" s="9">
        <v>1.9106448762680734</v>
      </c>
      <c r="E37" s="3">
        <v>0.15566538980652023</v>
      </c>
    </row>
    <row r="38" spans="1:5" x14ac:dyDescent="0.35">
      <c r="A38" t="s">
        <v>88</v>
      </c>
      <c r="B38" s="9">
        <v>4.2696269772470377</v>
      </c>
      <c r="C38" s="9">
        <v>5.7888962369632937</v>
      </c>
      <c r="D38" s="9">
        <v>1.5192692597162565</v>
      </c>
      <c r="E38" s="3">
        <v>0.16342219376157752</v>
      </c>
    </row>
    <row r="39" spans="1:5" x14ac:dyDescent="0.35">
      <c r="A39" t="s">
        <v>145</v>
      </c>
      <c r="B39" s="7">
        <v>4.209200710789947</v>
      </c>
      <c r="C39" s="7">
        <v>7.2385421613739656</v>
      </c>
      <c r="D39" s="7">
        <v>3.029341450584019</v>
      </c>
      <c r="E39" s="8">
        <v>0.2927266677341161</v>
      </c>
    </row>
    <row r="40" spans="1:5" x14ac:dyDescent="0.35">
      <c r="A40" t="s">
        <v>162</v>
      </c>
      <c r="B40" s="7">
        <v>4.1516078963202805</v>
      </c>
      <c r="C40" s="7">
        <v>6.6428819624719475</v>
      </c>
      <c r="D40" s="7">
        <v>2.4912740661516675</v>
      </c>
      <c r="E40" s="8">
        <v>0.24023086852151593</v>
      </c>
    </row>
    <row r="41" spans="1:5" x14ac:dyDescent="0.35">
      <c r="A41" t="s">
        <v>114</v>
      </c>
      <c r="B41" s="9">
        <v>4.1282815222382379</v>
      </c>
      <c r="C41" s="9">
        <v>6.8207777242112382</v>
      </c>
      <c r="D41" s="9">
        <v>2.6924962019730008</v>
      </c>
      <c r="E41" s="3">
        <v>0.28341650930343409</v>
      </c>
    </row>
    <row r="42" spans="1:5" x14ac:dyDescent="0.35">
      <c r="A42" t="s">
        <v>132</v>
      </c>
      <c r="B42" s="9">
        <v>4.3700790108208452</v>
      </c>
      <c r="C42" s="9">
        <v>7.2197420161535479</v>
      </c>
      <c r="D42" s="9">
        <v>2.8496630053327028</v>
      </c>
      <c r="E42" s="3">
        <v>0.29721538014354776</v>
      </c>
    </row>
    <row r="43" spans="1:5" x14ac:dyDescent="0.35">
      <c r="A43" t="s">
        <v>148</v>
      </c>
      <c r="B43" s="9">
        <v>4.4534148615293709</v>
      </c>
      <c r="C43" s="9">
        <v>6.7009475325710692</v>
      </c>
      <c r="D43" s="9">
        <v>2.2475326710416978</v>
      </c>
      <c r="E43" s="3">
        <v>0.31832566127701339</v>
      </c>
    </row>
    <row r="44" spans="1:5" x14ac:dyDescent="0.35">
      <c r="A44" t="s">
        <v>100</v>
      </c>
      <c r="B44" s="7">
        <v>5.3980075606488027</v>
      </c>
      <c r="C44" s="7">
        <v>7.1381488435239291</v>
      </c>
      <c r="D44" s="7">
        <v>1.7401412828751264</v>
      </c>
      <c r="E44" s="8">
        <v>0.72021275817975794</v>
      </c>
    </row>
    <row r="45" spans="1:5" x14ac:dyDescent="0.35">
      <c r="A45" t="s">
        <v>168</v>
      </c>
      <c r="B45" s="7">
        <v>6.0087853727822953</v>
      </c>
      <c r="C45" s="7">
        <v>7.4768551735860029</v>
      </c>
      <c r="D45" s="7">
        <v>1.4680698008037067</v>
      </c>
      <c r="E45" s="8">
        <v>1.1400586849649659</v>
      </c>
    </row>
    <row r="46" spans="1:5" x14ac:dyDescent="0.35">
      <c r="A46" t="s">
        <v>121</v>
      </c>
      <c r="B46" s="9">
        <v>3.9410809776925282</v>
      </c>
      <c r="C46" s="9">
        <v>6.9607178500258726</v>
      </c>
      <c r="D46" s="9">
        <v>3.019636872333344</v>
      </c>
      <c r="E46" s="3">
        <v>0.21154940188955906</v>
      </c>
    </row>
    <row r="47" spans="1:5" x14ac:dyDescent="0.35">
      <c r="A47" t="s">
        <v>82</v>
      </c>
      <c r="B47" s="9">
        <v>5.7627166993140975</v>
      </c>
      <c r="C47" s="9">
        <v>6.959284748760961</v>
      </c>
      <c r="D47" s="9">
        <v>1.196568049446864</v>
      </c>
      <c r="E47" s="3">
        <v>0.53504591459770812</v>
      </c>
    </row>
    <row r="48" spans="1:5" x14ac:dyDescent="0.35">
      <c r="A48" t="s">
        <v>117</v>
      </c>
      <c r="B48" s="9">
        <v>6.1585482976252761</v>
      </c>
      <c r="C48" s="9">
        <v>7.8171151895581437</v>
      </c>
      <c r="D48" s="9">
        <v>1.6585668919328675</v>
      </c>
      <c r="E48" s="3">
        <v>0.94301935870675735</v>
      </c>
    </row>
    <row r="49" spans="1:5" x14ac:dyDescent="0.35">
      <c r="A49" t="s">
        <v>70</v>
      </c>
      <c r="B49" s="7">
        <v>3.9265529794378615</v>
      </c>
      <c r="C49" s="7">
        <v>7.8762803229553757</v>
      </c>
      <c r="D49" s="7">
        <v>3.9497273435175142</v>
      </c>
      <c r="E49" s="8">
        <v>0.28956067685889586</v>
      </c>
    </row>
    <row r="50" spans="1:5" x14ac:dyDescent="0.35">
      <c r="A50" t="s">
        <v>152</v>
      </c>
      <c r="B50" s="7">
        <v>4.143220358394732</v>
      </c>
      <c r="C50" s="7">
        <v>6.8798966184407355</v>
      </c>
      <c r="D50" s="7">
        <v>2.7366762600460026</v>
      </c>
      <c r="E50" s="8">
        <v>0.17612426107045343</v>
      </c>
    </row>
    <row r="51" spans="1:5" x14ac:dyDescent="0.35">
      <c r="A51" t="s">
        <v>78</v>
      </c>
      <c r="B51" s="9">
        <v>4.5131946640033345</v>
      </c>
      <c r="C51" s="9">
        <v>6.8091613857280908</v>
      </c>
      <c r="D51" s="9">
        <v>2.2959667217247564</v>
      </c>
      <c r="E51" s="3">
        <v>0.33057914213815132</v>
      </c>
    </row>
    <row r="52" spans="1:5" x14ac:dyDescent="0.35">
      <c r="A52" t="s">
        <v>130</v>
      </c>
      <c r="B52" s="9">
        <v>4.0563856609272042</v>
      </c>
      <c r="C52" s="9">
        <v>6.7360890396567523</v>
      </c>
      <c r="D52" s="9">
        <v>2.6797033787295477</v>
      </c>
      <c r="E52" s="3">
        <v>0.22770914224975775</v>
      </c>
    </row>
    <row r="53" spans="1:5" x14ac:dyDescent="0.35">
      <c r="A53" t="s">
        <v>120</v>
      </c>
      <c r="B53" s="9">
        <v>4.2250470211096909</v>
      </c>
      <c r="C53" s="9">
        <v>6.8384400701878434</v>
      </c>
      <c r="D53" s="9">
        <v>2.6133930490781521</v>
      </c>
      <c r="E53" s="3">
        <v>0.2253151066408394</v>
      </c>
    </row>
    <row r="54" spans="1:5" x14ac:dyDescent="0.35">
      <c r="A54" t="s">
        <v>91</v>
      </c>
      <c r="B54" s="7">
        <v>4.3933753155116957</v>
      </c>
      <c r="C54" s="7">
        <v>7.2424490455182617</v>
      </c>
      <c r="D54" s="7">
        <v>2.8490737300065661</v>
      </c>
      <c r="E54" s="8">
        <v>0.25750715693542237</v>
      </c>
    </row>
    <row r="55" spans="1:5" x14ac:dyDescent="0.35">
      <c r="A55" t="s">
        <v>80</v>
      </c>
      <c r="B55" s="7">
        <v>4.2102202243796469</v>
      </c>
      <c r="C55" s="7">
        <v>6.919124358650258</v>
      </c>
      <c r="D55" s="7">
        <v>2.7089041342706102</v>
      </c>
      <c r="E55" s="8">
        <v>0.23393105891480753</v>
      </c>
    </row>
    <row r="56" spans="1:5" x14ac:dyDescent="0.35">
      <c r="A56" t="s">
        <v>103</v>
      </c>
      <c r="B56" s="9">
        <v>4.2235143482055131</v>
      </c>
      <c r="C56" s="9">
        <v>6.6326588294724491</v>
      </c>
      <c r="D56" s="9">
        <v>2.4091444812669356</v>
      </c>
      <c r="E56" s="3">
        <v>0.2156025932429636</v>
      </c>
    </row>
    <row r="57" spans="1:5" x14ac:dyDescent="0.35">
      <c r="A57" t="s">
        <v>141</v>
      </c>
      <c r="B57" s="9">
        <v>4.2243526836460425</v>
      </c>
      <c r="C57" s="9">
        <v>6.733176352948929</v>
      </c>
      <c r="D57" s="9">
        <v>2.5088236693028865</v>
      </c>
      <c r="E57" s="3">
        <v>0.20655227801245318</v>
      </c>
    </row>
    <row r="58" spans="1:5" x14ac:dyDescent="0.35">
      <c r="A58" t="s">
        <v>74</v>
      </c>
      <c r="B58" s="9">
        <v>4.069624242593493</v>
      </c>
      <c r="C58" s="9">
        <v>7.7801822466190487</v>
      </c>
      <c r="D58" s="9">
        <v>3.7105580040255557</v>
      </c>
      <c r="E58" s="3">
        <v>0.26757692422556939</v>
      </c>
    </row>
    <row r="59" spans="1:5" x14ac:dyDescent="0.35">
      <c r="A59" t="s">
        <v>153</v>
      </c>
      <c r="B59" s="7">
        <v>4.6915004691068374</v>
      </c>
      <c r="C59" s="7">
        <v>6.4217862013070333</v>
      </c>
      <c r="D59" s="7">
        <v>1.7302857322001959</v>
      </c>
      <c r="E59" s="8">
        <v>0.43067328308506525</v>
      </c>
    </row>
    <row r="60" spans="1:5" x14ac:dyDescent="0.35">
      <c r="A60" t="s">
        <v>171</v>
      </c>
      <c r="B60" s="7">
        <v>3.8063944932793259</v>
      </c>
      <c r="C60" s="7">
        <v>6.7476813532641167</v>
      </c>
      <c r="D60" s="7">
        <v>2.9412868599847908</v>
      </c>
      <c r="E60" s="8">
        <v>0.18738870780828296</v>
      </c>
    </row>
    <row r="61" spans="1:5" x14ac:dyDescent="0.35">
      <c r="A61" t="s">
        <v>115</v>
      </c>
      <c r="B61" s="9">
        <v>3.8302980467415653</v>
      </c>
      <c r="C61" s="9">
        <v>7.0580871932302287</v>
      </c>
      <c r="D61" s="9">
        <v>3.2277891464886634</v>
      </c>
      <c r="E61" s="3">
        <v>0.18590559738633777</v>
      </c>
    </row>
    <row r="62" spans="1:5" x14ac:dyDescent="0.35">
      <c r="A62" t="s">
        <v>119</v>
      </c>
      <c r="B62" s="9">
        <v>4.0437247545328088</v>
      </c>
      <c r="C62" s="9">
        <v>6.9358094133921995</v>
      </c>
      <c r="D62" s="9">
        <v>2.8920846588593907</v>
      </c>
      <c r="E62" s="3">
        <v>0.19152237323803076</v>
      </c>
    </row>
    <row r="63" spans="1:5" x14ac:dyDescent="0.35">
      <c r="A63" t="s">
        <v>159</v>
      </c>
      <c r="B63" s="9">
        <v>4.5193352169508625</v>
      </c>
      <c r="C63" s="9">
        <v>6.692407412972889</v>
      </c>
      <c r="D63" s="9">
        <v>2.1730721960220265</v>
      </c>
      <c r="E63" s="3">
        <v>0.23487338775596284</v>
      </c>
    </row>
    <row r="64" spans="1:5" x14ac:dyDescent="0.35">
      <c r="A64" t="s">
        <v>122</v>
      </c>
      <c r="B64" s="7">
        <v>5.8334343084263276</v>
      </c>
      <c r="C64" s="7">
        <v>7.3828026308001062</v>
      </c>
      <c r="D64" s="7">
        <v>1.5493683223737786</v>
      </c>
      <c r="E64" s="8">
        <v>0.78132987681211996</v>
      </c>
    </row>
    <row r="65" spans="1:5" x14ac:dyDescent="0.35">
      <c r="A65" t="s">
        <v>133</v>
      </c>
      <c r="B65" s="7">
        <v>6.2676407879165943</v>
      </c>
      <c r="C65" s="7">
        <v>7.8083656105547208</v>
      </c>
      <c r="D65" s="7">
        <v>1.5407248226381265</v>
      </c>
      <c r="E65" s="8">
        <v>1.1462931086800976</v>
      </c>
    </row>
    <row r="66" spans="1:5" x14ac:dyDescent="0.35">
      <c r="A66" t="s">
        <v>111</v>
      </c>
      <c r="B66" s="9">
        <v>4.2132904651720375</v>
      </c>
      <c r="C66" s="9">
        <v>5.4856855206463848</v>
      </c>
      <c r="D66" s="9">
        <v>1.2723950554743477</v>
      </c>
      <c r="E66" s="3">
        <v>0.10533709131697112</v>
      </c>
    </row>
    <row r="67" spans="1:5" x14ac:dyDescent="0.35">
      <c r="A67" t="s">
        <v>81</v>
      </c>
      <c r="B67" s="9">
        <v>4.1186348137090887</v>
      </c>
      <c r="C67" s="9">
        <v>5.9275452028216771</v>
      </c>
      <c r="D67" s="9">
        <v>1.8089103891125884</v>
      </c>
      <c r="E67" s="3">
        <v>0.5853583240796707</v>
      </c>
    </row>
    <row r="68" spans="1:5" x14ac:dyDescent="0.35">
      <c r="A68" t="s">
        <v>166</v>
      </c>
      <c r="B68" s="9">
        <v>4.0611107765972676</v>
      </c>
      <c r="C68" s="9">
        <v>6.5460420190817157</v>
      </c>
      <c r="D68" s="9">
        <v>2.4849312424844472</v>
      </c>
      <c r="E68" s="3">
        <v>0.1425598730264328</v>
      </c>
    </row>
    <row r="69" spans="1:5" x14ac:dyDescent="0.35">
      <c r="A69" t="s">
        <v>169</v>
      </c>
      <c r="B69" s="7">
        <v>5.2411049279124491</v>
      </c>
      <c r="C69" s="7">
        <v>6.8741481286504476</v>
      </c>
      <c r="D69" s="7">
        <v>1.6330432007379989</v>
      </c>
      <c r="E69" s="8">
        <v>0.48836922979102149</v>
      </c>
    </row>
    <row r="70" spans="1:5" x14ac:dyDescent="0.35">
      <c r="A70" t="s">
        <v>147</v>
      </c>
      <c r="B70" s="7">
        <v>5.9004282692865111</v>
      </c>
      <c r="C70" s="7">
        <v>7.2246658637112766</v>
      </c>
      <c r="D70" s="7">
        <v>1.324237594424766</v>
      </c>
      <c r="E70" s="8">
        <v>0.73457596253183288</v>
      </c>
    </row>
    <row r="71" spans="1:5" x14ac:dyDescent="0.35">
      <c r="A71" t="s">
        <v>167</v>
      </c>
      <c r="B71" s="9">
        <v>5.8079259119336584</v>
      </c>
      <c r="C71" s="9">
        <v>7.0169759903629814</v>
      </c>
      <c r="D71" s="9">
        <v>1.2090500784293239</v>
      </c>
      <c r="E71" s="3">
        <v>0.75125211077427156</v>
      </c>
    </row>
    <row r="72" spans="1:5" x14ac:dyDescent="0.35">
      <c r="A72" t="s">
        <v>161</v>
      </c>
      <c r="B72" s="9">
        <v>3.9842985871738321</v>
      </c>
      <c r="C72" s="9">
        <v>4.8838440866438919</v>
      </c>
      <c r="D72" s="9">
        <v>0.89954549947006002</v>
      </c>
      <c r="E72" s="3">
        <v>0.16371505348528345</v>
      </c>
    </row>
    <row r="73" spans="1:5" x14ac:dyDescent="0.35">
      <c r="A73" t="s">
        <v>163</v>
      </c>
      <c r="B73" s="9">
        <v>4.486667963977677</v>
      </c>
      <c r="C73" s="9">
        <v>6.172390182713011</v>
      </c>
      <c r="D73" s="9">
        <v>1.6857222187353331</v>
      </c>
      <c r="E73" s="3">
        <v>0.24476412147698393</v>
      </c>
    </row>
    <row r="74" spans="1:5" x14ac:dyDescent="0.35">
      <c r="A74" t="s">
        <v>75</v>
      </c>
      <c r="B74" s="7">
        <v>5.2636999752280236</v>
      </c>
      <c r="C74" s="7">
        <v>6.4132946832082913</v>
      </c>
      <c r="D74" s="7">
        <v>1.1495947079802673</v>
      </c>
      <c r="E74" s="8">
        <v>0.69308764846778081</v>
      </c>
    </row>
    <row r="75" spans="1:5" x14ac:dyDescent="0.35">
      <c r="A75" t="s">
        <v>112</v>
      </c>
      <c r="B75" s="7">
        <v>3.8773242704921786</v>
      </c>
      <c r="C75" s="7">
        <v>6.7677906862814261</v>
      </c>
      <c r="D75" s="7">
        <v>2.8904664157892483</v>
      </c>
      <c r="E75" s="8">
        <v>0.16979189617246443</v>
      </c>
    </row>
    <row r="76" spans="1:5" x14ac:dyDescent="0.35">
      <c r="A76" t="s">
        <v>79</v>
      </c>
      <c r="B76" s="9">
        <v>4.1651701034552104</v>
      </c>
      <c r="C76" s="9">
        <v>7.0721163209767504</v>
      </c>
      <c r="D76" s="9">
        <v>2.906946217521539</v>
      </c>
      <c r="E76" s="3">
        <v>0.17999937308467528</v>
      </c>
    </row>
    <row r="77" spans="1:5" x14ac:dyDescent="0.35">
      <c r="A77" t="s">
        <v>94</v>
      </c>
      <c r="B77" s="9">
        <v>5.6441697111299565</v>
      </c>
      <c r="C77" s="9">
        <v>6.8618447996442065</v>
      </c>
      <c r="D77" s="9">
        <v>1.2176750885142491</v>
      </c>
      <c r="E77" s="3">
        <v>0.46410430768556832</v>
      </c>
    </row>
    <row r="78" spans="1:5" x14ac:dyDescent="0.35">
      <c r="A78" t="s">
        <v>109</v>
      </c>
      <c r="B78" s="9">
        <v>6.1637444346547525</v>
      </c>
      <c r="C78" s="9">
        <v>7.4300064262975436</v>
      </c>
      <c r="D78" s="9">
        <v>1.2662619916427906</v>
      </c>
      <c r="E78" s="3">
        <v>1.1789574554445699</v>
      </c>
    </row>
    <row r="79" spans="1:5" x14ac:dyDescent="0.35">
      <c r="A79" t="s">
        <v>105</v>
      </c>
      <c r="B79" s="7">
        <v>6.5425253082733548</v>
      </c>
      <c r="C79" s="7">
        <v>7.6733735642843204</v>
      </c>
      <c r="D79" s="7">
        <v>1.1308482560109652</v>
      </c>
      <c r="E79" s="8">
        <v>1.1632488703439599</v>
      </c>
    </row>
    <row r="80" spans="1:5" x14ac:dyDescent="0.35">
      <c r="A80" t="s">
        <v>101</v>
      </c>
      <c r="B80" s="7">
        <v>3.7634363806088178</v>
      </c>
      <c r="C80" s="7">
        <v>7.1925862296525498</v>
      </c>
      <c r="D80" s="7">
        <v>3.429149849043732</v>
      </c>
      <c r="E80" s="8">
        <v>0.32655291494211602</v>
      </c>
    </row>
    <row r="81" spans="1:5" x14ac:dyDescent="0.35">
      <c r="A81" t="s">
        <v>102</v>
      </c>
      <c r="B81" s="9">
        <v>3.6067464508745042</v>
      </c>
      <c r="C81" s="9">
        <v>4.5041112861407413</v>
      </c>
      <c r="D81" s="9">
        <v>0.89736483526623778</v>
      </c>
      <c r="E81" s="3">
        <v>0.1658212318639524</v>
      </c>
    </row>
    <row r="82" spans="1:5" x14ac:dyDescent="0.35">
      <c r="A82" t="s">
        <v>136</v>
      </c>
      <c r="B82" s="9">
        <v>4.1686469010868672</v>
      </c>
      <c r="C82" s="9">
        <v>6.9565399830677004</v>
      </c>
      <c r="D82" s="9">
        <v>2.7878930819808332</v>
      </c>
      <c r="E82" s="3">
        <v>0.26086125389686377</v>
      </c>
    </row>
    <row r="83" spans="1:5" x14ac:dyDescent="0.35">
      <c r="A83" t="s">
        <v>157</v>
      </c>
      <c r="B83" s="9">
        <v>5.7642224248479108</v>
      </c>
      <c r="C83" s="9">
        <v>7.038201183434813</v>
      </c>
      <c r="D83" s="9">
        <v>1.2739787585869027</v>
      </c>
      <c r="E83" s="3">
        <v>0.52042253351655277</v>
      </c>
    </row>
    <row r="84" spans="1:5" x14ac:dyDescent="0.35">
      <c r="A84" t="s">
        <v>137</v>
      </c>
      <c r="B84" s="7">
        <v>4.083528465336447</v>
      </c>
      <c r="C84" s="7">
        <v>7.5160681146277497</v>
      </c>
      <c r="D84" s="7">
        <v>3.4325396492913032</v>
      </c>
      <c r="E84" s="8">
        <v>0.21001880838805387</v>
      </c>
    </row>
    <row r="85" spans="1:5" x14ac:dyDescent="0.35">
      <c r="A85" t="s">
        <v>95</v>
      </c>
      <c r="B85" s="7">
        <v>4.1181460476305531</v>
      </c>
      <c r="C85" s="7">
        <v>7.579137416868388</v>
      </c>
      <c r="D85" s="7">
        <v>3.460991369237834</v>
      </c>
      <c r="E85" s="8">
        <v>0.22406452447194558</v>
      </c>
    </row>
    <row r="86" spans="1:5" x14ac:dyDescent="0.35">
      <c r="A86" t="s">
        <v>156</v>
      </c>
      <c r="B86" s="9">
        <v>4.0015151123894297</v>
      </c>
      <c r="C86" s="9">
        <v>7.2990941816094121</v>
      </c>
      <c r="D86" s="9">
        <v>3.2975790692199829</v>
      </c>
      <c r="E86" s="3">
        <v>0.1857402521881128</v>
      </c>
    </row>
    <row r="87" spans="1:5" x14ac:dyDescent="0.35">
      <c r="A87" t="s">
        <v>165</v>
      </c>
      <c r="B87" s="9">
        <v>3.9776768467062951</v>
      </c>
      <c r="C87" s="9">
        <v>7.3242990983822125</v>
      </c>
      <c r="D87" s="9">
        <v>3.3466222516759165</v>
      </c>
      <c r="E87" s="3">
        <v>0.2017211136169848</v>
      </c>
    </row>
    <row r="88" spans="1:5" x14ac:dyDescent="0.35">
      <c r="A88" t="s">
        <v>135</v>
      </c>
      <c r="B88" s="9">
        <v>4.0055403697536018</v>
      </c>
      <c r="C88" s="9">
        <v>7.4695153740819542</v>
      </c>
      <c r="D88" s="9">
        <v>3.4639750043283528</v>
      </c>
      <c r="E88" s="3">
        <v>0.21424086461474698</v>
      </c>
    </row>
    <row r="89" spans="1:5" x14ac:dyDescent="0.35">
      <c r="A89" t="s">
        <v>99</v>
      </c>
      <c r="B89" s="7">
        <v>4.2171559162742653</v>
      </c>
      <c r="C89" s="7">
        <v>5.7095105504173471</v>
      </c>
      <c r="D89" s="7">
        <v>1.4923546341430827</v>
      </c>
      <c r="E89" s="8">
        <v>6.661859128588668E-2</v>
      </c>
    </row>
    <row r="90" spans="1:5" x14ac:dyDescent="0.35">
      <c r="A90" t="s">
        <v>155</v>
      </c>
      <c r="B90" s="7">
        <v>3.7415014366974582</v>
      </c>
      <c r="C90" s="7">
        <v>6.9709880720406794</v>
      </c>
      <c r="D90" s="7">
        <v>3.2294866353432217</v>
      </c>
      <c r="E90" s="8">
        <v>0.19270039813994244</v>
      </c>
    </row>
    <row r="91" spans="1:5" x14ac:dyDescent="0.35">
      <c r="A91" t="s">
        <v>139</v>
      </c>
      <c r="B91" s="9">
        <v>3.9186393489612881</v>
      </c>
      <c r="C91" s="9">
        <v>6.1185906532433698</v>
      </c>
      <c r="D91" s="9">
        <v>2.1999513042820813</v>
      </c>
      <c r="E91" s="3">
        <v>0.16748714724126099</v>
      </c>
    </row>
    <row r="92" spans="1:5" x14ac:dyDescent="0.35">
      <c r="A92" t="s">
        <v>85</v>
      </c>
      <c r="B92" s="9">
        <v>5.3934047189884922</v>
      </c>
      <c r="C92" s="9">
        <v>6.5352101531872151</v>
      </c>
      <c r="D92" s="9">
        <v>1.1418054341987234</v>
      </c>
      <c r="E92" s="3">
        <v>0.64121135414401653</v>
      </c>
    </row>
    <row r="93" spans="1:5" x14ac:dyDescent="0.35">
      <c r="A93" t="s">
        <v>106</v>
      </c>
      <c r="B93" s="9">
        <v>4.0645535499243248</v>
      </c>
      <c r="C93" s="9">
        <v>6.8540680301972596</v>
      </c>
      <c r="D93" s="9">
        <v>2.7895144802729357</v>
      </c>
      <c r="E93" s="3">
        <v>0.18661597775645072</v>
      </c>
    </row>
    <row r="94" spans="1:5" x14ac:dyDescent="0.35">
      <c r="A94" t="s">
        <v>118</v>
      </c>
      <c r="B94" s="7">
        <v>4.0717596186918277</v>
      </c>
      <c r="C94" s="7">
        <v>6.7007643477035437</v>
      </c>
      <c r="D94" s="7">
        <v>2.629004729011716</v>
      </c>
      <c r="E94" s="8">
        <v>0.16905526983125879</v>
      </c>
    </row>
    <row r="95" spans="1:5" x14ac:dyDescent="0.35">
      <c r="A95" t="s">
        <v>97</v>
      </c>
      <c r="B95" s="7">
        <v>3.9428349958118725</v>
      </c>
      <c r="C95" s="7">
        <v>6.7182032933888536</v>
      </c>
      <c r="D95" s="7">
        <v>2.7753682975769807</v>
      </c>
      <c r="E95" s="8">
        <v>0.21132661735597802</v>
      </c>
    </row>
    <row r="96" spans="1:5" x14ac:dyDescent="0.35">
      <c r="A96" t="s">
        <v>104</v>
      </c>
      <c r="B96" s="9">
        <v>6.2477665708890946</v>
      </c>
      <c r="C96" s="9">
        <v>7.5407110266599489</v>
      </c>
      <c r="D96" s="9">
        <v>1.2929444557708538</v>
      </c>
      <c r="E96" s="3">
        <v>0.99220983486453607</v>
      </c>
    </row>
    <row r="97" spans="1:5" x14ac:dyDescent="0.35">
      <c r="A97" t="s">
        <v>73</v>
      </c>
      <c r="B97" s="9">
        <v>6.5785694386929148</v>
      </c>
      <c r="C97" s="9">
        <v>7.7634487507395882</v>
      </c>
      <c r="D97" s="9">
        <v>1.1848793120466738</v>
      </c>
      <c r="E97" s="3">
        <v>1.0920570128234151</v>
      </c>
    </row>
    <row r="98" spans="1:5" x14ac:dyDescent="0.35">
      <c r="A98" t="s">
        <v>128</v>
      </c>
      <c r="B98" s="9">
        <v>4.231377474306889</v>
      </c>
      <c r="C98" s="9">
        <v>6.284567015588177</v>
      </c>
      <c r="D98" s="9">
        <v>2.0531895412812884</v>
      </c>
      <c r="E98" s="3">
        <v>5.7594496577580728E-2</v>
      </c>
    </row>
    <row r="99" spans="1:5" x14ac:dyDescent="0.35">
      <c r="A99" t="s">
        <v>158</v>
      </c>
      <c r="B99" s="7">
        <v>3.9472168405556229</v>
      </c>
      <c r="C99" s="7">
        <v>6.8449634881766794</v>
      </c>
      <c r="D99" s="7">
        <v>2.897746647621056</v>
      </c>
      <c r="E99" s="8">
        <v>0.17145363681330456</v>
      </c>
    </row>
    <row r="100" spans="1:5" x14ac:dyDescent="0.35">
      <c r="A100" t="s">
        <v>144</v>
      </c>
      <c r="B100" s="7">
        <v>4.0117794174002288</v>
      </c>
      <c r="C100" s="7">
        <v>7.2398850288897094</v>
      </c>
      <c r="D100" s="7">
        <v>3.2281056114894806</v>
      </c>
      <c r="E100" s="8">
        <v>0.21166318818160801</v>
      </c>
    </row>
    <row r="101" spans="1:5" x14ac:dyDescent="0.35">
      <c r="A101" t="s">
        <v>76</v>
      </c>
      <c r="B101" s="9">
        <v>5.4894456361241044</v>
      </c>
      <c r="C101" s="9">
        <v>6.69202691457187</v>
      </c>
      <c r="D101" s="9">
        <v>1.2025812784477652</v>
      </c>
      <c r="E101" s="3">
        <v>0.66927191644834383</v>
      </c>
    </row>
    <row r="102" spans="1:5" x14ac:dyDescent="0.35">
      <c r="A102" t="s">
        <v>127</v>
      </c>
      <c r="B102" s="9">
        <v>4.0627161141244024</v>
      </c>
      <c r="C102" s="9">
        <v>5.609321942482616</v>
      </c>
      <c r="D102" s="9">
        <v>1.5466058283582131</v>
      </c>
      <c r="E102" s="3">
        <v>0.17743439446247294</v>
      </c>
    </row>
    <row r="103" spans="1:5" x14ac:dyDescent="0.35">
      <c r="A103" t="s">
        <v>113</v>
      </c>
      <c r="B103" s="9">
        <v>1.3609691246060156</v>
      </c>
      <c r="C103" s="9">
        <v>5.0246530025904086</v>
      </c>
      <c r="D103" s="9">
        <v>3.6636838779843925</v>
      </c>
      <c r="E103" s="3">
        <v>0.19216692128658569</v>
      </c>
    </row>
  </sheetData>
  <sortState ref="A2:E103">
    <sortCondition ref="A4:A1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EF55-8D9B-4BAA-966D-6FC4A55A3951}">
  <dimension ref="A1:BF135"/>
  <sheetViews>
    <sheetView topLeftCell="A85" zoomScale="85" zoomScaleNormal="85" workbookViewId="0">
      <selection activeCell="A129" activeCellId="2" sqref="A33:XFD35 A84:XFD86 A129:XFD131"/>
    </sheetView>
  </sheetViews>
  <sheetFormatPr defaultRowHeight="14.5" x14ac:dyDescent="0.35"/>
  <cols>
    <col min="3" max="3" width="26.453125" customWidth="1"/>
    <col min="5" max="5" width="11.81640625" bestFit="1" customWidth="1"/>
    <col min="7" max="7" width="12" customWidth="1"/>
    <col min="9" max="9" width="11.54296875" customWidth="1"/>
    <col min="25" max="25" width="15.36328125" customWidth="1"/>
    <col min="26" max="26" width="12.453125" customWidth="1"/>
  </cols>
  <sheetData>
    <row r="1" spans="1:9" x14ac:dyDescent="0.35">
      <c r="A1" t="s">
        <v>68</v>
      </c>
    </row>
    <row r="12" spans="1:9" x14ac:dyDescent="0.35">
      <c r="A12" t="s">
        <v>29</v>
      </c>
      <c r="C12" t="s">
        <v>66</v>
      </c>
      <c r="D12" t="s">
        <v>30</v>
      </c>
      <c r="E12" s="2" t="s">
        <v>8</v>
      </c>
      <c r="F12" t="s">
        <v>31</v>
      </c>
      <c r="G12" s="2" t="s">
        <v>9</v>
      </c>
      <c r="H12" t="s">
        <v>32</v>
      </c>
      <c r="I12" s="2" t="s">
        <v>11</v>
      </c>
    </row>
    <row r="13" spans="1:9" x14ac:dyDescent="0.35">
      <c r="G13" s="2"/>
      <c r="I13" s="2"/>
    </row>
    <row r="14" spans="1:9" x14ac:dyDescent="0.35">
      <c r="D14">
        <v>0</v>
      </c>
      <c r="E14" s="2">
        <f>AVERAGE(I28:I29)</f>
        <v>785.5</v>
      </c>
      <c r="F14">
        <v>0</v>
      </c>
      <c r="G14" s="2">
        <f>AVERAGE(J28:J29)</f>
        <v>1163</v>
      </c>
      <c r="H14">
        <v>0</v>
      </c>
      <c r="I14" s="2">
        <f>AVERAGE(L28:L29)</f>
        <v>529</v>
      </c>
    </row>
    <row r="15" spans="1:9" x14ac:dyDescent="0.35">
      <c r="D15">
        <f>3*G31/1000</f>
        <v>6.0000000000000006E-4</v>
      </c>
      <c r="E15" s="2">
        <f>AVERAGE(I31:I32)</f>
        <v>1407</v>
      </c>
      <c r="F15">
        <f>6*H31/1000</f>
        <v>1.2000000000000001E-3</v>
      </c>
      <c r="G15" s="2">
        <f>AVERAGE(J31:J32)</f>
        <v>2818.5</v>
      </c>
      <c r="H15">
        <f>0.3*H31/1000</f>
        <v>5.9999999999999995E-5</v>
      </c>
      <c r="I15" s="2">
        <f>AVERAGE(L31:L32)</f>
        <v>1555</v>
      </c>
    </row>
    <row r="16" spans="1:9" x14ac:dyDescent="0.35">
      <c r="D16">
        <f>3*G34/1000</f>
        <v>1.7999999999999997E-3</v>
      </c>
      <c r="E16" s="2">
        <f>AVERAGE(I34:I35)</f>
        <v>4146.5</v>
      </c>
      <c r="F16">
        <f>6*H34/1000</f>
        <v>3.5999999999999995E-3</v>
      </c>
      <c r="G16" s="2">
        <f>AVERAGE(J34:J35)</f>
        <v>8718.5</v>
      </c>
      <c r="H16">
        <f>0.3*H34/1000</f>
        <v>1.7999999999999998E-4</v>
      </c>
      <c r="I16" s="2">
        <f>AVERAGE(L34:L35)</f>
        <v>4522</v>
      </c>
    </row>
    <row r="17" spans="1:58" x14ac:dyDescent="0.35">
      <c r="D17">
        <f>9*G37/1000</f>
        <v>2.9970000000000005E-3</v>
      </c>
      <c r="E17" s="2">
        <f>AVERAGE(I37:I38)</f>
        <v>6306.5</v>
      </c>
      <c r="F17">
        <f>18*H37/1000</f>
        <v>5.9940000000000011E-3</v>
      </c>
      <c r="G17" s="2">
        <f>AVERAGE(J37:J38)</f>
        <v>12533</v>
      </c>
      <c r="H17">
        <f>0.9*H37/1000</f>
        <v>2.9970000000000002E-4</v>
      </c>
      <c r="I17" s="2">
        <f>AVERAGE(L37:L38)</f>
        <v>6240.5</v>
      </c>
    </row>
    <row r="18" spans="1:58" x14ac:dyDescent="0.35">
      <c r="D18">
        <f>9*G40/1000</f>
        <v>4.2030000000000001E-3</v>
      </c>
      <c r="E18" s="2">
        <f>AVERAGE(I40:I41)</f>
        <v>9062</v>
      </c>
      <c r="F18">
        <f>18*H40/1000</f>
        <v>8.4060000000000003E-3</v>
      </c>
      <c r="G18" s="2">
        <f>AVERAGE(J40:J41)</f>
        <v>18438.5</v>
      </c>
      <c r="H18">
        <f>0.9*H40/1000</f>
        <v>4.2030000000000002E-4</v>
      </c>
      <c r="I18" s="2">
        <f>AVERAGE(L40:L41)</f>
        <v>10026</v>
      </c>
    </row>
    <row r="19" spans="1:58" x14ac:dyDescent="0.35">
      <c r="D19">
        <f>9*G43/1000</f>
        <v>5.3999999999999994E-3</v>
      </c>
      <c r="E19" s="2">
        <f>AVERAGE(I43:I44)</f>
        <v>11416.5</v>
      </c>
      <c r="F19">
        <f>18*H43/1000</f>
        <v>1.0799999999999999E-2</v>
      </c>
      <c r="G19" s="2">
        <f>AVERAGE(J43:J44)</f>
        <v>23483.5</v>
      </c>
      <c r="H19">
        <f>0.9*H43/1000</f>
        <v>5.4000000000000001E-4</v>
      </c>
      <c r="I19" s="2">
        <f>AVERAGE(L43:L44)</f>
        <v>12394.5</v>
      </c>
    </row>
    <row r="20" spans="1:58" x14ac:dyDescent="0.35">
      <c r="C20" t="s">
        <v>33</v>
      </c>
      <c r="E20" s="4">
        <f>SLOPE(D13:D19,E13:E19)</f>
        <v>4.9505627389491383E-7</v>
      </c>
      <c r="F20" s="4"/>
      <c r="G20" s="4">
        <f>SLOPE(F13:F19,G13:G19)</f>
        <v>4.7809988227028919E-7</v>
      </c>
      <c r="H20" s="4"/>
      <c r="I20" s="4">
        <f>SLOPE(H13:H19,I13:I19)</f>
        <v>4.4682424051476573E-8</v>
      </c>
    </row>
    <row r="21" spans="1:58" x14ac:dyDescent="0.35">
      <c r="C21" t="s">
        <v>34</v>
      </c>
      <c r="E21" s="4">
        <f>INTERCEPT(D13:D19,E13:E19)</f>
        <v>-2.3304066941585424E-4</v>
      </c>
      <c r="F21" s="4"/>
      <c r="G21" s="4">
        <f>INTERCEPT(F13:F19,G13:G19)</f>
        <v>-3.5113293231021133E-4</v>
      </c>
      <c r="H21" s="4"/>
      <c r="I21" s="4">
        <f>INTERCEPT(H13:H19,I13:I19)</f>
        <v>-1.2635841503904038E-5</v>
      </c>
    </row>
    <row r="22" spans="1:58" x14ac:dyDescent="0.35">
      <c r="C22" t="s">
        <v>35</v>
      </c>
      <c r="E22" s="5">
        <f>RSQ(D13:D19,E13:E19)</f>
        <v>0.99736037114441622</v>
      </c>
      <c r="F22" s="5"/>
      <c r="G22" s="5">
        <f>RSQ(F13:F19,G13:G19)</f>
        <v>0.99698139106781469</v>
      </c>
      <c r="H22" s="5"/>
      <c r="I22" s="5">
        <f>RSQ(H13:H19,I13:I19)</f>
        <v>0.99283567319241761</v>
      </c>
    </row>
    <row r="23" spans="1:58" s="2" customFormat="1" ht="174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s="2" t="s">
        <v>36</v>
      </c>
      <c r="AB23" s="2" t="s">
        <v>37</v>
      </c>
      <c r="AC23" s="2" t="s">
        <v>38</v>
      </c>
      <c r="AD23" s="2" t="s">
        <v>39</v>
      </c>
      <c r="AE23" s="2" t="s">
        <v>40</v>
      </c>
      <c r="AF23" s="2" t="s">
        <v>41</v>
      </c>
      <c r="AG23" s="2" t="s">
        <v>42</v>
      </c>
      <c r="AI23" s="2" t="s">
        <v>43</v>
      </c>
      <c r="AJ23" s="2" t="s">
        <v>44</v>
      </c>
      <c r="AK23" s="2" t="s">
        <v>45</v>
      </c>
      <c r="AL23" s="2" t="s">
        <v>46</v>
      </c>
      <c r="AN23" s="2" t="s">
        <v>47</v>
      </c>
      <c r="AO23" s="2" t="s">
        <v>48</v>
      </c>
      <c r="AP23" s="2" t="s">
        <v>49</v>
      </c>
      <c r="AQ23" s="2" t="s">
        <v>50</v>
      </c>
      <c r="AS23" s="2" t="s">
        <v>51</v>
      </c>
      <c r="AT23" s="2" t="s">
        <v>52</v>
      </c>
      <c r="AU23" s="2" t="s">
        <v>53</v>
      </c>
      <c r="AV23" s="2" t="s">
        <v>54</v>
      </c>
      <c r="AX23" s="2" t="s">
        <v>55</v>
      </c>
      <c r="AY23" s="2" t="s">
        <v>56</v>
      </c>
      <c r="AZ23" s="2" t="s">
        <v>57</v>
      </c>
      <c r="BA23" s="2" t="s">
        <v>58</v>
      </c>
      <c r="BC23" s="2" t="s">
        <v>59</v>
      </c>
      <c r="BD23" s="2" t="s">
        <v>60</v>
      </c>
      <c r="BE23" s="2" t="s">
        <v>61</v>
      </c>
      <c r="BF23" s="2" t="s">
        <v>62</v>
      </c>
    </row>
    <row r="24" spans="1:58" x14ac:dyDescent="0.35">
      <c r="A24">
        <v>1</v>
      </c>
      <c r="B24">
        <v>1</v>
      </c>
      <c r="C24" t="s">
        <v>26</v>
      </c>
      <c r="D24" t="s">
        <v>27</v>
      </c>
      <c r="G24">
        <v>0.3</v>
      </c>
      <c r="H24">
        <v>0.3</v>
      </c>
      <c r="I24">
        <v>3189</v>
      </c>
      <c r="J24">
        <v>12164</v>
      </c>
      <c r="L24">
        <v>7263</v>
      </c>
      <c r="M24">
        <v>4.7690000000000001</v>
      </c>
      <c r="N24">
        <v>17.64</v>
      </c>
      <c r="O24">
        <v>12.87</v>
      </c>
      <c r="Q24">
        <v>1.073</v>
      </c>
      <c r="R24">
        <v>1</v>
      </c>
      <c r="S24">
        <v>0</v>
      </c>
      <c r="T24">
        <v>0</v>
      </c>
      <c r="V24">
        <v>0</v>
      </c>
      <c r="Y24" s="1">
        <v>44539</v>
      </c>
      <c r="Z24" s="6">
        <v>0.55355324074074075</v>
      </c>
      <c r="AB24">
        <v>1</v>
      </c>
      <c r="AD24" s="3">
        <f>((I24*$E$20)+$E$21)*1000/G24</f>
        <v>4.4856459601167531</v>
      </c>
      <c r="AE24" s="3">
        <f t="shared" ref="AE24:AE87" si="0">((J24*$G$20)+$G$21)*1000/H24</f>
        <v>18.214913452085288</v>
      </c>
      <c r="AF24" s="3">
        <f>AE24-AD24</f>
        <v>13.729267491968535</v>
      </c>
      <c r="AG24" s="3">
        <f>((L24*$I$20)+$I$21)*1000/H24</f>
        <v>1.0396420146065679</v>
      </c>
    </row>
    <row r="25" spans="1:58" x14ac:dyDescent="0.35">
      <c r="A25">
        <v>2</v>
      </c>
      <c r="B25">
        <v>1</v>
      </c>
      <c r="C25" t="s">
        <v>26</v>
      </c>
      <c r="D25" t="s">
        <v>27</v>
      </c>
      <c r="G25">
        <v>0.3</v>
      </c>
      <c r="H25">
        <v>0.3</v>
      </c>
      <c r="I25">
        <v>5339</v>
      </c>
      <c r="J25">
        <v>12267</v>
      </c>
      <c r="L25">
        <v>7221</v>
      </c>
      <c r="M25">
        <v>7.5179999999999998</v>
      </c>
      <c r="N25">
        <v>17.785</v>
      </c>
      <c r="O25">
        <v>10.266999999999999</v>
      </c>
      <c r="Q25">
        <v>1.0649999999999999</v>
      </c>
      <c r="R25">
        <v>1</v>
      </c>
      <c r="S25">
        <v>0</v>
      </c>
      <c r="T25">
        <v>0</v>
      </c>
      <c r="V25">
        <v>0</v>
      </c>
      <c r="Y25" s="1">
        <v>44539</v>
      </c>
      <c r="Z25" s="6">
        <v>0.55995370370370368</v>
      </c>
      <c r="AB25">
        <v>1</v>
      </c>
      <c r="AD25" s="3">
        <f t="shared" ref="AD25:AD88" si="1">((I25*$E$20)+$E$21)*1000/G25</f>
        <v>8.0335492563636368</v>
      </c>
      <c r="AE25" s="3">
        <f t="shared" si="0"/>
        <v>18.379061078331421</v>
      </c>
      <c r="AF25" s="3">
        <f t="shared" ref="AF25:AF88" si="2">AE25-AD25</f>
        <v>10.345511821967785</v>
      </c>
      <c r="AG25" s="3">
        <f t="shared" ref="AG25:AG88" si="3">((L25*$I$20)+$I$21)*1000/H25</f>
        <v>1.0333864752393609</v>
      </c>
    </row>
    <row r="26" spans="1:58" x14ac:dyDescent="0.35">
      <c r="A26">
        <v>3</v>
      </c>
      <c r="B26">
        <v>1</v>
      </c>
      <c r="C26" t="s">
        <v>26</v>
      </c>
      <c r="D26" t="s">
        <v>27</v>
      </c>
      <c r="G26">
        <v>0.3</v>
      </c>
      <c r="H26">
        <v>0.3</v>
      </c>
      <c r="I26">
        <v>5691</v>
      </c>
      <c r="J26">
        <v>12181</v>
      </c>
      <c r="L26">
        <v>7163</v>
      </c>
      <c r="M26">
        <v>7.968</v>
      </c>
      <c r="N26">
        <v>17.664000000000001</v>
      </c>
      <c r="O26">
        <v>9.6959999999999997</v>
      </c>
      <c r="Q26">
        <v>1.0549999999999999</v>
      </c>
      <c r="R26">
        <v>1</v>
      </c>
      <c r="S26">
        <v>0</v>
      </c>
      <c r="T26">
        <v>0</v>
      </c>
      <c r="V26">
        <v>0</v>
      </c>
      <c r="Y26" s="1">
        <v>44539</v>
      </c>
      <c r="Z26" s="6">
        <v>0.56700231481481478</v>
      </c>
      <c r="AB26">
        <v>1</v>
      </c>
      <c r="AD26" s="3">
        <f t="shared" si="1"/>
        <v>8.6144152844003354</v>
      </c>
      <c r="AE26" s="3">
        <f t="shared" si="0"/>
        <v>18.24200577874727</v>
      </c>
      <c r="AF26" s="3">
        <f t="shared" si="2"/>
        <v>9.6275904943469346</v>
      </c>
      <c r="AG26" s="3">
        <f t="shared" si="3"/>
        <v>1.0247478732560755</v>
      </c>
    </row>
    <row r="27" spans="1:58" x14ac:dyDescent="0.35">
      <c r="A27">
        <v>4</v>
      </c>
      <c r="B27">
        <v>3</v>
      </c>
      <c r="C27" t="s">
        <v>28</v>
      </c>
      <c r="D27" t="s">
        <v>27</v>
      </c>
      <c r="G27">
        <v>0.5</v>
      </c>
      <c r="H27">
        <v>0.5</v>
      </c>
      <c r="I27">
        <v>3256</v>
      </c>
      <c r="J27">
        <v>1323</v>
      </c>
      <c r="L27">
        <v>570</v>
      </c>
      <c r="M27">
        <v>2.9129999999999998</v>
      </c>
      <c r="N27">
        <v>1.4</v>
      </c>
      <c r="O27">
        <v>0</v>
      </c>
      <c r="Q27">
        <v>0</v>
      </c>
      <c r="R27">
        <v>1</v>
      </c>
      <c r="S27">
        <v>0</v>
      </c>
      <c r="T27">
        <v>0</v>
      </c>
      <c r="V27">
        <v>0</v>
      </c>
      <c r="Y27" s="1">
        <v>44539</v>
      </c>
      <c r="Z27" s="6">
        <v>0.58003472222222219</v>
      </c>
      <c r="AB27">
        <v>1</v>
      </c>
      <c r="AD27" s="3">
        <f t="shared" si="1"/>
        <v>2.7577251167719705</v>
      </c>
      <c r="AE27" s="3">
        <f t="shared" si="0"/>
        <v>0.56278642386676248</v>
      </c>
      <c r="AF27" s="3">
        <f t="shared" si="2"/>
        <v>-2.1949386929052079</v>
      </c>
      <c r="AG27" s="3">
        <f t="shared" si="3"/>
        <v>2.5666280410875219E-2</v>
      </c>
    </row>
    <row r="28" spans="1:58" x14ac:dyDescent="0.35">
      <c r="A28">
        <v>5</v>
      </c>
      <c r="B28">
        <v>3</v>
      </c>
      <c r="C28" t="s">
        <v>28</v>
      </c>
      <c r="D28" t="s">
        <v>27</v>
      </c>
      <c r="G28">
        <v>0.5</v>
      </c>
      <c r="H28">
        <v>0.5</v>
      </c>
      <c r="I28">
        <v>883</v>
      </c>
      <c r="J28">
        <v>1063</v>
      </c>
      <c r="L28">
        <v>468</v>
      </c>
      <c r="M28">
        <v>1.093</v>
      </c>
      <c r="N28">
        <v>1.179</v>
      </c>
      <c r="O28">
        <v>8.6999999999999994E-2</v>
      </c>
      <c r="Q28">
        <v>0</v>
      </c>
      <c r="R28">
        <v>1</v>
      </c>
      <c r="S28">
        <v>0</v>
      </c>
      <c r="T28">
        <v>0</v>
      </c>
      <c r="V28">
        <v>0</v>
      </c>
      <c r="Y28" s="1">
        <v>44539</v>
      </c>
      <c r="Z28" s="6">
        <v>0.58668981481481486</v>
      </c>
      <c r="AB28">
        <v>1</v>
      </c>
      <c r="AD28" s="3">
        <f t="shared" si="1"/>
        <v>0.40818804086670929</v>
      </c>
      <c r="AE28" s="3">
        <f t="shared" si="0"/>
        <v>0.31417448508621204</v>
      </c>
      <c r="AF28" s="3">
        <f t="shared" si="2"/>
        <v>-9.4013555780497249E-2</v>
      </c>
      <c r="AG28" s="3">
        <f t="shared" si="3"/>
        <v>1.6551065904373996E-2</v>
      </c>
      <c r="BC28" s="3">
        <f>AVERAGE(AD28:AD29)</f>
        <v>0.31165206745720109</v>
      </c>
      <c r="BD28" s="3">
        <f>AVERAGE(AE28:AE29)</f>
        <v>0.40979446154026999</v>
      </c>
      <c r="BE28" s="3">
        <f>AVERAGE(AF28:AF29)</f>
        <v>9.8142394083068879E-2</v>
      </c>
      <c r="BF28" s="3">
        <f>AVERAGE(AG28:AG29)</f>
        <v>2.2002321638654142E-2</v>
      </c>
    </row>
    <row r="29" spans="1:58" x14ac:dyDescent="0.35">
      <c r="A29">
        <v>6</v>
      </c>
      <c r="B29">
        <v>3</v>
      </c>
      <c r="C29" t="s">
        <v>28</v>
      </c>
      <c r="D29" t="s">
        <v>27</v>
      </c>
      <c r="G29">
        <v>0.5</v>
      </c>
      <c r="H29">
        <v>0.5</v>
      </c>
      <c r="I29">
        <v>688</v>
      </c>
      <c r="J29">
        <v>1263</v>
      </c>
      <c r="L29">
        <v>590</v>
      </c>
      <c r="M29">
        <v>0.94199999999999995</v>
      </c>
      <c r="N29">
        <v>1.349</v>
      </c>
      <c r="O29">
        <v>0.40600000000000003</v>
      </c>
      <c r="Q29">
        <v>0</v>
      </c>
      <c r="R29">
        <v>1</v>
      </c>
      <c r="S29">
        <v>0</v>
      </c>
      <c r="T29">
        <v>0</v>
      </c>
      <c r="V29">
        <v>0</v>
      </c>
      <c r="Y29" s="1">
        <v>44539</v>
      </c>
      <c r="Z29" s="6">
        <v>0.59377314814814819</v>
      </c>
      <c r="AB29">
        <v>1</v>
      </c>
      <c r="AD29" s="3">
        <f t="shared" si="1"/>
        <v>0.21511609404769291</v>
      </c>
      <c r="AE29" s="3">
        <f t="shared" si="0"/>
        <v>0.50541443799432795</v>
      </c>
      <c r="AF29" s="3">
        <f t="shared" si="2"/>
        <v>0.29029834394663501</v>
      </c>
      <c r="AG29" s="3">
        <f t="shared" si="3"/>
        <v>2.7453577372934284E-2</v>
      </c>
    </row>
    <row r="30" spans="1:58" x14ac:dyDescent="0.35">
      <c r="A30">
        <v>7</v>
      </c>
      <c r="B30">
        <v>4</v>
      </c>
      <c r="C30" t="s">
        <v>63</v>
      </c>
      <c r="D30" t="s">
        <v>27</v>
      </c>
      <c r="G30">
        <v>0.2</v>
      </c>
      <c r="H30">
        <v>0.2</v>
      </c>
      <c r="I30">
        <v>596</v>
      </c>
      <c r="J30">
        <v>2816</v>
      </c>
      <c r="L30">
        <v>1559</v>
      </c>
      <c r="M30">
        <v>2.181</v>
      </c>
      <c r="N30">
        <v>6.6609999999999996</v>
      </c>
      <c r="O30">
        <v>4.4809999999999999</v>
      </c>
      <c r="Q30">
        <v>0.11799999999999999</v>
      </c>
      <c r="R30">
        <v>1</v>
      </c>
      <c r="S30">
        <v>0</v>
      </c>
      <c r="T30">
        <v>0</v>
      </c>
      <c r="V30">
        <v>0</v>
      </c>
      <c r="Y30" s="1">
        <v>44539</v>
      </c>
      <c r="Z30" s="6">
        <v>0.60456018518518517</v>
      </c>
      <c r="AB30">
        <v>1</v>
      </c>
      <c r="AD30" s="3">
        <f t="shared" si="1"/>
        <v>0.31006434912757208</v>
      </c>
      <c r="AE30" s="3">
        <f t="shared" si="0"/>
        <v>4.9759816808146144</v>
      </c>
      <c r="AF30" s="3">
        <f t="shared" si="2"/>
        <v>4.6659173316870426</v>
      </c>
      <c r="AG30" s="3">
        <f t="shared" si="3"/>
        <v>0.28512028796173966</v>
      </c>
      <c r="AI30">
        <f>ABS(100*(AD30-3)/3)</f>
        <v>89.664521695747609</v>
      </c>
      <c r="AN30">
        <f t="shared" ref="AN30:AN35" si="4">ABS(100*(AE30-6)/6)</f>
        <v>17.066971986423095</v>
      </c>
      <c r="AS30">
        <f t="shared" ref="AS30:AS35" si="5">ABS(100*(AF30-3)/3)</f>
        <v>55.53057772290142</v>
      </c>
      <c r="AX30">
        <f t="shared" ref="AX30:AX35" si="6">ABS(100*(AG30-0.3)/0.3)</f>
        <v>4.9599040127534435</v>
      </c>
    </row>
    <row r="31" spans="1:58" x14ac:dyDescent="0.35">
      <c r="A31">
        <v>8</v>
      </c>
      <c r="B31">
        <v>4</v>
      </c>
      <c r="C31" t="s">
        <v>63</v>
      </c>
      <c r="D31" t="s">
        <v>27</v>
      </c>
      <c r="G31">
        <v>0.2</v>
      </c>
      <c r="H31">
        <v>0.2</v>
      </c>
      <c r="I31">
        <v>1396</v>
      </c>
      <c r="J31">
        <v>2824</v>
      </c>
      <c r="L31">
        <v>1576</v>
      </c>
      <c r="M31">
        <v>3.714</v>
      </c>
      <c r="N31">
        <v>6.6769999999999996</v>
      </c>
      <c r="O31">
        <v>2.9630000000000001</v>
      </c>
      <c r="Q31">
        <v>0.122</v>
      </c>
      <c r="R31">
        <v>1</v>
      </c>
      <c r="S31">
        <v>0</v>
      </c>
      <c r="T31">
        <v>0</v>
      </c>
      <c r="V31">
        <v>0</v>
      </c>
      <c r="Y31" s="1">
        <v>44539</v>
      </c>
      <c r="Z31" s="6">
        <v>0.61090277777777779</v>
      </c>
      <c r="AB31">
        <v>1</v>
      </c>
      <c r="AD31" s="3">
        <f t="shared" si="1"/>
        <v>2.2902894447072275</v>
      </c>
      <c r="AE31" s="3">
        <f t="shared" si="0"/>
        <v>4.9951056761054264</v>
      </c>
      <c r="AF31" s="3">
        <f t="shared" si="2"/>
        <v>2.7048162313981989</v>
      </c>
      <c r="AG31" s="3">
        <f t="shared" si="3"/>
        <v>0.28891829400611524</v>
      </c>
      <c r="AI31">
        <f t="shared" ref="AI31:AI35" si="7">ABS(100*(AD31-3)/3)</f>
        <v>23.657018509759084</v>
      </c>
      <c r="AN31">
        <f t="shared" si="4"/>
        <v>16.748238731576226</v>
      </c>
      <c r="AS31">
        <f t="shared" si="5"/>
        <v>9.8394589533933683</v>
      </c>
      <c r="AX31">
        <f t="shared" si="6"/>
        <v>3.6939019979615835</v>
      </c>
      <c r="BC31" s="3">
        <f>AVERAGE(AD31:AD32)</f>
        <v>2.3175175397714476</v>
      </c>
      <c r="BD31" s="3">
        <f>AVERAGE(AE31:AE32)</f>
        <v>4.9819579293429932</v>
      </c>
      <c r="BE31" s="3">
        <f>AVERAGE(AF31:AF32)</f>
        <v>2.6644403895715461</v>
      </c>
      <c r="BF31" s="3">
        <f>AVERAGE(AG31:AG32)</f>
        <v>0.28422663948071014</v>
      </c>
    </row>
    <row r="32" spans="1:58" x14ac:dyDescent="0.35">
      <c r="A32">
        <v>9</v>
      </c>
      <c r="B32">
        <v>4</v>
      </c>
      <c r="C32" t="s">
        <v>63</v>
      </c>
      <c r="D32" t="s">
        <v>27</v>
      </c>
      <c r="G32">
        <v>0.2</v>
      </c>
      <c r="H32">
        <v>0.2</v>
      </c>
      <c r="I32">
        <v>1418</v>
      </c>
      <c r="J32">
        <v>2813</v>
      </c>
      <c r="L32">
        <v>1534</v>
      </c>
      <c r="M32">
        <v>3.7570000000000001</v>
      </c>
      <c r="N32">
        <v>6.6550000000000002</v>
      </c>
      <c r="O32">
        <v>2.8980000000000001</v>
      </c>
      <c r="Q32">
        <v>0.111</v>
      </c>
      <c r="R32">
        <v>1</v>
      </c>
      <c r="S32">
        <v>0</v>
      </c>
      <c r="T32">
        <v>0</v>
      </c>
      <c r="V32">
        <v>0</v>
      </c>
      <c r="Y32" s="1">
        <v>44539</v>
      </c>
      <c r="Z32" s="6">
        <v>0.61773148148148149</v>
      </c>
      <c r="AB32">
        <v>1</v>
      </c>
      <c r="AD32" s="3">
        <f t="shared" si="1"/>
        <v>2.3447456348356677</v>
      </c>
      <c r="AE32" s="3">
        <f t="shared" si="0"/>
        <v>4.9688101825805608</v>
      </c>
      <c r="AF32" s="3">
        <f t="shared" si="2"/>
        <v>2.6240645477448932</v>
      </c>
      <c r="AG32" s="3">
        <f t="shared" si="3"/>
        <v>0.2795349849553051</v>
      </c>
      <c r="AI32">
        <f t="shared" si="7"/>
        <v>21.841812172144412</v>
      </c>
      <c r="AN32">
        <f t="shared" si="4"/>
        <v>17.186496956990652</v>
      </c>
      <c r="AS32">
        <f t="shared" si="5"/>
        <v>12.531181741836894</v>
      </c>
      <c r="AX32">
        <f t="shared" si="6"/>
        <v>6.8216716815649638</v>
      </c>
    </row>
    <row r="33" spans="1:58" x14ac:dyDescent="0.35">
      <c r="A33">
        <v>10</v>
      </c>
      <c r="B33">
        <v>5</v>
      </c>
      <c r="C33" t="s">
        <v>63</v>
      </c>
      <c r="D33" t="s">
        <v>27</v>
      </c>
      <c r="G33">
        <v>0.6</v>
      </c>
      <c r="H33">
        <v>0.6</v>
      </c>
      <c r="I33">
        <v>4101</v>
      </c>
      <c r="J33">
        <v>8628</v>
      </c>
      <c r="L33">
        <v>4322</v>
      </c>
      <c r="M33">
        <v>2.968</v>
      </c>
      <c r="N33">
        <v>6.3239999999999998</v>
      </c>
      <c r="O33">
        <v>3.3559999999999999</v>
      </c>
      <c r="Q33">
        <v>0.28000000000000003</v>
      </c>
      <c r="R33">
        <v>1</v>
      </c>
      <c r="S33">
        <v>0</v>
      </c>
      <c r="T33">
        <v>0</v>
      </c>
      <c r="V33">
        <v>0</v>
      </c>
      <c r="Y33" s="1">
        <v>44539</v>
      </c>
      <c r="Z33" s="6">
        <v>0.63101851851851853</v>
      </c>
      <c r="AB33">
        <v>1</v>
      </c>
      <c r="AD33" s="3">
        <f t="shared" si="1"/>
        <v>2.9953085163786457</v>
      </c>
      <c r="AE33" s="3">
        <f t="shared" si="0"/>
        <v>6.2898547531964057</v>
      </c>
      <c r="AF33" s="3">
        <f t="shared" si="2"/>
        <v>3.29454623681776</v>
      </c>
      <c r="AG33" s="3">
        <f t="shared" si="3"/>
        <v>0.30080265874429624</v>
      </c>
      <c r="AI33">
        <f t="shared" si="7"/>
        <v>0.15638278737847658</v>
      </c>
      <c r="AN33">
        <f t="shared" si="4"/>
        <v>4.8309125532734294</v>
      </c>
      <c r="AS33">
        <f t="shared" si="5"/>
        <v>9.8182078939253348</v>
      </c>
      <c r="AX33">
        <f t="shared" si="6"/>
        <v>0.26755291476541582</v>
      </c>
    </row>
    <row r="34" spans="1:58" x14ac:dyDescent="0.35">
      <c r="A34">
        <v>11</v>
      </c>
      <c r="B34">
        <v>5</v>
      </c>
      <c r="C34" t="s">
        <v>63</v>
      </c>
      <c r="D34" t="s">
        <v>27</v>
      </c>
      <c r="G34">
        <v>0.6</v>
      </c>
      <c r="H34">
        <v>0.6</v>
      </c>
      <c r="I34">
        <v>4161</v>
      </c>
      <c r="J34">
        <v>8685</v>
      </c>
      <c r="L34">
        <v>4435</v>
      </c>
      <c r="M34">
        <v>3.0059999999999998</v>
      </c>
      <c r="N34">
        <v>6.3639999999999999</v>
      </c>
      <c r="O34">
        <v>3.3570000000000002</v>
      </c>
      <c r="Q34">
        <v>0.28999999999999998</v>
      </c>
      <c r="R34">
        <v>1</v>
      </c>
      <c r="S34">
        <v>0</v>
      </c>
      <c r="T34">
        <v>0</v>
      </c>
      <c r="V34">
        <v>0</v>
      </c>
      <c r="Y34" s="1">
        <v>44539</v>
      </c>
      <c r="Z34" s="6">
        <v>0.6381134259259259</v>
      </c>
      <c r="AB34">
        <v>1</v>
      </c>
      <c r="AD34" s="3">
        <f t="shared" si="1"/>
        <v>3.0448141437681371</v>
      </c>
      <c r="AE34" s="3">
        <f t="shared" si="0"/>
        <v>6.3352742420120833</v>
      </c>
      <c r="AF34" s="3">
        <f t="shared" si="2"/>
        <v>3.2904600982439463</v>
      </c>
      <c r="AG34" s="3">
        <f t="shared" si="3"/>
        <v>0.30921784860732432</v>
      </c>
      <c r="AI34">
        <f t="shared" si="7"/>
        <v>1.4938047922712361</v>
      </c>
      <c r="AN34">
        <f t="shared" si="4"/>
        <v>5.5879040335347225</v>
      </c>
      <c r="AS34">
        <f t="shared" si="5"/>
        <v>9.6820032747982072</v>
      </c>
      <c r="AX34">
        <f t="shared" si="6"/>
        <v>3.0726162024414436</v>
      </c>
      <c r="BC34" s="3">
        <f>AVERAGE(AD34:AD35)</f>
        <v>3.0328502838156766</v>
      </c>
      <c r="BD34" s="3">
        <f>AVERAGE(AE34:AE35)</f>
        <v>6.3619681521055078</v>
      </c>
      <c r="BE34" s="3">
        <f>AVERAGE(AF34:AF35)</f>
        <v>3.3291178682898313</v>
      </c>
      <c r="BF34" s="3">
        <f>AVERAGE(AG34:AG35)</f>
        <v>0.3156968000947884</v>
      </c>
    </row>
    <row r="35" spans="1:58" x14ac:dyDescent="0.35">
      <c r="A35">
        <v>12</v>
      </c>
      <c r="B35">
        <v>5</v>
      </c>
      <c r="C35" t="s">
        <v>63</v>
      </c>
      <c r="D35" t="s">
        <v>27</v>
      </c>
      <c r="G35">
        <v>0.6</v>
      </c>
      <c r="H35">
        <v>0.6</v>
      </c>
      <c r="I35">
        <v>4132</v>
      </c>
      <c r="J35">
        <v>8752</v>
      </c>
      <c r="L35">
        <v>4609</v>
      </c>
      <c r="M35">
        <v>2.988</v>
      </c>
      <c r="N35">
        <v>6.4109999999999996</v>
      </c>
      <c r="O35">
        <v>3.423</v>
      </c>
      <c r="Q35">
        <v>0.30499999999999999</v>
      </c>
      <c r="R35">
        <v>1</v>
      </c>
      <c r="S35">
        <v>0</v>
      </c>
      <c r="T35">
        <v>0</v>
      </c>
      <c r="V35">
        <v>0</v>
      </c>
      <c r="Y35" s="1">
        <v>44539</v>
      </c>
      <c r="Z35" s="6">
        <v>0.64567129629629627</v>
      </c>
      <c r="AB35">
        <v>1</v>
      </c>
      <c r="AD35" s="3">
        <f t="shared" si="1"/>
        <v>3.0208864238632165</v>
      </c>
      <c r="AE35" s="3">
        <f t="shared" si="0"/>
        <v>6.3886620621989323</v>
      </c>
      <c r="AF35" s="3">
        <f t="shared" si="2"/>
        <v>3.3677756383357158</v>
      </c>
      <c r="AG35" s="3">
        <f t="shared" si="3"/>
        <v>0.32217575158225248</v>
      </c>
      <c r="AI35">
        <f t="shared" si="7"/>
        <v>0.69621412877388289</v>
      </c>
      <c r="AN35">
        <f t="shared" si="4"/>
        <v>6.4777010366488712</v>
      </c>
      <c r="AS35">
        <f t="shared" si="5"/>
        <v>12.259187944523859</v>
      </c>
      <c r="AX35">
        <f t="shared" si="6"/>
        <v>7.3919171940841633</v>
      </c>
    </row>
    <row r="36" spans="1:58" x14ac:dyDescent="0.35">
      <c r="A36">
        <v>13</v>
      </c>
      <c r="B36">
        <v>6</v>
      </c>
      <c r="C36" t="s">
        <v>67</v>
      </c>
      <c r="D36" t="s">
        <v>27</v>
      </c>
      <c r="G36">
        <v>0.33300000000000002</v>
      </c>
      <c r="H36">
        <v>0.33300000000000002</v>
      </c>
      <c r="I36">
        <v>4733</v>
      </c>
      <c r="J36">
        <v>12522</v>
      </c>
      <c r="L36">
        <v>6178</v>
      </c>
      <c r="M36">
        <v>6.0750000000000002</v>
      </c>
      <c r="N36">
        <v>16.347000000000001</v>
      </c>
      <c r="O36">
        <v>10.272</v>
      </c>
      <c r="Q36">
        <v>0.79600000000000004</v>
      </c>
      <c r="R36">
        <v>1</v>
      </c>
      <c r="S36">
        <v>0</v>
      </c>
      <c r="T36">
        <v>0</v>
      </c>
      <c r="V36">
        <v>0</v>
      </c>
      <c r="Y36" s="1">
        <v>44539</v>
      </c>
      <c r="Z36" s="6">
        <v>0.65871527777777772</v>
      </c>
      <c r="AB36">
        <v>1</v>
      </c>
      <c r="AD36" s="3">
        <f t="shared" si="1"/>
        <v>6.3365185433296487</v>
      </c>
      <c r="AE36" s="3">
        <f t="shared" si="0"/>
        <v>16.923825205640689</v>
      </c>
      <c r="AF36" s="3">
        <f t="shared" si="2"/>
        <v>10.58730666231104</v>
      </c>
      <c r="AG36" s="3">
        <f t="shared" si="3"/>
        <v>0.79102755040876349</v>
      </c>
      <c r="AI36">
        <f>ABS(100*(AD36-9)/9)</f>
        <v>29.594238407448344</v>
      </c>
      <c r="AN36">
        <f>ABS(100*(AE36-18)/18)</f>
        <v>5.978748857551726</v>
      </c>
      <c r="AS36">
        <f>ABS(100*(AF36-9)/9)</f>
        <v>17.636740692344883</v>
      </c>
      <c r="AX36">
        <f>ABS(100*(AG36-0.9)/0.9)</f>
        <v>12.108049954581837</v>
      </c>
    </row>
    <row r="37" spans="1:58" x14ac:dyDescent="0.35">
      <c r="A37">
        <v>14</v>
      </c>
      <c r="B37">
        <v>6</v>
      </c>
      <c r="C37" t="s">
        <v>67</v>
      </c>
      <c r="D37" t="s">
        <v>27</v>
      </c>
      <c r="G37">
        <v>0.33300000000000002</v>
      </c>
      <c r="H37">
        <v>0.33300000000000002</v>
      </c>
      <c r="I37">
        <v>6242</v>
      </c>
      <c r="J37">
        <v>12581</v>
      </c>
      <c r="L37">
        <v>6231</v>
      </c>
      <c r="M37">
        <v>7.8129999999999997</v>
      </c>
      <c r="N37">
        <v>16.420999999999999</v>
      </c>
      <c r="O37">
        <v>8.6080000000000005</v>
      </c>
      <c r="Q37">
        <v>0.80400000000000005</v>
      </c>
      <c r="R37">
        <v>1</v>
      </c>
      <c r="S37">
        <v>0</v>
      </c>
      <c r="T37">
        <v>0</v>
      </c>
      <c r="V37">
        <v>0</v>
      </c>
      <c r="Y37" s="1">
        <v>44539</v>
      </c>
      <c r="Z37" s="6">
        <v>0.66576388888888893</v>
      </c>
      <c r="AB37">
        <v>1</v>
      </c>
      <c r="AD37" s="3">
        <f t="shared" si="1"/>
        <v>8.5798816583669595</v>
      </c>
      <c r="AE37" s="3">
        <f t="shared" si="0"/>
        <v>17.00853359319008</v>
      </c>
      <c r="AF37" s="3">
        <f t="shared" si="2"/>
        <v>8.4286519348231206</v>
      </c>
      <c r="AG37" s="3">
        <f t="shared" si="3"/>
        <v>0.79813916744998947</v>
      </c>
      <c r="AI37">
        <f t="shared" ref="AI37:AI44" si="8">ABS(100*(AD37-9)/9)</f>
        <v>4.66798157370045</v>
      </c>
      <c r="AN37">
        <f t="shared" ref="AN37:AN44" si="9">ABS(100*(AE37-18)/18)</f>
        <v>5.5081467044995556</v>
      </c>
      <c r="AS37">
        <f t="shared" ref="AS37:AS44" si="10">ABS(100*(AF37-9)/9)</f>
        <v>6.3483118352986603</v>
      </c>
      <c r="AX37">
        <f t="shared" ref="AX37:AX44" si="11">ABS(100*(AG37-0.9)/0.9)</f>
        <v>11.317870283334505</v>
      </c>
      <c r="BC37" s="3">
        <f>AVERAGE(AD37:AD38)</f>
        <v>8.675770936643902</v>
      </c>
      <c r="BD37" s="3">
        <f>AVERAGE(AE37:AE38)</f>
        <v>16.939618294844813</v>
      </c>
      <c r="BE37" s="3">
        <f>AVERAGE(AF37:AF38)</f>
        <v>8.2638473582009109</v>
      </c>
      <c r="BF37" s="3">
        <f>AVERAGE(AG37:AG38)</f>
        <v>0.79941389125926587</v>
      </c>
    </row>
    <row r="38" spans="1:58" x14ac:dyDescent="0.35">
      <c r="A38">
        <v>15</v>
      </c>
      <c r="B38">
        <v>6</v>
      </c>
      <c r="C38" t="s">
        <v>67</v>
      </c>
      <c r="D38" t="s">
        <v>27</v>
      </c>
      <c r="G38">
        <v>0.33300000000000002</v>
      </c>
      <c r="H38">
        <v>0.33300000000000002</v>
      </c>
      <c r="I38">
        <v>6371</v>
      </c>
      <c r="J38">
        <v>12485</v>
      </c>
      <c r="L38">
        <v>6250</v>
      </c>
      <c r="M38">
        <v>7.9619999999999997</v>
      </c>
      <c r="N38">
        <v>16.3</v>
      </c>
      <c r="O38">
        <v>8.3379999999999992</v>
      </c>
      <c r="Q38">
        <v>0.80700000000000005</v>
      </c>
      <c r="R38">
        <v>1</v>
      </c>
      <c r="S38">
        <v>0</v>
      </c>
      <c r="T38">
        <v>0</v>
      </c>
      <c r="V38">
        <v>0</v>
      </c>
      <c r="Y38" s="1">
        <v>44539</v>
      </c>
      <c r="Z38" s="6">
        <v>0.67336805555555557</v>
      </c>
      <c r="AB38">
        <v>1</v>
      </c>
      <c r="AD38" s="3">
        <f t="shared" si="1"/>
        <v>8.7716602149208445</v>
      </c>
      <c r="AE38" s="3">
        <f t="shared" si="0"/>
        <v>16.870702996499546</v>
      </c>
      <c r="AF38" s="3">
        <f t="shared" si="2"/>
        <v>8.0990427815787012</v>
      </c>
      <c r="AG38" s="3">
        <f t="shared" si="3"/>
        <v>0.80068861506854216</v>
      </c>
      <c r="AI38">
        <f t="shared" si="8"/>
        <v>2.5371087231017282</v>
      </c>
      <c r="AN38">
        <f t="shared" si="9"/>
        <v>6.2738722416691912</v>
      </c>
      <c r="AS38">
        <f t="shared" si="10"/>
        <v>10.010635760236653</v>
      </c>
      <c r="AX38">
        <f t="shared" si="11"/>
        <v>11.034598325717541</v>
      </c>
      <c r="BC38" s="3"/>
      <c r="BD38" s="3"/>
      <c r="BE38" s="3"/>
      <c r="BF38" s="3"/>
    </row>
    <row r="39" spans="1:58" x14ac:dyDescent="0.35">
      <c r="A39">
        <v>16</v>
      </c>
      <c r="B39">
        <v>7</v>
      </c>
      <c r="C39" t="s">
        <v>67</v>
      </c>
      <c r="D39" t="s">
        <v>27</v>
      </c>
      <c r="G39">
        <v>0.46700000000000003</v>
      </c>
      <c r="H39">
        <v>0.46700000000000003</v>
      </c>
      <c r="I39">
        <v>8945</v>
      </c>
      <c r="J39">
        <v>18499</v>
      </c>
      <c r="L39">
        <v>9858</v>
      </c>
      <c r="M39">
        <v>7.7910000000000004</v>
      </c>
      <c r="N39">
        <v>17.077000000000002</v>
      </c>
      <c r="O39">
        <v>9.2859999999999996</v>
      </c>
      <c r="Q39">
        <v>0.98</v>
      </c>
      <c r="R39">
        <v>1</v>
      </c>
      <c r="S39">
        <v>0</v>
      </c>
      <c r="T39">
        <v>0</v>
      </c>
      <c r="V39">
        <v>0</v>
      </c>
      <c r="Y39" s="1">
        <v>44539</v>
      </c>
      <c r="Z39" s="6">
        <v>0.6869791666666667</v>
      </c>
      <c r="AB39">
        <v>1</v>
      </c>
      <c r="AD39" s="3">
        <f t="shared" si="1"/>
        <v>8.9833783738204502</v>
      </c>
      <c r="AE39" s="3">
        <f t="shared" si="0"/>
        <v>18.186802547768458</v>
      </c>
      <c r="AF39" s="3">
        <f t="shared" si="2"/>
        <v>9.203424173948008</v>
      </c>
      <c r="AG39" s="3">
        <f t="shared" si="3"/>
        <v>0.91615309378062537</v>
      </c>
      <c r="AI39">
        <f t="shared" si="8"/>
        <v>0.18468473532833071</v>
      </c>
      <c r="AN39">
        <f t="shared" si="9"/>
        <v>1.0377919320469904</v>
      </c>
      <c r="AS39">
        <f t="shared" si="10"/>
        <v>2.2602685994223117</v>
      </c>
      <c r="AX39">
        <f t="shared" si="11"/>
        <v>1.7947881978472611</v>
      </c>
      <c r="BC39" s="3"/>
      <c r="BD39" s="3"/>
      <c r="BE39" s="3"/>
      <c r="BF39" s="3"/>
    </row>
    <row r="40" spans="1:58" x14ac:dyDescent="0.35">
      <c r="A40">
        <v>17</v>
      </c>
      <c r="B40">
        <v>7</v>
      </c>
      <c r="C40" t="s">
        <v>67</v>
      </c>
      <c r="D40" t="s">
        <v>27</v>
      </c>
      <c r="G40">
        <v>0.46700000000000003</v>
      </c>
      <c r="H40">
        <v>0.46700000000000003</v>
      </c>
      <c r="I40">
        <v>9074</v>
      </c>
      <c r="J40">
        <v>18446</v>
      </c>
      <c r="L40">
        <v>9947</v>
      </c>
      <c r="M40">
        <v>7.8970000000000002</v>
      </c>
      <c r="N40">
        <v>17.03</v>
      </c>
      <c r="O40">
        <v>9.1319999999999997</v>
      </c>
      <c r="Q40">
        <v>0.99</v>
      </c>
      <c r="R40">
        <v>1</v>
      </c>
      <c r="S40">
        <v>0</v>
      </c>
      <c r="T40">
        <v>0</v>
      </c>
      <c r="V40">
        <v>0</v>
      </c>
      <c r="Y40" s="1">
        <v>44539</v>
      </c>
      <c r="Z40" s="6">
        <v>0.69443287037037038</v>
      </c>
      <c r="AB40">
        <v>1</v>
      </c>
      <c r="AD40" s="3">
        <f t="shared" si="1"/>
        <v>9.1201283938042703</v>
      </c>
      <c r="AE40" s="3">
        <f t="shared" si="0"/>
        <v>18.132542818088954</v>
      </c>
      <c r="AF40" s="3">
        <f t="shared" si="2"/>
        <v>9.0124144242846835</v>
      </c>
      <c r="AG40" s="3">
        <f t="shared" si="3"/>
        <v>0.92466858787180606</v>
      </c>
      <c r="AI40">
        <f t="shared" si="8"/>
        <v>1.3347599311585592</v>
      </c>
      <c r="AN40">
        <f t="shared" si="9"/>
        <v>0.73634898938307691</v>
      </c>
      <c r="AS40">
        <f t="shared" si="10"/>
        <v>0.13793804760759482</v>
      </c>
      <c r="AX40">
        <f t="shared" si="11"/>
        <v>2.7409542079784486</v>
      </c>
      <c r="BC40" s="3">
        <f>AVERAGE(AD40:AD41)</f>
        <v>9.1074074617127501</v>
      </c>
      <c r="BD40" s="3">
        <f>AVERAGE(AE40:AE41)</f>
        <v>18.124864554455066</v>
      </c>
      <c r="BE40" s="3">
        <f>AVERAGE(AF40:AF41)</f>
        <v>9.0174570927423154</v>
      </c>
      <c r="BF40" s="3">
        <f>AVERAGE(AG40:AG41)</f>
        <v>0.93222728487409012</v>
      </c>
    </row>
    <row r="41" spans="1:58" x14ac:dyDescent="0.35">
      <c r="A41">
        <v>18</v>
      </c>
      <c r="B41">
        <v>7</v>
      </c>
      <c r="C41" t="s">
        <v>67</v>
      </c>
      <c r="D41" t="s">
        <v>27</v>
      </c>
      <c r="G41">
        <v>0.46700000000000003</v>
      </c>
      <c r="H41">
        <v>0.46700000000000003</v>
      </c>
      <c r="I41">
        <v>9050</v>
      </c>
      <c r="J41">
        <v>18431</v>
      </c>
      <c r="L41">
        <v>10105</v>
      </c>
      <c r="M41">
        <v>7.8780000000000001</v>
      </c>
      <c r="N41">
        <v>17.015999999999998</v>
      </c>
      <c r="O41">
        <v>9.1379999999999999</v>
      </c>
      <c r="Q41">
        <v>1.0069999999999999</v>
      </c>
      <c r="R41">
        <v>1</v>
      </c>
      <c r="S41">
        <v>0</v>
      </c>
      <c r="T41">
        <v>0</v>
      </c>
      <c r="V41">
        <v>0</v>
      </c>
      <c r="Y41" s="1">
        <v>44539</v>
      </c>
      <c r="Z41" s="6">
        <v>0.70221064814814815</v>
      </c>
      <c r="AB41">
        <v>1</v>
      </c>
      <c r="AD41" s="3">
        <f t="shared" si="1"/>
        <v>9.0946865296212316</v>
      </c>
      <c r="AE41" s="3">
        <f t="shared" si="0"/>
        <v>18.117186290821177</v>
      </c>
      <c r="AF41" s="3">
        <f t="shared" si="2"/>
        <v>9.0224997611999456</v>
      </c>
      <c r="AG41" s="3">
        <f t="shared" si="3"/>
        <v>0.93978598187637419</v>
      </c>
      <c r="AI41">
        <f t="shared" si="8"/>
        <v>1.0520725513470177</v>
      </c>
      <c r="AN41">
        <f t="shared" si="9"/>
        <v>0.65103494900653969</v>
      </c>
      <c r="AS41">
        <f t="shared" si="10"/>
        <v>0.24999734666606185</v>
      </c>
      <c r="AX41">
        <f t="shared" si="11"/>
        <v>4.420664652930463</v>
      </c>
      <c r="BC41" s="3"/>
      <c r="BD41" s="3"/>
      <c r="BE41" s="3"/>
      <c r="BF41" s="3"/>
    </row>
    <row r="42" spans="1:58" x14ac:dyDescent="0.35">
      <c r="A42">
        <v>19</v>
      </c>
      <c r="B42">
        <v>8</v>
      </c>
      <c r="C42" t="s">
        <v>67</v>
      </c>
      <c r="D42" t="s">
        <v>27</v>
      </c>
      <c r="G42">
        <v>0.6</v>
      </c>
      <c r="H42">
        <v>0.6</v>
      </c>
      <c r="I42">
        <v>11470</v>
      </c>
      <c r="J42">
        <v>24012</v>
      </c>
      <c r="L42">
        <v>12530</v>
      </c>
      <c r="M42">
        <v>7.6790000000000003</v>
      </c>
      <c r="N42">
        <v>17.184999999999999</v>
      </c>
      <c r="O42">
        <v>9.5060000000000002</v>
      </c>
      <c r="Q42">
        <v>0.995</v>
      </c>
      <c r="R42">
        <v>1</v>
      </c>
      <c r="S42">
        <v>0</v>
      </c>
      <c r="T42">
        <v>0</v>
      </c>
      <c r="V42">
        <v>0</v>
      </c>
      <c r="Y42" s="1">
        <v>44539</v>
      </c>
      <c r="Z42" s="6">
        <v>0.71591435185185182</v>
      </c>
      <c r="AB42">
        <v>1</v>
      </c>
      <c r="AD42" s="3">
        <f t="shared" si="1"/>
        <v>9.075424653598013</v>
      </c>
      <c r="AE42" s="3">
        <f t="shared" si="0"/>
        <v>18.548335734606624</v>
      </c>
      <c r="AF42" s="3">
        <f t="shared" si="2"/>
        <v>9.4729110810086112</v>
      </c>
      <c r="AG42" s="3">
        <f t="shared" si="3"/>
        <v>0.91205821976849566</v>
      </c>
      <c r="AI42">
        <f t="shared" si="8"/>
        <v>0.83805170664458872</v>
      </c>
      <c r="AN42">
        <f t="shared" si="9"/>
        <v>3.0463096367034677</v>
      </c>
      <c r="AS42">
        <f t="shared" si="10"/>
        <v>5.254567566762347</v>
      </c>
      <c r="AX42">
        <f t="shared" si="11"/>
        <v>1.3398021964995153</v>
      </c>
      <c r="BC42" s="3"/>
      <c r="BD42" s="3"/>
      <c r="BE42" s="3"/>
      <c r="BF42" s="3"/>
    </row>
    <row r="43" spans="1:58" x14ac:dyDescent="0.35">
      <c r="A43">
        <v>20</v>
      </c>
      <c r="B43">
        <v>8</v>
      </c>
      <c r="C43" t="s">
        <v>67</v>
      </c>
      <c r="D43" t="s">
        <v>27</v>
      </c>
      <c r="G43">
        <v>0.6</v>
      </c>
      <c r="H43">
        <v>0.6</v>
      </c>
      <c r="I43">
        <v>11445</v>
      </c>
      <c r="J43">
        <v>23674</v>
      </c>
      <c r="L43">
        <v>12448</v>
      </c>
      <c r="M43">
        <v>7.6630000000000003</v>
      </c>
      <c r="N43">
        <v>16.946000000000002</v>
      </c>
      <c r="O43">
        <v>9.2829999999999995</v>
      </c>
      <c r="Q43">
        <v>0.98799999999999999</v>
      </c>
      <c r="R43">
        <v>1</v>
      </c>
      <c r="S43">
        <v>0</v>
      </c>
      <c r="T43">
        <v>0</v>
      </c>
      <c r="V43">
        <v>0</v>
      </c>
      <c r="Y43" s="1">
        <v>44539</v>
      </c>
      <c r="Z43" s="6">
        <v>0.72299768518518526</v>
      </c>
      <c r="AB43">
        <v>1</v>
      </c>
      <c r="AD43" s="3">
        <f t="shared" si="1"/>
        <v>9.0547973088523896</v>
      </c>
      <c r="AE43" s="3">
        <f t="shared" si="0"/>
        <v>18.279006134261024</v>
      </c>
      <c r="AF43" s="3">
        <f t="shared" si="2"/>
        <v>9.2242088254086347</v>
      </c>
      <c r="AG43" s="3">
        <f t="shared" si="3"/>
        <v>0.90595162181479394</v>
      </c>
      <c r="AI43">
        <f t="shared" si="8"/>
        <v>0.60885898724877385</v>
      </c>
      <c r="AN43">
        <f t="shared" si="9"/>
        <v>1.5500340792279133</v>
      </c>
      <c r="AS43">
        <f t="shared" si="10"/>
        <v>2.4912091712070525</v>
      </c>
      <c r="AX43">
        <f t="shared" si="11"/>
        <v>0.66129131275487962</v>
      </c>
      <c r="BC43" s="3">
        <f>AVERAGE(AD43:AD44)</f>
        <v>9.0312821358423818</v>
      </c>
      <c r="BD43" s="3">
        <f>AVERAGE(AE43:AE44)</f>
        <v>18.12720942164021</v>
      </c>
      <c r="BE43" s="3">
        <f>AVERAGE(AF43:AF44)</f>
        <v>9.0959272857978242</v>
      </c>
      <c r="BF43" s="3">
        <f>AVERAGE(AG43:AG44)</f>
        <v>0.90196743900353726</v>
      </c>
    </row>
    <row r="44" spans="1:58" x14ac:dyDescent="0.35">
      <c r="A44">
        <v>21</v>
      </c>
      <c r="B44">
        <v>8</v>
      </c>
      <c r="C44" t="s">
        <v>67</v>
      </c>
      <c r="D44" t="s">
        <v>27</v>
      </c>
      <c r="G44">
        <v>0.6</v>
      </c>
      <c r="H44">
        <v>0.6</v>
      </c>
      <c r="I44">
        <v>11388</v>
      </c>
      <c r="J44">
        <v>23293</v>
      </c>
      <c r="L44">
        <v>12341</v>
      </c>
      <c r="M44">
        <v>7.6260000000000003</v>
      </c>
      <c r="N44">
        <v>16.677</v>
      </c>
      <c r="O44">
        <v>9.0510000000000002</v>
      </c>
      <c r="Q44">
        <v>0.97899999999999998</v>
      </c>
      <c r="R44">
        <v>1</v>
      </c>
      <c r="S44">
        <v>0</v>
      </c>
      <c r="T44">
        <v>0</v>
      </c>
      <c r="V44">
        <v>0</v>
      </c>
      <c r="Y44" s="1">
        <v>44539</v>
      </c>
      <c r="Z44" s="6">
        <v>0.73046296296296298</v>
      </c>
      <c r="AB44">
        <v>1</v>
      </c>
      <c r="AD44" s="3">
        <f t="shared" si="1"/>
        <v>9.0077669628323758</v>
      </c>
      <c r="AE44" s="3">
        <f t="shared" si="0"/>
        <v>17.975412709019391</v>
      </c>
      <c r="AF44" s="3">
        <f t="shared" si="2"/>
        <v>8.9676457461870154</v>
      </c>
      <c r="AG44" s="3">
        <f t="shared" si="3"/>
        <v>0.8979832561922807</v>
      </c>
      <c r="AI44">
        <f t="shared" si="8"/>
        <v>8.6299587026397423E-2</v>
      </c>
      <c r="AN44">
        <f t="shared" si="9"/>
        <v>0.13659606100338254</v>
      </c>
      <c r="AS44">
        <f t="shared" si="10"/>
        <v>0.35949170903316247</v>
      </c>
      <c r="AX44">
        <f t="shared" si="11"/>
        <v>0.22408264530214703</v>
      </c>
    </row>
    <row r="45" spans="1:58" x14ac:dyDescent="0.35">
      <c r="A45">
        <v>22</v>
      </c>
      <c r="B45">
        <v>9</v>
      </c>
      <c r="C45" t="s">
        <v>70</v>
      </c>
      <c r="D45" t="s">
        <v>27</v>
      </c>
      <c r="G45">
        <v>0.5</v>
      </c>
      <c r="H45">
        <v>0.5</v>
      </c>
      <c r="I45">
        <v>5921</v>
      </c>
      <c r="J45">
        <v>8975</v>
      </c>
      <c r="L45">
        <v>3601</v>
      </c>
      <c r="M45">
        <v>4.9569999999999999</v>
      </c>
      <c r="N45">
        <v>7.8819999999999997</v>
      </c>
      <c r="O45">
        <v>2.9249999999999998</v>
      </c>
      <c r="Q45">
        <v>0.26100000000000001</v>
      </c>
      <c r="R45">
        <v>1</v>
      </c>
      <c r="S45">
        <v>0</v>
      </c>
      <c r="T45">
        <v>0</v>
      </c>
      <c r="V45">
        <v>0</v>
      </c>
      <c r="Y45" s="1">
        <v>44539</v>
      </c>
      <c r="Z45" s="6">
        <v>0.74353009259259262</v>
      </c>
      <c r="AB45">
        <v>1</v>
      </c>
      <c r="AD45" s="3">
        <f t="shared" si="1"/>
        <v>5.3963750566318609</v>
      </c>
      <c r="AE45" s="3">
        <f t="shared" si="0"/>
        <v>7.8796270221312676</v>
      </c>
      <c r="AF45" s="3">
        <f t="shared" si="2"/>
        <v>2.4832519654994067</v>
      </c>
      <c r="AG45" s="3">
        <f t="shared" si="3"/>
        <v>0.29653113501092621</v>
      </c>
    </row>
    <row r="46" spans="1:58" x14ac:dyDescent="0.35">
      <c r="A46">
        <v>23</v>
      </c>
      <c r="B46">
        <v>9</v>
      </c>
      <c r="C46" t="s">
        <v>70</v>
      </c>
      <c r="D46" t="s">
        <v>27</v>
      </c>
      <c r="G46">
        <v>0.5</v>
      </c>
      <c r="H46">
        <v>0.5</v>
      </c>
      <c r="I46">
        <v>4456</v>
      </c>
      <c r="J46">
        <v>9023</v>
      </c>
      <c r="L46">
        <v>3563</v>
      </c>
      <c r="M46">
        <v>3.8340000000000001</v>
      </c>
      <c r="N46">
        <v>7.923</v>
      </c>
      <c r="O46">
        <v>4.0890000000000004</v>
      </c>
      <c r="Q46">
        <v>0.25700000000000001</v>
      </c>
      <c r="R46">
        <v>1</v>
      </c>
      <c r="S46">
        <v>0</v>
      </c>
      <c r="T46">
        <v>0</v>
      </c>
      <c r="V46">
        <v>0</v>
      </c>
      <c r="Y46" s="1">
        <v>44539</v>
      </c>
      <c r="Z46" s="6">
        <v>0.75040509259259258</v>
      </c>
      <c r="AB46">
        <v>1</v>
      </c>
      <c r="AD46" s="3">
        <f t="shared" si="1"/>
        <v>3.9458601741197636</v>
      </c>
      <c r="AE46" s="3">
        <f t="shared" si="0"/>
        <v>7.9255246108292168</v>
      </c>
      <c r="AF46" s="3">
        <f t="shared" si="2"/>
        <v>3.9796644367094531</v>
      </c>
      <c r="AG46" s="3">
        <f t="shared" si="3"/>
        <v>0.29313527078301399</v>
      </c>
      <c r="AJ46">
        <f>ABS(100*(AD46-AD47)/(AVERAGE(AD46:AD47)))</f>
        <v>0.9834169961799919</v>
      </c>
      <c r="AO46">
        <f>ABS(100*(AE46-AE47)/(AVERAGE(AE46:AE47)))</f>
        <v>1.2504452826626398</v>
      </c>
      <c r="AT46">
        <f>ABS(100*(AF46-AF47)/(AVERAGE(AF46:AF47)))</f>
        <v>1.515906825369753</v>
      </c>
      <c r="AY46">
        <f>ABS(100*(AG46-AG47)/(AVERAGE(AG46:AG47)))</f>
        <v>2.4689774612317574</v>
      </c>
      <c r="BC46" s="3">
        <f>AVERAGE(AD46:AD47)</f>
        <v>3.9265529794378615</v>
      </c>
      <c r="BD46" s="3">
        <f>AVERAGE(AE46:AE47)</f>
        <v>7.8762803229553757</v>
      </c>
      <c r="BE46" s="3">
        <f>AVERAGE(AF46:AF47)</f>
        <v>3.9497273435175142</v>
      </c>
      <c r="BF46" s="3">
        <f>AVERAGE(AG46:AG47)</f>
        <v>0.28956067685889586</v>
      </c>
    </row>
    <row r="47" spans="1:58" x14ac:dyDescent="0.35">
      <c r="A47">
        <v>24</v>
      </c>
      <c r="B47">
        <v>9</v>
      </c>
      <c r="C47" t="s">
        <v>70</v>
      </c>
      <c r="D47" t="s">
        <v>27</v>
      </c>
      <c r="G47">
        <v>0.5</v>
      </c>
      <c r="H47">
        <v>0.5</v>
      </c>
      <c r="I47">
        <v>4417</v>
      </c>
      <c r="J47">
        <v>8920</v>
      </c>
      <c r="L47">
        <v>3483</v>
      </c>
      <c r="M47">
        <v>3.8039999999999998</v>
      </c>
      <c r="N47">
        <v>7.835</v>
      </c>
      <c r="O47">
        <v>4.0309999999999997</v>
      </c>
      <c r="Q47">
        <v>0.248</v>
      </c>
      <c r="R47">
        <v>1</v>
      </c>
      <c r="S47">
        <v>0</v>
      </c>
      <c r="T47">
        <v>0</v>
      </c>
      <c r="V47">
        <v>0</v>
      </c>
      <c r="Y47" s="1">
        <v>44539</v>
      </c>
      <c r="Z47" s="6">
        <v>0.75773148148148151</v>
      </c>
      <c r="AB47">
        <v>1</v>
      </c>
      <c r="AD47" s="3">
        <f t="shared" si="1"/>
        <v>3.9072457847559598</v>
      </c>
      <c r="AE47" s="3">
        <f t="shared" si="0"/>
        <v>7.8270360350815356</v>
      </c>
      <c r="AF47" s="3">
        <f t="shared" si="2"/>
        <v>3.9197902503255757</v>
      </c>
      <c r="AG47" s="3">
        <f t="shared" si="3"/>
        <v>0.28598608293477773</v>
      </c>
      <c r="BC47" s="3"/>
      <c r="BD47" s="3"/>
      <c r="BE47" s="3"/>
      <c r="BF47" s="3"/>
    </row>
    <row r="48" spans="1:58" x14ac:dyDescent="0.35">
      <c r="A48">
        <v>25</v>
      </c>
      <c r="B48">
        <v>10</v>
      </c>
      <c r="C48" t="s">
        <v>71</v>
      </c>
      <c r="D48" t="s">
        <v>27</v>
      </c>
      <c r="G48">
        <v>0.5</v>
      </c>
      <c r="H48">
        <v>0.5</v>
      </c>
      <c r="I48">
        <v>4489</v>
      </c>
      <c r="J48">
        <v>7639</v>
      </c>
      <c r="L48">
        <v>1514</v>
      </c>
      <c r="M48">
        <v>3.859</v>
      </c>
      <c r="N48">
        <v>6.75</v>
      </c>
      <c r="O48">
        <v>2.891</v>
      </c>
      <c r="Q48">
        <v>4.2000000000000003E-2</v>
      </c>
      <c r="R48">
        <v>1</v>
      </c>
      <c r="S48">
        <v>0</v>
      </c>
      <c r="T48">
        <v>0</v>
      </c>
      <c r="V48">
        <v>0</v>
      </c>
      <c r="Y48" s="1">
        <v>44539</v>
      </c>
      <c r="Z48" s="6">
        <v>0.77063657407407404</v>
      </c>
      <c r="AB48">
        <v>1</v>
      </c>
      <c r="AD48" s="3">
        <f t="shared" si="1"/>
        <v>3.9785338881968277</v>
      </c>
      <c r="AE48" s="3">
        <f t="shared" si="0"/>
        <v>6.6021441367050553</v>
      </c>
      <c r="AF48" s="3">
        <f t="shared" si="2"/>
        <v>2.6236102485082275</v>
      </c>
      <c r="AG48" s="3">
        <f t="shared" si="3"/>
        <v>0.110026697020063</v>
      </c>
      <c r="BC48" s="3"/>
      <c r="BD48" s="3"/>
      <c r="BE48" s="3"/>
      <c r="BF48" s="3"/>
    </row>
    <row r="49" spans="1:58" x14ac:dyDescent="0.35">
      <c r="A49">
        <v>26</v>
      </c>
      <c r="B49">
        <v>10</v>
      </c>
      <c r="C49" t="s">
        <v>71</v>
      </c>
      <c r="D49" t="s">
        <v>27</v>
      </c>
      <c r="G49">
        <v>0.5</v>
      </c>
      <c r="H49">
        <v>0.5</v>
      </c>
      <c r="I49">
        <v>4597</v>
      </c>
      <c r="J49">
        <v>7735</v>
      </c>
      <c r="L49">
        <v>1505</v>
      </c>
      <c r="M49">
        <v>3.9409999999999998</v>
      </c>
      <c r="N49">
        <v>6.8310000000000004</v>
      </c>
      <c r="O49">
        <v>2.89</v>
      </c>
      <c r="Q49">
        <v>4.1000000000000002E-2</v>
      </c>
      <c r="R49">
        <v>1</v>
      </c>
      <c r="S49">
        <v>0</v>
      </c>
      <c r="T49">
        <v>0</v>
      </c>
      <c r="V49">
        <v>0</v>
      </c>
      <c r="Y49" s="1">
        <v>44539</v>
      </c>
      <c r="Z49" s="6">
        <v>0.7776967592592593</v>
      </c>
      <c r="AB49">
        <v>1</v>
      </c>
      <c r="AD49" s="3">
        <f t="shared" si="1"/>
        <v>4.0854660433581289</v>
      </c>
      <c r="AE49" s="3">
        <f t="shared" si="0"/>
        <v>6.6939393141009509</v>
      </c>
      <c r="AF49" s="3">
        <f t="shared" si="2"/>
        <v>2.608473270742822</v>
      </c>
      <c r="AG49" s="3">
        <f t="shared" si="3"/>
        <v>0.10922241338713641</v>
      </c>
      <c r="AJ49">
        <f>ABS(100*(AD49-AD50)/(AVERAGE(AD49:AD50)))</f>
        <v>7.2731428834293357E-2</v>
      </c>
      <c r="AO49">
        <f>ABS(100*(AE49-AE50)/(AVERAGE(AE49:AE50)))</f>
        <v>0.14294769528127466</v>
      </c>
      <c r="AT49">
        <f>ABS(100*(AF49-AF50)/(AVERAGE(AF49:AF50)))</f>
        <v>0.25302153699593866</v>
      </c>
      <c r="AY49">
        <f>ABS(100*(AG49-AG50)/(AVERAGE(AG49:AG50)))</f>
        <v>1.7035667489535926</v>
      </c>
      <c r="BC49" s="3">
        <f>AVERAGE(AD49:AD50)</f>
        <v>4.0839808745364437</v>
      </c>
      <c r="BD49" s="3">
        <f>AVERAGE(AE49:AE50)</f>
        <v>6.6891583152782479</v>
      </c>
      <c r="BE49" s="3">
        <f>AVERAGE(AF49:AF50)</f>
        <v>2.6051774407418038</v>
      </c>
      <c r="BF49" s="3">
        <f>AVERAGE(AG49:AG50)</f>
        <v>0.11016074429221742</v>
      </c>
    </row>
    <row r="50" spans="1:58" x14ac:dyDescent="0.35">
      <c r="A50">
        <v>27</v>
      </c>
      <c r="B50">
        <v>10</v>
      </c>
      <c r="C50" t="s">
        <v>71</v>
      </c>
      <c r="D50" t="s">
        <v>27</v>
      </c>
      <c r="G50">
        <v>0.5</v>
      </c>
      <c r="H50">
        <v>0.5</v>
      </c>
      <c r="I50">
        <v>4594</v>
      </c>
      <c r="J50">
        <v>7725</v>
      </c>
      <c r="L50">
        <v>1526</v>
      </c>
      <c r="M50">
        <v>3.94</v>
      </c>
      <c r="N50">
        <v>6.8230000000000004</v>
      </c>
      <c r="O50">
        <v>2.8839999999999999</v>
      </c>
      <c r="Q50">
        <v>4.3999999999999997E-2</v>
      </c>
      <c r="R50">
        <v>1</v>
      </c>
      <c r="S50">
        <v>0</v>
      </c>
      <c r="T50">
        <v>0</v>
      </c>
      <c r="V50">
        <v>0</v>
      </c>
      <c r="Y50" s="1">
        <v>44539</v>
      </c>
      <c r="Z50" s="6">
        <v>0.78508101851851853</v>
      </c>
      <c r="AB50">
        <v>1</v>
      </c>
      <c r="AD50" s="3">
        <f t="shared" si="1"/>
        <v>4.0824957057147593</v>
      </c>
      <c r="AE50" s="3">
        <f t="shared" si="0"/>
        <v>6.6843773164555449</v>
      </c>
      <c r="AF50" s="3">
        <f t="shared" si="2"/>
        <v>2.6018816107407856</v>
      </c>
      <c r="AG50" s="3">
        <f t="shared" si="3"/>
        <v>0.11109907519729842</v>
      </c>
      <c r="BC50" s="3"/>
      <c r="BD50" s="3"/>
      <c r="BE50" s="3"/>
      <c r="BF50" s="3"/>
    </row>
    <row r="51" spans="1:58" x14ac:dyDescent="0.35">
      <c r="A51">
        <v>28</v>
      </c>
      <c r="B51">
        <v>11</v>
      </c>
      <c r="C51" t="s">
        <v>72</v>
      </c>
      <c r="D51" t="s">
        <v>27</v>
      </c>
      <c r="G51">
        <v>0.5</v>
      </c>
      <c r="H51">
        <v>0.5</v>
      </c>
      <c r="I51">
        <v>6562</v>
      </c>
      <c r="J51">
        <v>10216</v>
      </c>
      <c r="L51">
        <v>2189</v>
      </c>
      <c r="M51">
        <v>5.4489999999999998</v>
      </c>
      <c r="N51">
        <v>8.9339999999999993</v>
      </c>
      <c r="O51">
        <v>3.484</v>
      </c>
      <c r="Q51">
        <v>0.113</v>
      </c>
      <c r="R51">
        <v>1</v>
      </c>
      <c r="S51">
        <v>0</v>
      </c>
      <c r="T51">
        <v>0</v>
      </c>
      <c r="V51">
        <v>0</v>
      </c>
      <c r="Y51" s="1">
        <v>44539</v>
      </c>
      <c r="Z51" s="6">
        <v>0.79818287037037028</v>
      </c>
      <c r="AB51">
        <v>1</v>
      </c>
      <c r="AD51" s="3">
        <f t="shared" si="1"/>
        <v>6.0310371997651409</v>
      </c>
      <c r="AE51" s="3">
        <f t="shared" si="0"/>
        <v>9.0662709299261248</v>
      </c>
      <c r="AF51" s="3">
        <f t="shared" si="2"/>
        <v>3.035233730160984</v>
      </c>
      <c r="AG51" s="3">
        <f t="shared" si="3"/>
        <v>0.17034796948955638</v>
      </c>
      <c r="BC51" s="3"/>
      <c r="BD51" s="3"/>
      <c r="BE51" s="3"/>
      <c r="BF51" s="3"/>
    </row>
    <row r="52" spans="1:58" x14ac:dyDescent="0.35">
      <c r="A52">
        <v>29</v>
      </c>
      <c r="B52">
        <v>11</v>
      </c>
      <c r="C52" t="s">
        <v>72</v>
      </c>
      <c r="D52" t="s">
        <v>27</v>
      </c>
      <c r="G52">
        <v>0.5</v>
      </c>
      <c r="H52">
        <v>0.5</v>
      </c>
      <c r="I52">
        <v>7323</v>
      </c>
      <c r="J52">
        <v>10217</v>
      </c>
      <c r="L52">
        <v>2204</v>
      </c>
      <c r="M52">
        <v>6.0330000000000004</v>
      </c>
      <c r="N52">
        <v>8.9339999999999993</v>
      </c>
      <c r="O52">
        <v>2.9009999999999998</v>
      </c>
      <c r="Q52">
        <v>0.114</v>
      </c>
      <c r="R52">
        <v>1</v>
      </c>
      <c r="S52">
        <v>0</v>
      </c>
      <c r="T52">
        <v>0</v>
      </c>
      <c r="V52">
        <v>0</v>
      </c>
      <c r="Y52" s="1">
        <v>44539</v>
      </c>
      <c r="Z52" s="6">
        <v>0.80535879629629636</v>
      </c>
      <c r="AB52">
        <v>1</v>
      </c>
      <c r="AD52" s="3">
        <f t="shared" si="1"/>
        <v>6.7845128486331996</v>
      </c>
      <c r="AE52" s="3">
        <f t="shared" si="0"/>
        <v>9.0672271296906661</v>
      </c>
      <c r="AF52" s="3">
        <f t="shared" si="2"/>
        <v>2.2827142810574665</v>
      </c>
      <c r="AG52" s="3">
        <f t="shared" si="3"/>
        <v>0.17168844221110066</v>
      </c>
      <c r="AJ52">
        <f>ABS(100*(AD52-AD53)/(AVERAGE(AD52:AD53)))</f>
        <v>1.0885713488220925</v>
      </c>
      <c r="AO52">
        <f>ABS(100*(AE52-AE53)/(AVERAGE(AE52:AE53)))</f>
        <v>1.0814747284891353</v>
      </c>
      <c r="AT52">
        <f>ABS(100*(AF52-AF53)/(AVERAGE(AF52:AF53)))</f>
        <v>7.8199809377100395</v>
      </c>
      <c r="AY52">
        <f>ABS(100*(AG52-AG53)/(AVERAGE(AG52:AG53)))</f>
        <v>1.7030431622610118</v>
      </c>
      <c r="BC52" s="3">
        <f>AVERAGE(AD52:AD53)</f>
        <v>6.8216420691753186</v>
      </c>
      <c r="BD52" s="3">
        <f>AVERAGE(AE52:AE53)</f>
        <v>9.0184609416990966</v>
      </c>
      <c r="BE52" s="3">
        <f>AVERAGE(AF52:AF53)</f>
        <v>2.1968188725237785</v>
      </c>
      <c r="BF52" s="3">
        <f>AVERAGE(AG52:AG53)</f>
        <v>0.17316296220479938</v>
      </c>
    </row>
    <row r="53" spans="1:58" x14ac:dyDescent="0.35">
      <c r="A53">
        <v>30</v>
      </c>
      <c r="B53">
        <v>11</v>
      </c>
      <c r="C53" t="s">
        <v>72</v>
      </c>
      <c r="D53" t="s">
        <v>27</v>
      </c>
      <c r="G53">
        <v>0.5</v>
      </c>
      <c r="H53">
        <v>0.5</v>
      </c>
      <c r="I53">
        <v>7398</v>
      </c>
      <c r="J53">
        <v>10115</v>
      </c>
      <c r="L53">
        <v>2237</v>
      </c>
      <c r="M53">
        <v>6.09</v>
      </c>
      <c r="N53">
        <v>8.8480000000000008</v>
      </c>
      <c r="O53">
        <v>2.7570000000000001</v>
      </c>
      <c r="Q53">
        <v>0.11799999999999999</v>
      </c>
      <c r="R53">
        <v>1</v>
      </c>
      <c r="S53">
        <v>0</v>
      </c>
      <c r="T53">
        <v>0</v>
      </c>
      <c r="V53">
        <v>0</v>
      </c>
      <c r="Y53" s="1">
        <v>44539</v>
      </c>
      <c r="Z53" s="6">
        <v>0.81304398148148149</v>
      </c>
      <c r="AB53">
        <v>1</v>
      </c>
      <c r="AD53" s="3">
        <f t="shared" si="1"/>
        <v>6.8587712897174367</v>
      </c>
      <c r="AE53" s="3">
        <f t="shared" si="0"/>
        <v>8.9696947537075271</v>
      </c>
      <c r="AF53" s="3">
        <f t="shared" si="2"/>
        <v>2.1109234639900905</v>
      </c>
      <c r="AG53" s="3">
        <f t="shared" si="3"/>
        <v>0.17463748219849812</v>
      </c>
      <c r="BC53" s="3"/>
      <c r="BD53" s="3"/>
      <c r="BE53" s="3"/>
      <c r="BF53" s="3"/>
    </row>
    <row r="54" spans="1:58" x14ac:dyDescent="0.35">
      <c r="A54">
        <v>31</v>
      </c>
      <c r="B54">
        <v>12</v>
      </c>
      <c r="C54" t="s">
        <v>73</v>
      </c>
      <c r="D54" t="s">
        <v>27</v>
      </c>
      <c r="G54">
        <v>0.5</v>
      </c>
      <c r="H54">
        <v>0.5</v>
      </c>
      <c r="I54">
        <v>7236</v>
      </c>
      <c r="J54">
        <v>8904</v>
      </c>
      <c r="L54">
        <v>12156</v>
      </c>
      <c r="M54">
        <v>5.9660000000000002</v>
      </c>
      <c r="N54">
        <v>7.8220000000000001</v>
      </c>
      <c r="O54">
        <v>1.855</v>
      </c>
      <c r="Q54">
        <v>1.155</v>
      </c>
      <c r="R54">
        <v>1</v>
      </c>
      <c r="S54">
        <v>0</v>
      </c>
      <c r="T54">
        <v>0</v>
      </c>
      <c r="V54">
        <v>0</v>
      </c>
      <c r="Y54" s="1">
        <v>44539</v>
      </c>
      <c r="Z54" s="6">
        <v>0.82648148148148148</v>
      </c>
      <c r="AB54">
        <v>1</v>
      </c>
      <c r="AD54" s="3">
        <f t="shared" si="1"/>
        <v>6.6983730569754849</v>
      </c>
      <c r="AE54" s="3">
        <f t="shared" si="0"/>
        <v>7.8117368388488879</v>
      </c>
      <c r="AF54" s="3">
        <f t="shared" si="2"/>
        <v>1.113363781873403</v>
      </c>
      <c r="AG54" s="3">
        <f t="shared" si="3"/>
        <v>1.0610474105316905</v>
      </c>
      <c r="BC54" s="3"/>
      <c r="BD54" s="3"/>
      <c r="BE54" s="3"/>
      <c r="BF54" s="3"/>
    </row>
    <row r="55" spans="1:58" x14ac:dyDescent="0.35">
      <c r="A55">
        <v>32</v>
      </c>
      <c r="B55">
        <v>12</v>
      </c>
      <c r="C55" t="s">
        <v>73</v>
      </c>
      <c r="D55" t="s">
        <v>27</v>
      </c>
      <c r="G55">
        <v>0.5</v>
      </c>
      <c r="H55">
        <v>0.5</v>
      </c>
      <c r="I55">
        <v>7123</v>
      </c>
      <c r="J55">
        <v>8839</v>
      </c>
      <c r="L55">
        <v>12385</v>
      </c>
      <c r="M55">
        <v>5.8789999999999996</v>
      </c>
      <c r="N55">
        <v>7.7670000000000003</v>
      </c>
      <c r="O55">
        <v>1.8879999999999999</v>
      </c>
      <c r="Q55">
        <v>1.179</v>
      </c>
      <c r="R55">
        <v>1</v>
      </c>
      <c r="S55">
        <v>0</v>
      </c>
      <c r="T55">
        <v>0</v>
      </c>
      <c r="V55">
        <v>0</v>
      </c>
      <c r="Y55" s="1">
        <v>44539</v>
      </c>
      <c r="Z55" s="6">
        <v>0.83357638888888885</v>
      </c>
      <c r="AB55">
        <v>1</v>
      </c>
      <c r="AD55" s="3">
        <f t="shared" si="1"/>
        <v>6.5864903390752332</v>
      </c>
      <c r="AE55" s="3">
        <f t="shared" si="0"/>
        <v>7.7495838541537507</v>
      </c>
      <c r="AF55" s="3">
        <f t="shared" si="2"/>
        <v>1.1630935150785175</v>
      </c>
      <c r="AG55" s="3">
        <f t="shared" si="3"/>
        <v>1.0815119607472667</v>
      </c>
      <c r="AJ55">
        <f>ABS(100*(AD55-AD56)/(AVERAGE(AD55:AD56)))</f>
        <v>0.24080920498400024</v>
      </c>
      <c r="AO55">
        <f>ABS(100*(AE55-AE56)/(AVERAGE(AE55:AE56)))</f>
        <v>0.35718395344638681</v>
      </c>
      <c r="AT55">
        <f>ABS(100*(AF55-AF56)/(AVERAGE(AF55:AF56)))</f>
        <v>3.6773022782421796</v>
      </c>
      <c r="AY55">
        <f>ABS(100*(AG55-AG56)/(AVERAGE(AG55:AG56)))</f>
        <v>1.9312273905709423</v>
      </c>
      <c r="BC55" s="3">
        <f>AVERAGE(AD55:AD56)</f>
        <v>6.5785694386929148</v>
      </c>
      <c r="BD55" s="3">
        <f>AVERAGE(AE55:AE56)</f>
        <v>7.7634487507395882</v>
      </c>
      <c r="BE55" s="3">
        <f>AVERAGE(AF55:AF56)</f>
        <v>1.1848793120466738</v>
      </c>
      <c r="BF55" s="3">
        <f>AVERAGE(AG55:AG56)</f>
        <v>1.0920570128234151</v>
      </c>
    </row>
    <row r="56" spans="1:58" x14ac:dyDescent="0.35">
      <c r="A56">
        <v>33</v>
      </c>
      <c r="B56">
        <v>12</v>
      </c>
      <c r="C56" t="s">
        <v>73</v>
      </c>
      <c r="D56" t="s">
        <v>27</v>
      </c>
      <c r="G56">
        <v>0.5</v>
      </c>
      <c r="H56">
        <v>0.5</v>
      </c>
      <c r="I56">
        <v>7107</v>
      </c>
      <c r="J56">
        <v>8868</v>
      </c>
      <c r="L56">
        <v>12621</v>
      </c>
      <c r="M56">
        <v>5.867</v>
      </c>
      <c r="N56">
        <v>7.7910000000000004</v>
      </c>
      <c r="O56">
        <v>1.9239999999999999</v>
      </c>
      <c r="Q56">
        <v>1.204</v>
      </c>
      <c r="R56">
        <v>1</v>
      </c>
      <c r="S56">
        <v>0</v>
      </c>
      <c r="T56">
        <v>0</v>
      </c>
      <c r="V56">
        <v>0</v>
      </c>
      <c r="Y56" s="1">
        <v>44539</v>
      </c>
      <c r="Z56" s="6">
        <v>0.84111111111111114</v>
      </c>
      <c r="AB56">
        <v>1</v>
      </c>
      <c r="AD56" s="3">
        <f t="shared" si="1"/>
        <v>6.5706485383105964</v>
      </c>
      <c r="AE56" s="3">
        <f t="shared" si="0"/>
        <v>7.7773136473254265</v>
      </c>
      <c r="AF56" s="3">
        <f t="shared" si="2"/>
        <v>1.2066651090148302</v>
      </c>
      <c r="AG56" s="3">
        <f t="shared" si="3"/>
        <v>1.1026020648995634</v>
      </c>
      <c r="BC56" s="3"/>
      <c r="BD56" s="3"/>
      <c r="BE56" s="3"/>
      <c r="BF56" s="3"/>
    </row>
    <row r="57" spans="1:58" x14ac:dyDescent="0.35">
      <c r="A57">
        <v>34</v>
      </c>
      <c r="B57">
        <v>13</v>
      </c>
      <c r="C57" t="s">
        <v>74</v>
      </c>
      <c r="D57" t="s">
        <v>27</v>
      </c>
      <c r="G57">
        <v>0.5</v>
      </c>
      <c r="H57">
        <v>0.5</v>
      </c>
      <c r="I57">
        <v>5082</v>
      </c>
      <c r="J57">
        <v>8655</v>
      </c>
      <c r="L57">
        <v>3320</v>
      </c>
      <c r="M57">
        <v>4.3129999999999997</v>
      </c>
      <c r="N57">
        <v>7.6109999999999998</v>
      </c>
      <c r="O57">
        <v>3.2970000000000002</v>
      </c>
      <c r="Q57">
        <v>0.23100000000000001</v>
      </c>
      <c r="R57">
        <v>1</v>
      </c>
      <c r="S57">
        <v>0</v>
      </c>
      <c r="T57">
        <v>0</v>
      </c>
      <c r="V57">
        <v>0</v>
      </c>
      <c r="Y57" s="1">
        <v>44539</v>
      </c>
      <c r="Z57" s="6">
        <v>0.85268518518518521</v>
      </c>
      <c r="AB57">
        <v>1</v>
      </c>
      <c r="AD57" s="3">
        <f t="shared" si="1"/>
        <v>4.5656706290361955</v>
      </c>
      <c r="AE57" s="3">
        <f t="shared" si="0"/>
        <v>7.5736430974782838</v>
      </c>
      <c r="AF57" s="3">
        <f t="shared" si="2"/>
        <v>3.0079724684420883</v>
      </c>
      <c r="AG57" s="3">
        <f t="shared" si="3"/>
        <v>0.27141961269399634</v>
      </c>
      <c r="BC57" s="3"/>
      <c r="BD57" s="3"/>
      <c r="BE57" s="3"/>
      <c r="BF57" s="3"/>
    </row>
    <row r="58" spans="1:58" x14ac:dyDescent="0.35">
      <c r="A58">
        <v>35</v>
      </c>
      <c r="B58">
        <v>13</v>
      </c>
      <c r="C58" t="s">
        <v>74</v>
      </c>
      <c r="D58" t="s">
        <v>27</v>
      </c>
      <c r="G58">
        <v>0.5</v>
      </c>
      <c r="H58">
        <v>0.5</v>
      </c>
      <c r="I58">
        <v>4605</v>
      </c>
      <c r="J58">
        <v>8878</v>
      </c>
      <c r="L58">
        <v>3286</v>
      </c>
      <c r="M58">
        <v>3.948</v>
      </c>
      <c r="N58">
        <v>7.8</v>
      </c>
      <c r="O58">
        <v>3.8519999999999999</v>
      </c>
      <c r="Q58">
        <v>0.22800000000000001</v>
      </c>
      <c r="R58">
        <v>1</v>
      </c>
      <c r="S58">
        <v>0</v>
      </c>
      <c r="T58">
        <v>0</v>
      </c>
      <c r="V58">
        <v>0</v>
      </c>
      <c r="Y58" s="1">
        <v>44539</v>
      </c>
      <c r="Z58" s="6">
        <v>0.85982638888888896</v>
      </c>
      <c r="AB58">
        <v>1</v>
      </c>
      <c r="AD58" s="3">
        <f t="shared" si="1"/>
        <v>4.0933869437404482</v>
      </c>
      <c r="AE58" s="3">
        <f t="shared" si="0"/>
        <v>7.7868756449708325</v>
      </c>
      <c r="AF58" s="3">
        <f t="shared" si="2"/>
        <v>3.6934887012303843</v>
      </c>
      <c r="AG58" s="3">
        <f t="shared" si="3"/>
        <v>0.26838120785849595</v>
      </c>
      <c r="AJ58">
        <f>ABS(100*(AD58-AD59)/(AVERAGE(AD58:AD59)))</f>
        <v>1.1678081184130236</v>
      </c>
      <c r="AO58">
        <f>ABS(100*(AE58-AE59)/(AVERAGE(AE58:AE59)))</f>
        <v>0.17206276510278315</v>
      </c>
      <c r="AT58">
        <f>ABS(100*(AF58-AF59)/(AVERAGE(AF58:AF59)))</f>
        <v>0.92003966932483072</v>
      </c>
      <c r="AY58">
        <f>ABS(100*(AG58-AG59)/(AVERAGE(AG58:AG59)))</f>
        <v>0.60116068323480987</v>
      </c>
      <c r="BC58" s="3">
        <f>AVERAGE(AD58:AD59)</f>
        <v>4.069624242593493</v>
      </c>
      <c r="BD58" s="3">
        <f>AVERAGE(AE58:AE59)</f>
        <v>7.7801822466190487</v>
      </c>
      <c r="BE58" s="3">
        <f>AVERAGE(AF58:AF59)</f>
        <v>3.7105580040255557</v>
      </c>
      <c r="BF58" s="3">
        <f>AVERAGE(AG58:AG59)</f>
        <v>0.26757692422556939</v>
      </c>
    </row>
    <row r="59" spans="1:58" x14ac:dyDescent="0.35">
      <c r="A59">
        <v>36</v>
      </c>
      <c r="B59">
        <v>13</v>
      </c>
      <c r="C59" t="s">
        <v>74</v>
      </c>
      <c r="D59" t="s">
        <v>27</v>
      </c>
      <c r="G59">
        <v>0.5</v>
      </c>
      <c r="H59">
        <v>0.5</v>
      </c>
      <c r="I59">
        <v>4557</v>
      </c>
      <c r="J59">
        <v>8864</v>
      </c>
      <c r="L59">
        <v>3268</v>
      </c>
      <c r="M59">
        <v>3.911</v>
      </c>
      <c r="N59">
        <v>7.7880000000000003</v>
      </c>
      <c r="O59">
        <v>3.8769999999999998</v>
      </c>
      <c r="Q59">
        <v>0.22600000000000001</v>
      </c>
      <c r="R59">
        <v>1</v>
      </c>
      <c r="S59">
        <v>0</v>
      </c>
      <c r="T59">
        <v>0</v>
      </c>
      <c r="V59">
        <v>0</v>
      </c>
      <c r="Y59" s="1">
        <v>44539</v>
      </c>
      <c r="Z59" s="6">
        <v>0.86728009259259264</v>
      </c>
      <c r="AB59">
        <v>1</v>
      </c>
      <c r="AD59" s="3">
        <f t="shared" si="1"/>
        <v>4.0458615414465369</v>
      </c>
      <c r="AE59" s="3">
        <f t="shared" si="0"/>
        <v>7.7734888482672639</v>
      </c>
      <c r="AF59" s="3">
        <f t="shared" si="2"/>
        <v>3.7276273068207271</v>
      </c>
      <c r="AG59" s="3">
        <f t="shared" si="3"/>
        <v>0.26677264059264283</v>
      </c>
      <c r="BC59" s="3"/>
      <c r="BD59" s="3"/>
      <c r="BE59" s="3"/>
      <c r="BF59" s="3"/>
    </row>
    <row r="60" spans="1:58" x14ac:dyDescent="0.35">
      <c r="A60">
        <v>37</v>
      </c>
      <c r="B60">
        <v>14</v>
      </c>
      <c r="C60" t="s">
        <v>75</v>
      </c>
      <c r="D60" t="s">
        <v>27</v>
      </c>
      <c r="G60">
        <v>0.5</v>
      </c>
      <c r="H60">
        <v>0.5</v>
      </c>
      <c r="I60">
        <v>5415</v>
      </c>
      <c r="J60">
        <v>7468</v>
      </c>
      <c r="L60">
        <v>7890</v>
      </c>
      <c r="M60">
        <v>4.569</v>
      </c>
      <c r="N60">
        <v>6.6050000000000004</v>
      </c>
      <c r="O60">
        <v>2.036</v>
      </c>
      <c r="Q60">
        <v>0.70899999999999996</v>
      </c>
      <c r="R60">
        <v>1</v>
      </c>
      <c r="S60">
        <v>0</v>
      </c>
      <c r="T60">
        <v>0</v>
      </c>
      <c r="V60">
        <v>0</v>
      </c>
      <c r="Y60" s="1">
        <v>44539</v>
      </c>
      <c r="Z60" s="6">
        <v>0.88020833333333337</v>
      </c>
      <c r="AB60">
        <v>1</v>
      </c>
      <c r="AD60" s="3">
        <f t="shared" si="1"/>
        <v>4.8953781074502078</v>
      </c>
      <c r="AE60" s="3">
        <f t="shared" si="0"/>
        <v>6.4386339769686165</v>
      </c>
      <c r="AF60" s="3">
        <f t="shared" si="2"/>
        <v>1.5432558695184087</v>
      </c>
      <c r="AG60" s="3">
        <f t="shared" si="3"/>
        <v>0.67981696852449225</v>
      </c>
      <c r="BC60" s="3"/>
      <c r="BD60" s="3"/>
      <c r="BE60" s="3"/>
      <c r="BF60" s="3"/>
    </row>
    <row r="61" spans="1:58" x14ac:dyDescent="0.35">
      <c r="A61">
        <v>38</v>
      </c>
      <c r="B61">
        <v>14</v>
      </c>
      <c r="C61" t="s">
        <v>75</v>
      </c>
      <c r="D61" t="s">
        <v>27</v>
      </c>
      <c r="G61">
        <v>0.5</v>
      </c>
      <c r="H61">
        <v>0.5</v>
      </c>
      <c r="I61">
        <v>5771</v>
      </c>
      <c r="J61">
        <v>7421</v>
      </c>
      <c r="L61">
        <v>8055</v>
      </c>
      <c r="M61">
        <v>4.843</v>
      </c>
      <c r="N61">
        <v>6.5650000000000004</v>
      </c>
      <c r="O61">
        <v>1.7230000000000001</v>
      </c>
      <c r="Q61">
        <v>0.72599999999999998</v>
      </c>
      <c r="R61">
        <v>1</v>
      </c>
      <c r="S61">
        <v>0</v>
      </c>
      <c r="T61">
        <v>0</v>
      </c>
      <c r="V61">
        <v>0</v>
      </c>
      <c r="Y61" s="1">
        <v>44539</v>
      </c>
      <c r="Z61" s="6">
        <v>0.88733796296296286</v>
      </c>
      <c r="AB61">
        <v>1</v>
      </c>
      <c r="AD61" s="3">
        <f t="shared" si="1"/>
        <v>5.2478581744633868</v>
      </c>
      <c r="AE61" s="3">
        <f t="shared" si="0"/>
        <v>6.3936925880352096</v>
      </c>
      <c r="AF61" s="3">
        <f t="shared" si="2"/>
        <v>1.1458344135718228</v>
      </c>
      <c r="AG61" s="3">
        <f t="shared" si="3"/>
        <v>0.69456216846147945</v>
      </c>
      <c r="AJ61">
        <f>ABS(100*(AD61-AD62)/(AVERAGE(AD61:AD62)))</f>
        <v>0.60192643346664121</v>
      </c>
      <c r="AO61">
        <f>ABS(100*(AE61-AE62)/(AVERAGE(AE61:AE62)))</f>
        <v>0.61129563325400427</v>
      </c>
      <c r="AT61">
        <f>ABS(100*(AF61-AF62)/(AVERAGE(AF61:AF62)))</f>
        <v>0.65419480140979269</v>
      </c>
      <c r="AY61">
        <f>ABS(100*(AG61-AG62)/(AVERAGE(AG61:AG62)))</f>
        <v>0.42549308069720465</v>
      </c>
      <c r="BC61" s="3">
        <f>AVERAGE(AD61:AD62)</f>
        <v>5.2636999752280236</v>
      </c>
      <c r="BD61" s="3">
        <f>AVERAGE(AE61:AE62)</f>
        <v>6.4132946832082913</v>
      </c>
      <c r="BE61" s="3">
        <f>AVERAGE(AF61:AF62)</f>
        <v>1.1495947079802673</v>
      </c>
      <c r="BF61" s="3">
        <f>AVERAGE(AG61:AG62)</f>
        <v>0.69308764846778081</v>
      </c>
    </row>
    <row r="62" spans="1:58" x14ac:dyDescent="0.35">
      <c r="A62">
        <v>39</v>
      </c>
      <c r="B62">
        <v>14</v>
      </c>
      <c r="C62" t="s">
        <v>75</v>
      </c>
      <c r="D62" t="s">
        <v>27</v>
      </c>
      <c r="G62">
        <v>0.5</v>
      </c>
      <c r="H62">
        <v>0.5</v>
      </c>
      <c r="I62">
        <v>5803</v>
      </c>
      <c r="J62">
        <v>7462</v>
      </c>
      <c r="L62">
        <v>8022</v>
      </c>
      <c r="M62">
        <v>4.867</v>
      </c>
      <c r="N62">
        <v>6.6</v>
      </c>
      <c r="O62">
        <v>1.7330000000000001</v>
      </c>
      <c r="Q62">
        <v>0.72299999999999998</v>
      </c>
      <c r="R62">
        <v>1</v>
      </c>
      <c r="S62">
        <v>0</v>
      </c>
      <c r="T62">
        <v>0</v>
      </c>
      <c r="V62">
        <v>0</v>
      </c>
      <c r="Y62" s="1">
        <v>44539</v>
      </c>
      <c r="Z62" s="6">
        <v>0.89491898148148152</v>
      </c>
      <c r="AB62">
        <v>1</v>
      </c>
      <c r="AD62" s="3">
        <f t="shared" si="1"/>
        <v>5.2795417759926613</v>
      </c>
      <c r="AE62" s="3">
        <f t="shared" si="0"/>
        <v>6.4328967783813731</v>
      </c>
      <c r="AF62" s="3">
        <f t="shared" si="2"/>
        <v>1.1533550023887118</v>
      </c>
      <c r="AG62" s="3">
        <f t="shared" si="3"/>
        <v>0.69161312847408207</v>
      </c>
      <c r="BC62" s="3"/>
      <c r="BD62" s="3"/>
      <c r="BE62" s="3"/>
      <c r="BF62" s="3"/>
    </row>
    <row r="63" spans="1:58" x14ac:dyDescent="0.35">
      <c r="A63">
        <v>40</v>
      </c>
      <c r="B63">
        <v>15</v>
      </c>
      <c r="C63" t="s">
        <v>76</v>
      </c>
      <c r="D63" t="s">
        <v>27</v>
      </c>
      <c r="G63">
        <v>0.5</v>
      </c>
      <c r="H63">
        <v>0.5</v>
      </c>
      <c r="I63">
        <v>5965</v>
      </c>
      <c r="J63">
        <v>7624</v>
      </c>
      <c r="L63">
        <v>7677</v>
      </c>
      <c r="M63">
        <v>4.9909999999999997</v>
      </c>
      <c r="N63">
        <v>6.7370000000000001</v>
      </c>
      <c r="O63">
        <v>1.746</v>
      </c>
      <c r="Q63">
        <v>0.68700000000000006</v>
      </c>
      <c r="R63">
        <v>1</v>
      </c>
      <c r="S63">
        <v>0</v>
      </c>
      <c r="T63">
        <v>0</v>
      </c>
      <c r="V63">
        <v>0</v>
      </c>
      <c r="Y63" s="1">
        <v>44539</v>
      </c>
      <c r="Z63" s="6">
        <v>0.90784722222222225</v>
      </c>
      <c r="AB63">
        <v>1</v>
      </c>
      <c r="AD63" s="3">
        <f t="shared" si="1"/>
        <v>5.4399400087346139</v>
      </c>
      <c r="AE63" s="3">
        <f t="shared" si="0"/>
        <v>6.5878011402369472</v>
      </c>
      <c r="AF63" s="3">
        <f t="shared" si="2"/>
        <v>1.1478611315023333</v>
      </c>
      <c r="AG63" s="3">
        <f t="shared" si="3"/>
        <v>0.66078225587856321</v>
      </c>
      <c r="BC63" s="3"/>
      <c r="BD63" s="3"/>
      <c r="BE63" s="3"/>
      <c r="BF63" s="3"/>
    </row>
    <row r="64" spans="1:58" x14ac:dyDescent="0.35">
      <c r="A64">
        <v>41</v>
      </c>
      <c r="B64">
        <v>15</v>
      </c>
      <c r="C64" t="s">
        <v>76</v>
      </c>
      <c r="D64" t="s">
        <v>27</v>
      </c>
      <c r="G64">
        <v>0.5</v>
      </c>
      <c r="H64">
        <v>0.5</v>
      </c>
      <c r="I64">
        <v>6013</v>
      </c>
      <c r="J64">
        <v>7713</v>
      </c>
      <c r="L64">
        <v>7760</v>
      </c>
      <c r="M64">
        <v>5.0279999999999996</v>
      </c>
      <c r="N64">
        <v>6.8129999999999997</v>
      </c>
      <c r="O64">
        <v>1.7849999999999999</v>
      </c>
      <c r="Q64">
        <v>0.69599999999999995</v>
      </c>
      <c r="R64">
        <v>1</v>
      </c>
      <c r="S64">
        <v>0</v>
      </c>
      <c r="T64">
        <v>0</v>
      </c>
      <c r="V64">
        <v>0</v>
      </c>
      <c r="Y64" s="1">
        <v>44539</v>
      </c>
      <c r="Z64" s="6">
        <v>0.91489583333333335</v>
      </c>
      <c r="AB64">
        <v>1</v>
      </c>
      <c r="AD64" s="3">
        <f t="shared" si="1"/>
        <v>5.4874654110285253</v>
      </c>
      <c r="AE64" s="3">
        <f t="shared" si="0"/>
        <v>6.6729029192810581</v>
      </c>
      <c r="AF64" s="3">
        <f t="shared" si="2"/>
        <v>1.1854375082525328</v>
      </c>
      <c r="AG64" s="3">
        <f t="shared" si="3"/>
        <v>0.66819953827110834</v>
      </c>
      <c r="AJ64">
        <f>ABS(100*(AD64-AD65)/(AVERAGE(AD64:AD65)))</f>
        <v>7.2146632896715079E-2</v>
      </c>
      <c r="AO64">
        <f>ABS(100*(AE64-AE65)/(AVERAGE(AE64:AE65)))</f>
        <v>0.57154567771296749</v>
      </c>
      <c r="AT64">
        <f>ABS(100*(AF64-AF65)/(AVERAGE(AF64:AF65)))</f>
        <v>2.8511619966944362</v>
      </c>
      <c r="AY64">
        <f>ABS(100*(AG64-AG65)/(AVERAGE(AG64:AG65)))</f>
        <v>0.32046113123237796</v>
      </c>
      <c r="BC64" s="3">
        <f>AVERAGE(AD64:AD65)</f>
        <v>5.4894456361241044</v>
      </c>
      <c r="BD64" s="3">
        <f>AVERAGE(AE64:AE65)</f>
        <v>6.69202691457187</v>
      </c>
      <c r="BE64" s="3">
        <f>AVERAGE(AF64:AF65)</f>
        <v>1.2025812784477652</v>
      </c>
      <c r="BF64" s="3">
        <f>AVERAGE(AG64:AG65)</f>
        <v>0.66927191644834383</v>
      </c>
    </row>
    <row r="65" spans="1:58" x14ac:dyDescent="0.35">
      <c r="A65">
        <v>42</v>
      </c>
      <c r="B65">
        <v>15</v>
      </c>
      <c r="C65" t="s">
        <v>76</v>
      </c>
      <c r="D65" t="s">
        <v>27</v>
      </c>
      <c r="G65">
        <v>0.5</v>
      </c>
      <c r="H65">
        <v>0.5</v>
      </c>
      <c r="I65">
        <v>6017</v>
      </c>
      <c r="J65">
        <v>7753</v>
      </c>
      <c r="L65">
        <v>7784</v>
      </c>
      <c r="M65">
        <v>5.0309999999999997</v>
      </c>
      <c r="N65">
        <v>6.8470000000000004</v>
      </c>
      <c r="O65">
        <v>1.8160000000000001</v>
      </c>
      <c r="Q65">
        <v>0.69799999999999995</v>
      </c>
      <c r="R65">
        <v>1</v>
      </c>
      <c r="S65">
        <v>0</v>
      </c>
      <c r="T65">
        <v>0</v>
      </c>
      <c r="V65">
        <v>0</v>
      </c>
      <c r="Y65" s="1">
        <v>44539</v>
      </c>
      <c r="Z65" s="6">
        <v>0.92236111111111108</v>
      </c>
      <c r="AB65">
        <v>1</v>
      </c>
      <c r="AD65" s="3">
        <f t="shared" si="1"/>
        <v>5.4914258612196845</v>
      </c>
      <c r="AE65" s="3">
        <f t="shared" si="0"/>
        <v>6.711150909862682</v>
      </c>
      <c r="AF65" s="3">
        <f t="shared" si="2"/>
        <v>1.2197250486429976</v>
      </c>
      <c r="AG65" s="3">
        <f t="shared" si="3"/>
        <v>0.67034429462557932</v>
      </c>
      <c r="BC65" s="3"/>
      <c r="BD65" s="3"/>
      <c r="BE65" s="3"/>
      <c r="BF65" s="3"/>
    </row>
    <row r="66" spans="1:58" x14ac:dyDescent="0.35">
      <c r="A66">
        <v>43</v>
      </c>
      <c r="B66">
        <v>16</v>
      </c>
      <c r="C66" t="s">
        <v>77</v>
      </c>
      <c r="D66" t="s">
        <v>27</v>
      </c>
      <c r="G66">
        <v>0.5</v>
      </c>
      <c r="H66">
        <v>0.5</v>
      </c>
      <c r="I66">
        <v>3864</v>
      </c>
      <c r="J66">
        <v>5211</v>
      </c>
      <c r="L66">
        <v>1029</v>
      </c>
      <c r="M66">
        <v>3.379</v>
      </c>
      <c r="N66">
        <v>4.6929999999999996</v>
      </c>
      <c r="O66">
        <v>1.3140000000000001</v>
      </c>
      <c r="Q66">
        <v>0</v>
      </c>
      <c r="R66">
        <v>1</v>
      </c>
      <c r="S66">
        <v>0</v>
      </c>
      <c r="T66">
        <v>0</v>
      </c>
      <c r="V66">
        <v>0</v>
      </c>
      <c r="Y66" s="1">
        <v>44539</v>
      </c>
      <c r="Z66" s="6">
        <v>0.93495370370370379</v>
      </c>
      <c r="AB66">
        <v>1</v>
      </c>
      <c r="AD66" s="3">
        <f t="shared" si="1"/>
        <v>3.3597135458281855</v>
      </c>
      <c r="AE66" s="3">
        <f t="shared" si="0"/>
        <v>4.2804911084005317</v>
      </c>
      <c r="AF66" s="3">
        <f t="shared" si="2"/>
        <v>0.92077756257234622</v>
      </c>
      <c r="AG66" s="3">
        <f t="shared" si="3"/>
        <v>6.6684745690130706E-2</v>
      </c>
      <c r="BC66" s="3"/>
      <c r="BD66" s="3"/>
      <c r="BE66" s="3"/>
      <c r="BF66" s="3"/>
    </row>
    <row r="67" spans="1:58" x14ac:dyDescent="0.35">
      <c r="A67">
        <v>44</v>
      </c>
      <c r="B67">
        <v>16</v>
      </c>
      <c r="C67" t="s">
        <v>77</v>
      </c>
      <c r="D67" t="s">
        <v>27</v>
      </c>
      <c r="G67">
        <v>0.5</v>
      </c>
      <c r="H67">
        <v>0.5</v>
      </c>
      <c r="I67">
        <v>3039</v>
      </c>
      <c r="J67">
        <v>5138</v>
      </c>
      <c r="L67">
        <v>935</v>
      </c>
      <c r="M67">
        <v>2.746</v>
      </c>
      <c r="N67">
        <v>4.6319999999999997</v>
      </c>
      <c r="O67">
        <v>1.885</v>
      </c>
      <c r="Q67">
        <v>0</v>
      </c>
      <c r="R67">
        <v>1</v>
      </c>
      <c r="S67">
        <v>0</v>
      </c>
      <c r="T67">
        <v>0</v>
      </c>
      <c r="V67">
        <v>0</v>
      </c>
      <c r="Y67" s="1">
        <v>44539</v>
      </c>
      <c r="Z67" s="6">
        <v>0.94171296296296303</v>
      </c>
      <c r="AB67">
        <v>1</v>
      </c>
      <c r="AD67" s="3">
        <f t="shared" si="1"/>
        <v>2.5428706939015777</v>
      </c>
      <c r="AE67" s="3">
        <f t="shared" si="0"/>
        <v>4.2106885255890694</v>
      </c>
      <c r="AF67" s="3">
        <f t="shared" si="2"/>
        <v>1.6678178316874916</v>
      </c>
      <c r="AG67" s="3">
        <f t="shared" si="3"/>
        <v>5.8284449968453125E-2</v>
      </c>
      <c r="AJ67">
        <f>ABS(100*(AD67-AD68)/(AVERAGE(AD67:AD68)))</f>
        <v>1.1355785723280956</v>
      </c>
      <c r="AO67">
        <f>ABS(100*(AE67-AE68)/(AVERAGE(AE67:AE68)))</f>
        <v>0.85922973715404038</v>
      </c>
      <c r="AT67">
        <f>ABS(100*(AF67-AF68)/(AVERAGE(AF67:AF68)))</f>
        <v>3.8256330211252441</v>
      </c>
      <c r="AY67">
        <f>ABS(100*(AG67-AG68)/(AVERAGE(AG67:AG68)))</f>
        <v>4.8687954742080306</v>
      </c>
      <c r="BC67" s="3">
        <f>AVERAGE(AD67:AD68)</f>
        <v>2.5285140619586253</v>
      </c>
      <c r="BD67" s="3">
        <f>AVERAGE(AE67:AE68)</f>
        <v>4.22885632111534</v>
      </c>
      <c r="BE67" s="3">
        <f>AVERAGE(AF67:AF68)</f>
        <v>1.7003422591567148</v>
      </c>
      <c r="BF67" s="3">
        <f>AVERAGE(AG67:AG68)</f>
        <v>5.6899294822857341E-2</v>
      </c>
    </row>
    <row r="68" spans="1:58" x14ac:dyDescent="0.35">
      <c r="A68">
        <v>45</v>
      </c>
      <c r="B68">
        <v>16</v>
      </c>
      <c r="C68" t="s">
        <v>77</v>
      </c>
      <c r="D68" t="s">
        <v>27</v>
      </c>
      <c r="G68">
        <v>0.5</v>
      </c>
      <c r="H68">
        <v>0.5</v>
      </c>
      <c r="I68">
        <v>3010</v>
      </c>
      <c r="J68">
        <v>5176</v>
      </c>
      <c r="L68">
        <v>904</v>
      </c>
      <c r="M68">
        <v>2.7240000000000002</v>
      </c>
      <c r="N68">
        <v>4.6639999999999997</v>
      </c>
      <c r="O68">
        <v>1.9390000000000001</v>
      </c>
      <c r="Q68">
        <v>0</v>
      </c>
      <c r="R68">
        <v>1</v>
      </c>
      <c r="S68">
        <v>0</v>
      </c>
      <c r="T68">
        <v>0</v>
      </c>
      <c r="V68">
        <v>0</v>
      </c>
      <c r="Y68" s="1">
        <v>44539</v>
      </c>
      <c r="Z68" s="6">
        <v>0.94899305555555558</v>
      </c>
      <c r="AB68">
        <v>1</v>
      </c>
      <c r="AD68" s="3">
        <f t="shared" si="1"/>
        <v>2.5141574300156728</v>
      </c>
      <c r="AE68" s="3">
        <f t="shared" si="0"/>
        <v>4.2470241166416107</v>
      </c>
      <c r="AF68" s="3">
        <f t="shared" si="2"/>
        <v>1.7328666866259379</v>
      </c>
      <c r="AG68" s="3">
        <f t="shared" si="3"/>
        <v>5.5514139677261563E-2</v>
      </c>
      <c r="BC68" s="3"/>
      <c r="BD68" s="3"/>
      <c r="BE68" s="3"/>
      <c r="BF68" s="3"/>
    </row>
    <row r="69" spans="1:58" x14ac:dyDescent="0.35">
      <c r="A69">
        <v>46</v>
      </c>
      <c r="B69">
        <v>17</v>
      </c>
      <c r="C69" t="s">
        <v>78</v>
      </c>
      <c r="D69" t="s">
        <v>27</v>
      </c>
      <c r="G69">
        <v>0.5</v>
      </c>
      <c r="H69">
        <v>0.5</v>
      </c>
      <c r="I69">
        <v>4146</v>
      </c>
      <c r="J69">
        <v>7686</v>
      </c>
      <c r="L69">
        <v>4014</v>
      </c>
      <c r="M69">
        <v>3.5960000000000001</v>
      </c>
      <c r="N69">
        <v>6.79</v>
      </c>
      <c r="O69">
        <v>3.194</v>
      </c>
      <c r="Q69">
        <v>0.30399999999999999</v>
      </c>
      <c r="R69">
        <v>1</v>
      </c>
      <c r="S69">
        <v>0</v>
      </c>
      <c r="T69">
        <v>0</v>
      </c>
      <c r="V69">
        <v>0</v>
      </c>
      <c r="Y69" s="1">
        <v>44539</v>
      </c>
      <c r="Z69" s="6">
        <v>0.9601157407407408</v>
      </c>
      <c r="AB69">
        <v>1</v>
      </c>
      <c r="AD69" s="3">
        <f t="shared" si="1"/>
        <v>3.6389252843049169</v>
      </c>
      <c r="AE69" s="3">
        <f t="shared" si="0"/>
        <v>6.6470855256384631</v>
      </c>
      <c r="AF69" s="3">
        <f t="shared" si="2"/>
        <v>3.0081602413335462</v>
      </c>
      <c r="AG69" s="3">
        <f t="shared" si="3"/>
        <v>0.33343881727744584</v>
      </c>
      <c r="BC69" s="3"/>
      <c r="BD69" s="3"/>
      <c r="BE69" s="3"/>
      <c r="BF69" s="3"/>
    </row>
    <row r="70" spans="1:58" x14ac:dyDescent="0.35">
      <c r="A70">
        <v>47</v>
      </c>
      <c r="B70">
        <v>17</v>
      </c>
      <c r="C70" t="s">
        <v>78</v>
      </c>
      <c r="D70" t="s">
        <v>27</v>
      </c>
      <c r="G70">
        <v>0.5</v>
      </c>
      <c r="H70">
        <v>0.5</v>
      </c>
      <c r="I70">
        <v>5024</v>
      </c>
      <c r="J70">
        <v>7871</v>
      </c>
      <c r="L70">
        <v>4038</v>
      </c>
      <c r="M70">
        <v>4.2690000000000001</v>
      </c>
      <c r="N70">
        <v>6.9470000000000001</v>
      </c>
      <c r="O70">
        <v>2.6779999999999999</v>
      </c>
      <c r="Q70">
        <v>0.30599999999999999</v>
      </c>
      <c r="R70">
        <v>1</v>
      </c>
      <c r="S70">
        <v>0</v>
      </c>
      <c r="T70">
        <v>0</v>
      </c>
      <c r="V70">
        <v>0</v>
      </c>
      <c r="Y70" s="1">
        <v>44539</v>
      </c>
      <c r="Z70" s="6">
        <v>0.9671412037037036</v>
      </c>
      <c r="AB70">
        <v>1</v>
      </c>
      <c r="AD70" s="3">
        <f t="shared" si="1"/>
        <v>4.5082441012643857</v>
      </c>
      <c r="AE70" s="3">
        <f t="shared" si="0"/>
        <v>6.8239824820784705</v>
      </c>
      <c r="AF70" s="3">
        <f t="shared" si="2"/>
        <v>2.3157383808140848</v>
      </c>
      <c r="AG70" s="3">
        <f t="shared" si="3"/>
        <v>0.33558357363191671</v>
      </c>
      <c r="AJ70">
        <f>ABS(100*(AD70-AD71)/(AVERAGE(AD70:AD71)))</f>
        <v>0.21938175095500687</v>
      </c>
      <c r="AO70">
        <f>ABS(100*(AE70-AE71)/(AVERAGE(AE70:AE71)))</f>
        <v>0.43532809727330063</v>
      </c>
      <c r="AT70">
        <f>ABS(100*(AF70-AF71)/(AVERAGE(AF70:AF71)))</f>
        <v>1.7222949184974019</v>
      </c>
      <c r="AY70">
        <f>ABS(100*(AG70-AG71)/(AVERAGE(AG70:AG71)))</f>
        <v>3.0276752861037912</v>
      </c>
      <c r="BC70" s="3">
        <f>AVERAGE(AD70:AD71)</f>
        <v>4.5131946640033345</v>
      </c>
      <c r="BD70" s="3">
        <f>AVERAGE(AE70:AE71)</f>
        <v>6.8091613857280908</v>
      </c>
      <c r="BE70" s="3">
        <f>AVERAGE(AF70:AF71)</f>
        <v>2.2959667217247564</v>
      </c>
      <c r="BF70" s="3">
        <f>AVERAGE(AG70:AG71)</f>
        <v>0.33057914213815132</v>
      </c>
    </row>
    <row r="71" spans="1:58" x14ac:dyDescent="0.35">
      <c r="A71">
        <v>48</v>
      </c>
      <c r="B71">
        <v>17</v>
      </c>
      <c r="C71" t="s">
        <v>78</v>
      </c>
      <c r="D71" t="s">
        <v>27</v>
      </c>
      <c r="G71">
        <v>0.5</v>
      </c>
      <c r="H71">
        <v>0.5</v>
      </c>
      <c r="I71">
        <v>5034</v>
      </c>
      <c r="J71">
        <v>7840</v>
      </c>
      <c r="L71">
        <v>3926</v>
      </c>
      <c r="M71">
        <v>4.2770000000000001</v>
      </c>
      <c r="N71">
        <v>6.9210000000000003</v>
      </c>
      <c r="O71">
        <v>2.6440000000000001</v>
      </c>
      <c r="Q71">
        <v>0.29499999999999998</v>
      </c>
      <c r="R71">
        <v>1</v>
      </c>
      <c r="S71">
        <v>0</v>
      </c>
      <c r="T71">
        <v>0</v>
      </c>
      <c r="V71">
        <v>0</v>
      </c>
      <c r="Y71" s="1">
        <v>44539</v>
      </c>
      <c r="Z71" s="6">
        <v>0.97452546296296294</v>
      </c>
      <c r="AB71">
        <v>1</v>
      </c>
      <c r="AD71" s="3">
        <f t="shared" si="1"/>
        <v>4.5181452267422841</v>
      </c>
      <c r="AE71" s="3">
        <f t="shared" si="0"/>
        <v>6.7943402893777121</v>
      </c>
      <c r="AF71" s="3">
        <f t="shared" si="2"/>
        <v>2.2761950626354279</v>
      </c>
      <c r="AG71" s="3">
        <f t="shared" si="3"/>
        <v>0.32557471064438598</v>
      </c>
      <c r="BC71" s="3"/>
      <c r="BD71" s="3"/>
      <c r="BE71" s="3"/>
      <c r="BF71" s="3"/>
    </row>
    <row r="72" spans="1:58" x14ac:dyDescent="0.35">
      <c r="A72">
        <v>49</v>
      </c>
      <c r="B72">
        <v>18</v>
      </c>
      <c r="C72" t="s">
        <v>79</v>
      </c>
      <c r="D72" t="s">
        <v>27</v>
      </c>
      <c r="G72">
        <v>0.5</v>
      </c>
      <c r="H72">
        <v>0.5</v>
      </c>
      <c r="I72">
        <v>4593</v>
      </c>
      <c r="J72">
        <v>7891</v>
      </c>
      <c r="L72">
        <v>2315</v>
      </c>
      <c r="M72">
        <v>3.9390000000000001</v>
      </c>
      <c r="N72">
        <v>6.9630000000000001</v>
      </c>
      <c r="O72">
        <v>3.0249999999999999</v>
      </c>
      <c r="Q72">
        <v>0.126</v>
      </c>
      <c r="R72">
        <v>1</v>
      </c>
      <c r="S72">
        <v>0</v>
      </c>
      <c r="T72">
        <v>0</v>
      </c>
      <c r="V72">
        <v>0</v>
      </c>
      <c r="Y72" s="1">
        <v>44539</v>
      </c>
      <c r="Z72" s="6">
        <v>0.98581018518518526</v>
      </c>
      <c r="AB72">
        <v>1</v>
      </c>
      <c r="AD72" s="3">
        <f t="shared" si="1"/>
        <v>4.0815055931669697</v>
      </c>
      <c r="AE72" s="3">
        <f t="shared" si="0"/>
        <v>6.8431064773692807</v>
      </c>
      <c r="AF72" s="3">
        <f t="shared" si="2"/>
        <v>2.761600884202311</v>
      </c>
      <c r="AG72" s="3">
        <f t="shared" si="3"/>
        <v>0.18160794035052846</v>
      </c>
      <c r="BC72" s="3"/>
      <c r="BD72" s="3"/>
      <c r="BE72" s="3"/>
      <c r="BF72" s="3"/>
    </row>
    <row r="73" spans="1:58" x14ac:dyDescent="0.35">
      <c r="A73">
        <v>50</v>
      </c>
      <c r="B73">
        <v>18</v>
      </c>
      <c r="C73" t="s">
        <v>79</v>
      </c>
      <c r="D73" t="s">
        <v>27</v>
      </c>
      <c r="G73">
        <v>0.5</v>
      </c>
      <c r="H73">
        <v>0.5</v>
      </c>
      <c r="I73">
        <v>4673</v>
      </c>
      <c r="J73">
        <v>8128</v>
      </c>
      <c r="L73">
        <v>2280</v>
      </c>
      <c r="M73">
        <v>4</v>
      </c>
      <c r="N73">
        <v>7.1639999999999997</v>
      </c>
      <c r="O73">
        <v>3.165</v>
      </c>
      <c r="Q73">
        <v>0.122</v>
      </c>
      <c r="R73">
        <v>1</v>
      </c>
      <c r="S73">
        <v>0</v>
      </c>
      <c r="T73">
        <v>0</v>
      </c>
      <c r="V73">
        <v>0</v>
      </c>
      <c r="Y73" s="1">
        <v>44539</v>
      </c>
      <c r="Z73" s="6">
        <v>0.99290509259259263</v>
      </c>
      <c r="AB73">
        <v>1</v>
      </c>
      <c r="AD73" s="3">
        <f t="shared" si="1"/>
        <v>4.1607145969901564</v>
      </c>
      <c r="AE73" s="3">
        <f t="shared" si="0"/>
        <v>7.069725821565398</v>
      </c>
      <c r="AF73" s="3">
        <f t="shared" si="2"/>
        <v>2.9090112245752415</v>
      </c>
      <c r="AG73" s="3">
        <f t="shared" si="3"/>
        <v>0.17848017066692509</v>
      </c>
      <c r="AJ73">
        <f>ABS(100*(AD73-AD74)/(AVERAGE(AD73:AD74)))</f>
        <v>0.21394115267265454</v>
      </c>
      <c r="AO73">
        <f>ABS(100*(AE73-AE74)/(AVERAGE(AE73:AE74)))</f>
        <v>6.7603509412350396E-2</v>
      </c>
      <c r="AT73">
        <f>ABS(100*(AF73-AF74)/(AVERAGE(AF73:AF74)))</f>
        <v>0.14207397723808723</v>
      </c>
      <c r="AY73">
        <f>ABS(100*(AG73-AG74)/(AVERAGE(AG73:AG74)))</f>
        <v>1.6880085654915518</v>
      </c>
      <c r="BC73" s="3">
        <f>AVERAGE(AD73:AD74)</f>
        <v>4.1651701034552104</v>
      </c>
      <c r="BD73" s="3">
        <f>AVERAGE(AE73:AE74)</f>
        <v>7.0721163209767504</v>
      </c>
      <c r="BE73" s="3">
        <f>AVERAGE(AF73:AF74)</f>
        <v>2.906946217521539</v>
      </c>
      <c r="BF73" s="3">
        <f>AVERAGE(AG73:AG74)</f>
        <v>0.17999937308467528</v>
      </c>
    </row>
    <row r="74" spans="1:58" x14ac:dyDescent="0.35">
      <c r="A74">
        <v>51</v>
      </c>
      <c r="B74">
        <v>18</v>
      </c>
      <c r="C74" t="s">
        <v>79</v>
      </c>
      <c r="D74" t="s">
        <v>27</v>
      </c>
      <c r="G74">
        <v>0.5</v>
      </c>
      <c r="H74">
        <v>0.5</v>
      </c>
      <c r="I74">
        <v>4682</v>
      </c>
      <c r="J74">
        <v>8133</v>
      </c>
      <c r="L74">
        <v>2314</v>
      </c>
      <c r="M74">
        <v>4.0069999999999997</v>
      </c>
      <c r="N74">
        <v>7.1689999999999996</v>
      </c>
      <c r="O74">
        <v>3.1619999999999999</v>
      </c>
      <c r="Q74">
        <v>0.126</v>
      </c>
      <c r="R74">
        <v>1</v>
      </c>
      <c r="S74">
        <v>0</v>
      </c>
      <c r="T74">
        <v>0</v>
      </c>
      <c r="V74">
        <v>0</v>
      </c>
      <c r="Y74" s="1">
        <v>44540</v>
      </c>
      <c r="Z74" s="6">
        <v>5.5555555555555556E-4</v>
      </c>
      <c r="AB74">
        <v>1</v>
      </c>
      <c r="AD74" s="3">
        <f t="shared" si="1"/>
        <v>4.1696256099202653</v>
      </c>
      <c r="AE74" s="3">
        <f t="shared" si="0"/>
        <v>7.0745068203881019</v>
      </c>
      <c r="AF74" s="3">
        <f t="shared" si="2"/>
        <v>2.9048812104678365</v>
      </c>
      <c r="AG74" s="3">
        <f t="shared" si="3"/>
        <v>0.18151857550242551</v>
      </c>
      <c r="BC74" s="3"/>
      <c r="BD74" s="3"/>
      <c r="BE74" s="3"/>
      <c r="BF74" s="3"/>
    </row>
    <row r="75" spans="1:58" x14ac:dyDescent="0.35">
      <c r="A75">
        <v>52</v>
      </c>
      <c r="B75">
        <v>19</v>
      </c>
      <c r="C75" t="s">
        <v>64</v>
      </c>
      <c r="D75" t="s">
        <v>27</v>
      </c>
      <c r="G75">
        <v>0.5</v>
      </c>
      <c r="H75">
        <v>0.5</v>
      </c>
      <c r="I75">
        <v>7260</v>
      </c>
      <c r="J75">
        <v>15581</v>
      </c>
      <c r="L75">
        <v>6485</v>
      </c>
      <c r="M75">
        <v>5.984</v>
      </c>
      <c r="N75">
        <v>13.478999999999999</v>
      </c>
      <c r="O75">
        <v>7.4950000000000001</v>
      </c>
      <c r="Q75">
        <v>0.56200000000000006</v>
      </c>
      <c r="R75">
        <v>1</v>
      </c>
      <c r="S75">
        <v>0</v>
      </c>
      <c r="T75">
        <v>0</v>
      </c>
      <c r="V75">
        <v>0</v>
      </c>
      <c r="Y75" s="1">
        <v>44540</v>
      </c>
      <c r="Z75" s="6">
        <v>1.4178240740740741E-2</v>
      </c>
      <c r="AB75">
        <v>1</v>
      </c>
      <c r="AD75" s="3">
        <f t="shared" si="1"/>
        <v>6.7221357581224401</v>
      </c>
      <c r="AE75" s="3">
        <f t="shared" si="0"/>
        <v>14.196282666686329</v>
      </c>
      <c r="AF75" s="3">
        <f t="shared" si="2"/>
        <v>7.4741469085638892</v>
      </c>
      <c r="AG75" s="3">
        <f t="shared" si="3"/>
        <v>0.55425935693984307</v>
      </c>
      <c r="BC75" s="3"/>
      <c r="BD75" s="3"/>
      <c r="BE75" s="3"/>
      <c r="BF75" s="3"/>
    </row>
    <row r="76" spans="1:58" x14ac:dyDescent="0.35">
      <c r="A76">
        <v>53</v>
      </c>
      <c r="B76">
        <v>19</v>
      </c>
      <c r="C76" t="s">
        <v>64</v>
      </c>
      <c r="D76" t="s">
        <v>27</v>
      </c>
      <c r="G76">
        <v>0.5</v>
      </c>
      <c r="H76">
        <v>0.5</v>
      </c>
      <c r="I76">
        <v>8165</v>
      </c>
      <c r="J76">
        <v>15661</v>
      </c>
      <c r="L76">
        <v>6597</v>
      </c>
      <c r="M76">
        <v>6.6790000000000003</v>
      </c>
      <c r="N76">
        <v>13.547000000000001</v>
      </c>
      <c r="O76">
        <v>6.8680000000000003</v>
      </c>
      <c r="Q76">
        <v>0.57399999999999995</v>
      </c>
      <c r="R76">
        <v>1</v>
      </c>
      <c r="S76">
        <v>0</v>
      </c>
      <c r="T76">
        <v>0</v>
      </c>
      <c r="V76">
        <v>0</v>
      </c>
      <c r="Y76" s="1">
        <v>44540</v>
      </c>
      <c r="Z76" s="6">
        <v>2.1736111111111112E-2</v>
      </c>
      <c r="AB76">
        <v>1</v>
      </c>
      <c r="AD76" s="3">
        <f t="shared" si="1"/>
        <v>7.6181876138722338</v>
      </c>
      <c r="AE76" s="3">
        <f t="shared" si="0"/>
        <v>14.272778647849576</v>
      </c>
      <c r="AF76" s="3">
        <f t="shared" si="2"/>
        <v>6.6545910339773418</v>
      </c>
      <c r="AG76" s="3">
        <f t="shared" si="3"/>
        <v>0.56426821992737386</v>
      </c>
      <c r="AJ76">
        <f>ABS(100*(AD76-AD77)/(AVERAGE(AD76:AD77)))</f>
        <v>0.71738217011320937</v>
      </c>
      <c r="AL76">
        <f>100*((AVERAGE(AD76:AD77)*25.225)-(AVERAGE(AD58:AD59)*25))/(1000*0.075)</f>
        <v>119.65513039612642</v>
      </c>
      <c r="AO76">
        <f>ABS(100*(AE76-AE77)/(AVERAGE(AE76:AE77)))</f>
        <v>0.14058986124045464</v>
      </c>
      <c r="AQ76">
        <f>100*((AVERAGE(AE76:AE77)*25.225)-(AVERAGE(AE58:AE59)*25))/(2000*0.075)</f>
        <v>110.51969779110996</v>
      </c>
      <c r="AT76">
        <f>ABS(100*(AF76-AF77)/(AVERAGE(AF76:AF77)))</f>
        <v>1.113836718020812</v>
      </c>
      <c r="AV76">
        <f>100*((AVERAGE(AF76:AF77)*25.225)-(AVERAGE(AF58:AF59)*25))/(1000*0.075)</f>
        <v>101.3842651860935</v>
      </c>
      <c r="AY76">
        <f>ABS(100*(AG76-AG77)/(AVERAGE(AG76:AG77)))</f>
        <v>0.86727427110454114</v>
      </c>
      <c r="BA76">
        <f>100*((AVERAGE(AG76:AG77)*25.225)-(AVERAGE(AG58:AG59)*25))/(100*0.075)</f>
        <v>101.41645360129584</v>
      </c>
      <c r="BC76" s="3">
        <f>AVERAGE(AD76:AD77)</f>
        <v>7.5909595188080132</v>
      </c>
      <c r="BD76" s="3">
        <f>AVERAGE(AE76:AE77)</f>
        <v>14.282818745377252</v>
      </c>
      <c r="BE76" s="3">
        <f>AVERAGE(AF76:AF77)</f>
        <v>6.6918592265692372</v>
      </c>
      <c r="BF76" s="3">
        <f>AVERAGE(AG76:AG77)</f>
        <v>0.56672575325020502</v>
      </c>
    </row>
    <row r="77" spans="1:58" x14ac:dyDescent="0.35">
      <c r="A77">
        <v>54</v>
      </c>
      <c r="B77">
        <v>19</v>
      </c>
      <c r="C77" t="s">
        <v>64</v>
      </c>
      <c r="D77" t="s">
        <v>27</v>
      </c>
      <c r="G77">
        <v>0.5</v>
      </c>
      <c r="H77">
        <v>0.5</v>
      </c>
      <c r="I77">
        <v>8110</v>
      </c>
      <c r="J77">
        <v>15682</v>
      </c>
      <c r="L77">
        <v>6652</v>
      </c>
      <c r="M77">
        <v>6.6369999999999996</v>
      </c>
      <c r="N77">
        <v>13.564</v>
      </c>
      <c r="O77">
        <v>6.9269999999999996</v>
      </c>
      <c r="Q77">
        <v>0.57999999999999996</v>
      </c>
      <c r="R77">
        <v>1</v>
      </c>
      <c r="S77">
        <v>0</v>
      </c>
      <c r="T77">
        <v>0</v>
      </c>
      <c r="V77">
        <v>0</v>
      </c>
      <c r="Y77" s="1">
        <v>44540</v>
      </c>
      <c r="Z77" s="6">
        <v>2.9560185185185189E-2</v>
      </c>
      <c r="AB77">
        <v>1</v>
      </c>
      <c r="AD77" s="3">
        <f t="shared" si="1"/>
        <v>7.5637314237437936</v>
      </c>
      <c r="AE77" s="3">
        <f t="shared" si="0"/>
        <v>14.292858842904927</v>
      </c>
      <c r="AF77" s="3">
        <f t="shared" si="2"/>
        <v>6.7291274191611334</v>
      </c>
      <c r="AG77" s="3">
        <f t="shared" si="3"/>
        <v>0.5691832865730363</v>
      </c>
    </row>
    <row r="78" spans="1:58" x14ac:dyDescent="0.35">
      <c r="A78">
        <v>55</v>
      </c>
      <c r="B78">
        <v>20</v>
      </c>
      <c r="C78" t="s">
        <v>65</v>
      </c>
      <c r="D78" t="s">
        <v>27</v>
      </c>
      <c r="G78">
        <v>0.5</v>
      </c>
      <c r="H78">
        <v>0.5</v>
      </c>
      <c r="I78">
        <v>5699</v>
      </c>
      <c r="J78">
        <v>8277</v>
      </c>
      <c r="L78">
        <v>2364</v>
      </c>
      <c r="M78">
        <v>4.7869999999999999</v>
      </c>
      <c r="N78">
        <v>7.29</v>
      </c>
      <c r="O78">
        <v>2.5030000000000001</v>
      </c>
      <c r="Q78">
        <v>0.13100000000000001</v>
      </c>
      <c r="R78">
        <v>1</v>
      </c>
      <c r="S78">
        <v>0</v>
      </c>
      <c r="T78">
        <v>0</v>
      </c>
      <c r="V78">
        <v>0</v>
      </c>
      <c r="Y78" s="1">
        <v>44540</v>
      </c>
      <c r="Z78" s="6">
        <v>4.2881944444444438E-2</v>
      </c>
      <c r="AB78">
        <v>1</v>
      </c>
      <c r="AD78" s="3">
        <f t="shared" si="1"/>
        <v>5.1765700710225193</v>
      </c>
      <c r="AE78" s="3">
        <f t="shared" si="0"/>
        <v>7.2121995864819457</v>
      </c>
      <c r="AF78" s="3">
        <f t="shared" si="2"/>
        <v>2.0356295154594264</v>
      </c>
      <c r="AG78" s="3">
        <f t="shared" si="3"/>
        <v>0.18598681790757318</v>
      </c>
      <c r="BC78" s="3"/>
      <c r="BD78" s="3"/>
      <c r="BE78" s="3"/>
      <c r="BF78" s="3"/>
    </row>
    <row r="79" spans="1:58" x14ac:dyDescent="0.35">
      <c r="A79">
        <v>56</v>
      </c>
      <c r="B79">
        <v>20</v>
      </c>
      <c r="C79" t="s">
        <v>65</v>
      </c>
      <c r="D79" t="s">
        <v>27</v>
      </c>
      <c r="G79">
        <v>0.5</v>
      </c>
      <c r="H79">
        <v>0.5</v>
      </c>
      <c r="I79">
        <v>4735</v>
      </c>
      <c r="J79">
        <v>8399</v>
      </c>
      <c r="L79">
        <v>2477</v>
      </c>
      <c r="M79">
        <v>4.048</v>
      </c>
      <c r="N79">
        <v>7.3940000000000001</v>
      </c>
      <c r="O79">
        <v>3.3460000000000001</v>
      </c>
      <c r="Q79">
        <v>0.14299999999999999</v>
      </c>
      <c r="R79">
        <v>1</v>
      </c>
      <c r="S79">
        <v>0</v>
      </c>
      <c r="T79">
        <v>0</v>
      </c>
      <c r="V79">
        <v>0</v>
      </c>
      <c r="Y79" s="1">
        <v>44540</v>
      </c>
      <c r="Z79" s="6">
        <v>5.0127314814814812E-2</v>
      </c>
      <c r="AB79">
        <v>1</v>
      </c>
      <c r="AD79" s="3">
        <f t="shared" si="1"/>
        <v>4.2221015749531254</v>
      </c>
      <c r="AE79" s="3">
        <f t="shared" si="0"/>
        <v>7.3288559577558958</v>
      </c>
      <c r="AF79" s="3">
        <f t="shared" si="2"/>
        <v>3.1067543828027704</v>
      </c>
      <c r="AG79" s="3">
        <f t="shared" si="3"/>
        <v>0.19608504574320687</v>
      </c>
      <c r="AJ79">
        <f>ABS(100*(AD79-AD80)/(AVERAGE(AD79:AD80)))</f>
        <v>7.2161566962109074</v>
      </c>
      <c r="AK79">
        <f>ABS(100*((AVERAGE(AD79:AD80)-AVERAGE(AD73:AD74))/(AVERAGE(AD73:AD74,AD79:AD80))))</f>
        <v>2.1868353890395698</v>
      </c>
      <c r="AO79">
        <f>ABS(100*(AE79-AE80)/(AVERAGE(AE79:AE80)))</f>
        <v>3.6940744328420587</v>
      </c>
      <c r="AP79">
        <f>ABS(100*((AVERAGE(AE79:AE80)-AVERAGE(AE73:AE74))/(AVERAGE(AE73:AE74,AE79:AE80))))</f>
        <v>1.7357351324454338</v>
      </c>
      <c r="AT79">
        <f>ABS(100*(AF79-AF80)/(AVERAGE(AF79:AF80)))</f>
        <v>0.90487117311917742</v>
      </c>
      <c r="AU79">
        <f>ABS(100*((AVERAGE(AF79:AF80)-AVERAGE(AF73:AF74))/(AVERAGE(AF73:AF74,AF79:AF80))))</f>
        <v>7.0980252218903974</v>
      </c>
      <c r="AY79">
        <f>ABS(100*(AG79-AG80)/(AVERAGE(AG79:AG80)))</f>
        <v>2.3049889577447238</v>
      </c>
      <c r="AZ79">
        <f>ABS(100*((AVERAGE(AG79:AG80)-AVERAGE(AG73:AG74))/(AVERAGE(AG73:AG74,AG79:AG80))))</f>
        <v>7.4102128814354922</v>
      </c>
      <c r="BC79" s="3">
        <f>AVERAGE(AD79:AD80)</f>
        <v>4.0750698616063366</v>
      </c>
      <c r="BD79" s="3">
        <f>AVERAGE(AE79:AE80)</f>
        <v>7.1959441904847559</v>
      </c>
      <c r="BE79" s="3">
        <f>AVERAGE(AF79:AF80)</f>
        <v>3.1208743288784193</v>
      </c>
      <c r="BF79" s="3">
        <f>AVERAGE(AG79:AG80)</f>
        <v>0.19385092454063305</v>
      </c>
    </row>
    <row r="80" spans="1:58" x14ac:dyDescent="0.35">
      <c r="A80">
        <v>57</v>
      </c>
      <c r="B80">
        <v>20</v>
      </c>
      <c r="C80" t="s">
        <v>65</v>
      </c>
      <c r="D80" t="s">
        <v>27</v>
      </c>
      <c r="G80">
        <v>0.5</v>
      </c>
      <c r="H80">
        <v>0.5</v>
      </c>
      <c r="I80">
        <v>4438</v>
      </c>
      <c r="J80">
        <v>8121</v>
      </c>
      <c r="L80">
        <v>2427</v>
      </c>
      <c r="M80">
        <v>3.819</v>
      </c>
      <c r="N80">
        <v>7.1580000000000004</v>
      </c>
      <c r="O80">
        <v>3.339</v>
      </c>
      <c r="Q80">
        <v>0.13800000000000001</v>
      </c>
      <c r="R80">
        <v>1</v>
      </c>
      <c r="S80">
        <v>0</v>
      </c>
      <c r="T80">
        <v>0</v>
      </c>
      <c r="V80">
        <v>0</v>
      </c>
      <c r="Y80" s="1">
        <v>44540</v>
      </c>
      <c r="Z80" s="6">
        <v>5.5891203703703707E-2</v>
      </c>
      <c r="AB80">
        <v>1</v>
      </c>
      <c r="AD80" s="3">
        <f t="shared" si="1"/>
        <v>3.9280381482595472</v>
      </c>
      <c r="AE80" s="3">
        <f t="shared" si="0"/>
        <v>7.063032423213615</v>
      </c>
      <c r="AF80" s="3">
        <f t="shared" si="2"/>
        <v>3.1349942749540678</v>
      </c>
      <c r="AG80" s="3">
        <f t="shared" si="3"/>
        <v>0.19161680333805922</v>
      </c>
    </row>
    <row r="81" spans="1:58" x14ac:dyDescent="0.35">
      <c r="A81">
        <v>58</v>
      </c>
      <c r="B81">
        <v>3</v>
      </c>
      <c r="C81" t="s">
        <v>28</v>
      </c>
      <c r="D81" t="s">
        <v>27</v>
      </c>
      <c r="G81">
        <v>0.5</v>
      </c>
      <c r="H81">
        <v>0.5</v>
      </c>
      <c r="I81">
        <v>1361</v>
      </c>
      <c r="J81">
        <v>415</v>
      </c>
      <c r="L81">
        <v>142</v>
      </c>
      <c r="M81">
        <v>1.4590000000000001</v>
      </c>
      <c r="N81">
        <v>0.63</v>
      </c>
      <c r="O81">
        <v>0</v>
      </c>
      <c r="Q81">
        <v>0</v>
      </c>
      <c r="R81">
        <v>1</v>
      </c>
      <c r="S81">
        <v>0</v>
      </c>
      <c r="T81">
        <v>0</v>
      </c>
      <c r="V81">
        <v>0</v>
      </c>
      <c r="Y81" s="1">
        <v>44540</v>
      </c>
      <c r="Z81" s="6">
        <v>6.6631944444444438E-2</v>
      </c>
      <c r="AB81">
        <v>1</v>
      </c>
      <c r="AD81" s="3">
        <f t="shared" si="1"/>
        <v>0.88146183871024697</v>
      </c>
      <c r="AE81" s="3">
        <f t="shared" si="0"/>
        <v>-0.30544296233608265</v>
      </c>
      <c r="AF81" s="3">
        <f t="shared" si="2"/>
        <v>-1.1869048010463297</v>
      </c>
      <c r="AG81" s="3">
        <f t="shared" si="3"/>
        <v>-1.2581874577188729E-2</v>
      </c>
      <c r="BC81" s="3"/>
      <c r="BD81" s="3"/>
      <c r="BE81" s="3"/>
      <c r="BF81" s="3"/>
    </row>
    <row r="82" spans="1:58" x14ac:dyDescent="0.35">
      <c r="A82">
        <v>59</v>
      </c>
      <c r="B82">
        <v>3</v>
      </c>
      <c r="C82" t="s">
        <v>28</v>
      </c>
      <c r="D82" t="s">
        <v>27</v>
      </c>
      <c r="G82">
        <v>0.5</v>
      </c>
      <c r="H82">
        <v>0.5</v>
      </c>
      <c r="I82">
        <v>222</v>
      </c>
      <c r="J82">
        <v>456</v>
      </c>
      <c r="L82">
        <v>173</v>
      </c>
      <c r="M82">
        <v>0.58499999999999996</v>
      </c>
      <c r="N82">
        <v>0.66500000000000004</v>
      </c>
      <c r="O82">
        <v>0.08</v>
      </c>
      <c r="Q82">
        <v>0</v>
      </c>
      <c r="R82">
        <v>1</v>
      </c>
      <c r="S82">
        <v>0</v>
      </c>
      <c r="T82">
        <v>0</v>
      </c>
      <c r="V82">
        <v>0</v>
      </c>
      <c r="Y82" s="1">
        <v>44540</v>
      </c>
      <c r="Z82" s="6">
        <v>7.1631944444444443E-2</v>
      </c>
      <c r="AB82">
        <v>1</v>
      </c>
      <c r="AD82" s="3">
        <f t="shared" si="1"/>
        <v>-0.24627635322236674</v>
      </c>
      <c r="AE82" s="3">
        <f t="shared" si="0"/>
        <v>-0.26623877198991891</v>
      </c>
      <c r="AF82" s="3">
        <f t="shared" si="2"/>
        <v>-1.996241876755217E-2</v>
      </c>
      <c r="AG82" s="3">
        <f t="shared" si="3"/>
        <v>-9.8115642859971826E-3</v>
      </c>
      <c r="AJ82">
        <f>ABS(100*(AD82-AD83)/(AVERAGE(AD82:AD83)))</f>
        <v>16.590735434598205</v>
      </c>
      <c r="AO82">
        <f>ABS(100*(AE82-AE83)/(AVERAGE(AE82:AE83)))</f>
        <v>8.2634879786302982</v>
      </c>
      <c r="AT82">
        <f>ABS(100*(AF82-AF83)/(AVERAGE(AF82:AF83)))</f>
        <v>235.89476214071544</v>
      </c>
      <c r="AY82">
        <f>ABS(100*(AG82-AG83)/(AVERAGE(AG82:AG83)))</f>
        <v>10.547288107662592</v>
      </c>
      <c r="BC82" s="3">
        <f>AVERAGE(AD82:AD83)</f>
        <v>-0.26855388554763787</v>
      </c>
      <c r="BD82" s="3">
        <f>AVERAGE(AE82:AE83)</f>
        <v>-0.27771316916440586</v>
      </c>
      <c r="BE82" s="3">
        <f>AVERAGE(AF82:AF83)</f>
        <v>-9.1592836167679881E-3</v>
      </c>
      <c r="BF82" s="3">
        <f>AVERAGE(AG82:AG83)</f>
        <v>-9.3200576214309393E-3</v>
      </c>
    </row>
    <row r="83" spans="1:58" x14ac:dyDescent="0.35">
      <c r="A83">
        <v>60</v>
      </c>
      <c r="B83">
        <v>3</v>
      </c>
      <c r="C83" t="s">
        <v>28</v>
      </c>
      <c r="D83" t="s">
        <v>27</v>
      </c>
      <c r="G83">
        <v>0.5</v>
      </c>
      <c r="H83">
        <v>0.5</v>
      </c>
      <c r="I83">
        <v>177</v>
      </c>
      <c r="J83">
        <v>432</v>
      </c>
      <c r="L83">
        <v>184</v>
      </c>
      <c r="M83">
        <v>0.55100000000000005</v>
      </c>
      <c r="N83">
        <v>0.64400000000000002</v>
      </c>
      <c r="O83">
        <v>9.4E-2</v>
      </c>
      <c r="Q83">
        <v>0</v>
      </c>
      <c r="R83">
        <v>1</v>
      </c>
      <c r="S83">
        <v>0</v>
      </c>
      <c r="T83">
        <v>0</v>
      </c>
      <c r="V83">
        <v>0</v>
      </c>
      <c r="Y83" s="1">
        <v>44540</v>
      </c>
      <c r="Z83" s="6">
        <v>7.7071759259259257E-2</v>
      </c>
      <c r="AB83">
        <v>1</v>
      </c>
      <c r="AD83" s="3">
        <f t="shared" si="1"/>
        <v>-0.290831417872909</v>
      </c>
      <c r="AE83" s="3">
        <f t="shared" si="0"/>
        <v>-0.28918756633889281</v>
      </c>
      <c r="AF83" s="3">
        <f t="shared" si="2"/>
        <v>1.6438515340161941E-3</v>
      </c>
      <c r="AG83" s="3">
        <f t="shared" si="3"/>
        <v>-8.8285509568646961E-3</v>
      </c>
      <c r="BC83" s="3"/>
      <c r="BD83" s="3"/>
      <c r="BE83" s="3"/>
      <c r="BF83" s="3"/>
    </row>
    <row r="84" spans="1:58" x14ac:dyDescent="0.35">
      <c r="A84">
        <v>61</v>
      </c>
      <c r="B84">
        <v>4</v>
      </c>
      <c r="C84" t="s">
        <v>63</v>
      </c>
      <c r="D84" t="s">
        <v>27</v>
      </c>
      <c r="G84">
        <v>0.6</v>
      </c>
      <c r="H84">
        <v>0.6</v>
      </c>
      <c r="I84">
        <v>3908</v>
      </c>
      <c r="J84">
        <v>9230</v>
      </c>
      <c r="L84">
        <v>4081</v>
      </c>
      <c r="M84">
        <v>2.8439999999999999</v>
      </c>
      <c r="N84">
        <v>6.7489999999999997</v>
      </c>
      <c r="O84">
        <v>3.9049999999999998</v>
      </c>
      <c r="Q84">
        <v>0.25900000000000001</v>
      </c>
      <c r="R84">
        <v>1</v>
      </c>
      <c r="S84">
        <v>0</v>
      </c>
      <c r="T84">
        <v>0</v>
      </c>
      <c r="V84">
        <v>0</v>
      </c>
      <c r="Y84" s="1">
        <v>44540</v>
      </c>
      <c r="Z84" s="6">
        <v>8.8148148148148142E-2</v>
      </c>
      <c r="AB84">
        <v>1</v>
      </c>
      <c r="AD84" s="3">
        <f t="shared" si="1"/>
        <v>2.836065414942448</v>
      </c>
      <c r="AE84" s="3">
        <f t="shared" si="0"/>
        <v>6.7695483017409304</v>
      </c>
      <c r="AF84" s="3">
        <f t="shared" si="2"/>
        <v>3.9334828867984823</v>
      </c>
      <c r="AG84" s="3">
        <f t="shared" si="3"/>
        <v>0.2828552184169531</v>
      </c>
    </row>
    <row r="85" spans="1:58" x14ac:dyDescent="0.35">
      <c r="A85">
        <v>62</v>
      </c>
      <c r="B85">
        <v>4</v>
      </c>
      <c r="C85" t="s">
        <v>63</v>
      </c>
      <c r="D85" t="s">
        <v>27</v>
      </c>
      <c r="G85">
        <v>0.6</v>
      </c>
      <c r="H85">
        <v>0.6</v>
      </c>
      <c r="I85">
        <v>5357</v>
      </c>
      <c r="J85">
        <v>9559</v>
      </c>
      <c r="L85">
        <v>4151</v>
      </c>
      <c r="M85">
        <v>3.77</v>
      </c>
      <c r="N85">
        <v>6.9809999999999999</v>
      </c>
      <c r="O85">
        <v>3.2109999999999999</v>
      </c>
      <c r="Q85">
        <v>0.26500000000000001</v>
      </c>
      <c r="R85">
        <v>1</v>
      </c>
      <c r="S85">
        <v>0</v>
      </c>
      <c r="T85">
        <v>0</v>
      </c>
      <c r="V85">
        <v>0</v>
      </c>
      <c r="Y85" s="1">
        <v>44540</v>
      </c>
      <c r="Z85" s="6">
        <v>9.5439814814814825E-2</v>
      </c>
      <c r="AB85">
        <v>1</v>
      </c>
      <c r="AD85" s="3">
        <f t="shared" si="1"/>
        <v>4.0316263163986656</v>
      </c>
      <c r="AE85" s="3">
        <f t="shared" si="0"/>
        <v>7.031706403852473</v>
      </c>
      <c r="AF85" s="3">
        <f t="shared" si="2"/>
        <v>3.0000800874538074</v>
      </c>
      <c r="AG85" s="3">
        <f t="shared" si="3"/>
        <v>0.28806816788962541</v>
      </c>
      <c r="AI85">
        <f>ABS(100*(AD85-3)/3)</f>
        <v>34.387543879955523</v>
      </c>
      <c r="AJ85">
        <f>ABS(100*(AD85-AD86)/(AVERAGE(AD85:AD86)))</f>
        <v>0</v>
      </c>
      <c r="AN85">
        <f t="shared" ref="AN85" si="12">ABS(100*(AE85-6)/6)</f>
        <v>17.195106730874553</v>
      </c>
      <c r="AO85">
        <f>ABS(100*(AE85-AE86)/(AVERAGE(AE85:AE86)))</f>
        <v>3.3990229482893278E-2</v>
      </c>
      <c r="AS85">
        <f>ABS(100*(AF85-3)/3)</f>
        <v>2.6695817935795674E-3</v>
      </c>
      <c r="AT85">
        <f>ABS(100*(AF85-AF86)/(AVERAGE(AF85:AF86)))</f>
        <v>7.9649453742323656E-2</v>
      </c>
      <c r="AX85">
        <f t="shared" ref="AX85" si="13">ABS(100*(AG85-0.3)/0.3)</f>
        <v>3.9772773701248583</v>
      </c>
      <c r="AY85">
        <f>ABS(100*(AG85-AG86)/(AVERAGE(AG85:AG86)))</f>
        <v>1.8187836754989717</v>
      </c>
      <c r="BC85" s="3">
        <f>AVERAGE(AD85:AD86)</f>
        <v>4.0316263163986656</v>
      </c>
      <c r="BD85" s="3">
        <f>AVERAGE(AE85:AE86)</f>
        <v>7.0329016535581488</v>
      </c>
      <c r="BE85" s="3">
        <f>AVERAGE(AF85:AF86)</f>
        <v>3.0012753371594827</v>
      </c>
      <c r="BF85" s="3">
        <f>AVERAGE(AG85:AG86)</f>
        <v>0.29071187797933773</v>
      </c>
    </row>
    <row r="86" spans="1:58" x14ac:dyDescent="0.35">
      <c r="A86">
        <v>63</v>
      </c>
      <c r="B86">
        <v>4</v>
      </c>
      <c r="C86" t="s">
        <v>63</v>
      </c>
      <c r="D86" t="s">
        <v>27</v>
      </c>
      <c r="G86">
        <v>0.6</v>
      </c>
      <c r="H86">
        <v>0.6</v>
      </c>
      <c r="I86">
        <v>5357</v>
      </c>
      <c r="J86">
        <v>9562</v>
      </c>
      <c r="L86">
        <v>4222</v>
      </c>
      <c r="M86">
        <v>3.7709999999999999</v>
      </c>
      <c r="N86">
        <v>6.9829999999999997</v>
      </c>
      <c r="O86">
        <v>3.2120000000000002</v>
      </c>
      <c r="Q86">
        <v>0.27100000000000002</v>
      </c>
      <c r="R86">
        <v>1</v>
      </c>
      <c r="S86">
        <v>0</v>
      </c>
      <c r="T86">
        <v>0</v>
      </c>
      <c r="V86">
        <v>0</v>
      </c>
      <c r="Y86" s="1">
        <v>44540</v>
      </c>
      <c r="Z86" s="6">
        <v>0.10318287037037037</v>
      </c>
      <c r="AB86">
        <v>1</v>
      </c>
      <c r="AD86" s="3">
        <f t="shared" si="1"/>
        <v>4.0316263163986656</v>
      </c>
      <c r="AE86" s="3">
        <f t="shared" si="0"/>
        <v>7.0340969032638236</v>
      </c>
      <c r="AF86" s="3">
        <f t="shared" si="2"/>
        <v>3.002470586865158</v>
      </c>
      <c r="AG86" s="3">
        <f t="shared" si="3"/>
        <v>0.2933555880690501</v>
      </c>
    </row>
    <row r="87" spans="1:58" x14ac:dyDescent="0.35">
      <c r="A87">
        <v>64</v>
      </c>
      <c r="B87">
        <v>21</v>
      </c>
      <c r="C87" t="s">
        <v>80</v>
      </c>
      <c r="D87" t="s">
        <v>27</v>
      </c>
      <c r="G87">
        <v>0.5</v>
      </c>
      <c r="H87">
        <v>0.5</v>
      </c>
      <c r="I87">
        <v>4508</v>
      </c>
      <c r="J87">
        <v>7776</v>
      </c>
      <c r="L87">
        <v>2855</v>
      </c>
      <c r="M87">
        <v>3.8730000000000002</v>
      </c>
      <c r="N87">
        <v>6.8659999999999997</v>
      </c>
      <c r="O87">
        <v>2.9929999999999999</v>
      </c>
      <c r="Q87">
        <v>0.183</v>
      </c>
      <c r="R87">
        <v>1</v>
      </c>
      <c r="S87">
        <v>0</v>
      </c>
      <c r="T87">
        <v>0</v>
      </c>
      <c r="V87">
        <v>0</v>
      </c>
      <c r="Y87" s="1">
        <v>44540</v>
      </c>
      <c r="Z87" s="6">
        <v>0.11453703703703703</v>
      </c>
      <c r="AB87">
        <v>1</v>
      </c>
      <c r="AD87" s="3">
        <f t="shared" si="1"/>
        <v>3.9973460266048342</v>
      </c>
      <c r="AE87" s="3">
        <f t="shared" si="0"/>
        <v>6.7331435044471144</v>
      </c>
      <c r="AF87" s="3">
        <f t="shared" si="2"/>
        <v>2.7357974778422802</v>
      </c>
      <c r="AG87" s="3">
        <f t="shared" si="3"/>
        <v>0.22986495832612314</v>
      </c>
    </row>
    <row r="88" spans="1:58" x14ac:dyDescent="0.35">
      <c r="A88">
        <v>65</v>
      </c>
      <c r="B88">
        <v>21</v>
      </c>
      <c r="C88" t="s">
        <v>80</v>
      </c>
      <c r="D88" t="s">
        <v>27</v>
      </c>
      <c r="G88">
        <v>0.5</v>
      </c>
      <c r="H88">
        <v>0.5</v>
      </c>
      <c r="I88">
        <v>4866</v>
      </c>
      <c r="J88">
        <v>8107</v>
      </c>
      <c r="L88">
        <v>2885</v>
      </c>
      <c r="M88">
        <v>4.1479999999999997</v>
      </c>
      <c r="N88">
        <v>7.1459999999999999</v>
      </c>
      <c r="O88">
        <v>2.9980000000000002</v>
      </c>
      <c r="Q88">
        <v>0.186</v>
      </c>
      <c r="R88">
        <v>1</v>
      </c>
      <c r="S88">
        <v>0</v>
      </c>
      <c r="T88">
        <v>0</v>
      </c>
      <c r="V88">
        <v>0</v>
      </c>
      <c r="Y88" s="1">
        <v>44540</v>
      </c>
      <c r="Z88" s="6">
        <v>0.12170138888888889</v>
      </c>
      <c r="AB88">
        <v>1</v>
      </c>
      <c r="AD88" s="3">
        <f t="shared" si="1"/>
        <v>4.3518063187135922</v>
      </c>
      <c r="AE88" s="3">
        <f t="shared" ref="AE88:AE131" si="14">((J88*$G$20)+$G$21)*1000/H88</f>
        <v>7.0496456265100464</v>
      </c>
      <c r="AF88" s="3">
        <f t="shared" si="2"/>
        <v>2.6978393077964542</v>
      </c>
      <c r="AG88" s="3">
        <f t="shared" si="3"/>
        <v>0.23254590376921178</v>
      </c>
      <c r="AJ88">
        <f>ABS(100*(AD88-AD89)/(AVERAGE(AD88:AD89)))</f>
        <v>6.7258284264598922</v>
      </c>
      <c r="AO88">
        <f>ABS(100*(AE88-AE89)/(AVERAGE(AE88:AE89)))</f>
        <v>3.7727683762935063</v>
      </c>
      <c r="AT88">
        <f>ABS(100*(AF88-AF89)/(AVERAGE(AF88:AF89)))</f>
        <v>0.81692270569296022</v>
      </c>
      <c r="AY88">
        <f>ABS(100*(AG88-AG89)/(AVERAGE(AG88:AG89)))</f>
        <v>1.1842421882937855</v>
      </c>
      <c r="BC88" s="3">
        <f>AVERAGE(AD88:AD89)</f>
        <v>4.2102202243796469</v>
      </c>
      <c r="BD88" s="3">
        <f>AVERAGE(AE88:AE89)</f>
        <v>6.919124358650258</v>
      </c>
      <c r="BE88" s="3">
        <f>AVERAGE(AF88:AF89)</f>
        <v>2.7089041342706102</v>
      </c>
      <c r="BF88" s="3">
        <f>AVERAGE(AG88:AG89)</f>
        <v>0.23393105891480753</v>
      </c>
    </row>
    <row r="89" spans="1:58" x14ac:dyDescent="0.35">
      <c r="A89">
        <v>66</v>
      </c>
      <c r="B89">
        <v>21</v>
      </c>
      <c r="C89" t="s">
        <v>80</v>
      </c>
      <c r="D89" t="s">
        <v>27</v>
      </c>
      <c r="G89">
        <v>0.5</v>
      </c>
      <c r="H89">
        <v>0.5</v>
      </c>
      <c r="I89">
        <v>4580</v>
      </c>
      <c r="J89">
        <v>7834</v>
      </c>
      <c r="L89">
        <v>2916</v>
      </c>
      <c r="M89">
        <v>3.9289999999999998</v>
      </c>
      <c r="N89">
        <v>6.915</v>
      </c>
      <c r="O89">
        <v>2.9870000000000001</v>
      </c>
      <c r="Q89">
        <v>0.189</v>
      </c>
      <c r="R89">
        <v>1</v>
      </c>
      <c r="S89">
        <v>0</v>
      </c>
      <c r="T89">
        <v>0</v>
      </c>
      <c r="V89">
        <v>0</v>
      </c>
      <c r="Y89" s="1">
        <v>44540</v>
      </c>
      <c r="Z89" s="6">
        <v>0.12743055555555555</v>
      </c>
      <c r="AB89">
        <v>1</v>
      </c>
      <c r="AD89" s="3">
        <f t="shared" ref="AD89:AD131" si="15">((I89*$E$20)+$E$21)*1000/G89</f>
        <v>4.0686341300457025</v>
      </c>
      <c r="AE89" s="3">
        <f t="shared" si="14"/>
        <v>6.7886030907904686</v>
      </c>
      <c r="AF89" s="3">
        <f t="shared" ref="AF89:AF131" si="16">AE89-AD89</f>
        <v>2.7199689607447661</v>
      </c>
      <c r="AG89" s="3">
        <f t="shared" ref="AG89:AG131" si="17">((L89*$I$20)+$I$21)*1000/H89</f>
        <v>0.23531621406040332</v>
      </c>
      <c r="BC89" s="3"/>
      <c r="BD89" s="3"/>
      <c r="BE89" s="3"/>
      <c r="BF89" s="3"/>
    </row>
    <row r="90" spans="1:58" x14ac:dyDescent="0.35">
      <c r="A90">
        <v>67</v>
      </c>
      <c r="B90">
        <v>22</v>
      </c>
      <c r="C90" t="s">
        <v>81</v>
      </c>
      <c r="D90" t="s">
        <v>27</v>
      </c>
      <c r="G90">
        <v>0.5</v>
      </c>
      <c r="H90">
        <v>0.5</v>
      </c>
      <c r="I90">
        <v>4595</v>
      </c>
      <c r="J90">
        <v>6963</v>
      </c>
      <c r="L90">
        <v>6618</v>
      </c>
      <c r="M90">
        <v>3.94</v>
      </c>
      <c r="N90">
        <v>6.1769999999999996</v>
      </c>
      <c r="O90">
        <v>2.238</v>
      </c>
      <c r="Q90">
        <v>0.57599999999999996</v>
      </c>
      <c r="R90">
        <v>1</v>
      </c>
      <c r="S90">
        <v>0</v>
      </c>
      <c r="T90">
        <v>0</v>
      </c>
      <c r="V90">
        <v>0</v>
      </c>
      <c r="Y90" s="1">
        <v>44540</v>
      </c>
      <c r="Z90" s="6">
        <v>0.13870370370370369</v>
      </c>
      <c r="AB90">
        <v>1</v>
      </c>
      <c r="AD90" s="3">
        <f t="shared" si="15"/>
        <v>4.0834858182625489</v>
      </c>
      <c r="AE90" s="3">
        <f t="shared" si="14"/>
        <v>5.9557530958756244</v>
      </c>
      <c r="AF90" s="3">
        <f t="shared" si="16"/>
        <v>1.8722672776130755</v>
      </c>
      <c r="AG90" s="3">
        <f t="shared" si="17"/>
        <v>0.56614488173753585</v>
      </c>
      <c r="BC90" s="3"/>
      <c r="BD90" s="3"/>
      <c r="BE90" s="3"/>
      <c r="BF90" s="3"/>
    </row>
    <row r="91" spans="1:58" x14ac:dyDescent="0.35">
      <c r="A91">
        <v>68</v>
      </c>
      <c r="B91">
        <v>22</v>
      </c>
      <c r="C91" t="s">
        <v>81</v>
      </c>
      <c r="D91" t="s">
        <v>27</v>
      </c>
      <c r="G91">
        <v>0.5</v>
      </c>
      <c r="H91">
        <v>0.5</v>
      </c>
      <c r="I91">
        <v>4710</v>
      </c>
      <c r="J91">
        <v>6937</v>
      </c>
      <c r="L91">
        <v>6819</v>
      </c>
      <c r="M91">
        <v>4.0289999999999999</v>
      </c>
      <c r="N91">
        <v>6.1550000000000002</v>
      </c>
      <c r="O91">
        <v>2.1269999999999998</v>
      </c>
      <c r="Q91">
        <v>0.59699999999999998</v>
      </c>
      <c r="R91">
        <v>1</v>
      </c>
      <c r="S91">
        <v>0</v>
      </c>
      <c r="T91">
        <v>0</v>
      </c>
      <c r="V91">
        <v>0</v>
      </c>
      <c r="Y91" s="1">
        <v>44540</v>
      </c>
      <c r="Z91" s="6">
        <v>0.14401620370370369</v>
      </c>
      <c r="AB91">
        <v>1</v>
      </c>
      <c r="AD91" s="3">
        <f t="shared" si="15"/>
        <v>4.1973487612583797</v>
      </c>
      <c r="AE91" s="3">
        <f t="shared" si="14"/>
        <v>5.930891901997569</v>
      </c>
      <c r="AF91" s="3">
        <f t="shared" si="16"/>
        <v>1.7335431407391892</v>
      </c>
      <c r="AG91" s="3">
        <f t="shared" si="17"/>
        <v>0.58410721620622941</v>
      </c>
      <c r="AJ91">
        <f>ABS(100*(AD91-AD92)/(AVERAGE(AD91:AD92)))</f>
        <v>3.8223319672473814</v>
      </c>
      <c r="AO91">
        <f>ABS(100*(AE91-AE92)/(AVERAGE(AE91:AE92)))</f>
        <v>0.11292024139432284</v>
      </c>
      <c r="AT91">
        <f>ABS(100*(AF91-AF92)/(AVERAGE(AF91:AF92)))</f>
        <v>8.3328891057309544</v>
      </c>
      <c r="AY91">
        <f>ABS(100*(AG91-AG92)/(AVERAGE(AG91:AG92)))</f>
        <v>0.42746735528478286</v>
      </c>
      <c r="BC91" s="3">
        <f>AVERAGE(AD91:AD92)</f>
        <v>4.1186348137090887</v>
      </c>
      <c r="BD91" s="3">
        <f>AVERAGE(AE91:AE92)</f>
        <v>5.9275452028216771</v>
      </c>
      <c r="BE91" s="3">
        <f>AVERAGE(AF91:AF92)</f>
        <v>1.8089103891125884</v>
      </c>
      <c r="BF91" s="3">
        <f>AVERAGE(AG91:AG92)</f>
        <v>0.5853583240796707</v>
      </c>
    </row>
    <row r="92" spans="1:58" x14ac:dyDescent="0.35">
      <c r="A92">
        <v>69</v>
      </c>
      <c r="B92">
        <v>22</v>
      </c>
      <c r="C92" t="s">
        <v>81</v>
      </c>
      <c r="D92" t="s">
        <v>27</v>
      </c>
      <c r="G92">
        <v>0.5</v>
      </c>
      <c r="H92">
        <v>0.5</v>
      </c>
      <c r="I92">
        <v>4551</v>
      </c>
      <c r="J92">
        <v>6930</v>
      </c>
      <c r="L92">
        <v>6847</v>
      </c>
      <c r="M92">
        <v>3.907</v>
      </c>
      <c r="N92">
        <v>6.149</v>
      </c>
      <c r="O92">
        <v>2.2429999999999999</v>
      </c>
      <c r="Q92">
        <v>0.6</v>
      </c>
      <c r="R92">
        <v>1</v>
      </c>
      <c r="S92">
        <v>0</v>
      </c>
      <c r="T92">
        <v>0</v>
      </c>
      <c r="V92">
        <v>0</v>
      </c>
      <c r="Y92" s="1">
        <v>44540</v>
      </c>
      <c r="Z92" s="6">
        <v>0.14974537037037036</v>
      </c>
      <c r="AB92">
        <v>1</v>
      </c>
      <c r="AD92" s="3">
        <f t="shared" si="15"/>
        <v>4.0399208661597976</v>
      </c>
      <c r="AE92" s="3">
        <f t="shared" si="14"/>
        <v>5.9241985036457852</v>
      </c>
      <c r="AF92" s="3">
        <f t="shared" si="16"/>
        <v>1.8842776374859875</v>
      </c>
      <c r="AG92" s="3">
        <f t="shared" si="17"/>
        <v>0.5866094319531121</v>
      </c>
      <c r="BC92" s="3"/>
      <c r="BD92" s="3"/>
      <c r="BE92" s="3"/>
      <c r="BF92" s="3"/>
    </row>
    <row r="93" spans="1:58" x14ac:dyDescent="0.35">
      <c r="A93">
        <v>70</v>
      </c>
      <c r="B93">
        <v>23</v>
      </c>
      <c r="C93" t="s">
        <v>82</v>
      </c>
      <c r="D93" t="s">
        <v>27</v>
      </c>
      <c r="G93">
        <v>0.5</v>
      </c>
      <c r="H93">
        <v>0.5</v>
      </c>
      <c r="I93">
        <v>5893</v>
      </c>
      <c r="J93">
        <v>7940</v>
      </c>
      <c r="L93">
        <v>6276</v>
      </c>
      <c r="M93">
        <v>4.9359999999999999</v>
      </c>
      <c r="N93">
        <v>7.0049999999999999</v>
      </c>
      <c r="O93">
        <v>2.069</v>
      </c>
      <c r="Q93">
        <v>0.54</v>
      </c>
      <c r="R93">
        <v>1</v>
      </c>
      <c r="S93">
        <v>0</v>
      </c>
      <c r="T93">
        <v>0</v>
      </c>
      <c r="V93">
        <v>0</v>
      </c>
      <c r="Y93" s="1">
        <v>44540</v>
      </c>
      <c r="Z93" s="6">
        <v>0.16094907407407408</v>
      </c>
      <c r="AB93">
        <v>1</v>
      </c>
      <c r="AD93" s="3">
        <f t="shared" si="15"/>
        <v>5.3686519052937456</v>
      </c>
      <c r="AE93" s="3">
        <f t="shared" si="14"/>
        <v>6.8899602658317693</v>
      </c>
      <c r="AF93" s="3">
        <f t="shared" si="16"/>
        <v>1.5213083605380238</v>
      </c>
      <c r="AG93" s="3">
        <f t="shared" si="17"/>
        <v>0.53558210368632586</v>
      </c>
      <c r="BC93" s="3"/>
      <c r="BD93" s="3"/>
      <c r="BE93" s="3"/>
      <c r="BF93" s="3"/>
    </row>
    <row r="94" spans="1:58" x14ac:dyDescent="0.35">
      <c r="A94">
        <v>71</v>
      </c>
      <c r="B94">
        <v>23</v>
      </c>
      <c r="C94" t="s">
        <v>82</v>
      </c>
      <c r="D94" t="s">
        <v>27</v>
      </c>
      <c r="G94">
        <v>0.5</v>
      </c>
      <c r="H94">
        <v>0.5</v>
      </c>
      <c r="I94">
        <v>6231</v>
      </c>
      <c r="J94">
        <v>8000</v>
      </c>
      <c r="L94">
        <v>6253</v>
      </c>
      <c r="M94">
        <v>5.1950000000000003</v>
      </c>
      <c r="N94">
        <v>7.056</v>
      </c>
      <c r="O94">
        <v>1.861</v>
      </c>
      <c r="Q94">
        <v>0.53800000000000003</v>
      </c>
      <c r="R94">
        <v>1</v>
      </c>
      <c r="S94">
        <v>0</v>
      </c>
      <c r="T94">
        <v>0</v>
      </c>
      <c r="V94">
        <v>0</v>
      </c>
      <c r="Y94" s="1">
        <v>44540</v>
      </c>
      <c r="Z94" s="6">
        <v>0.16635416666666666</v>
      </c>
      <c r="AB94">
        <v>1</v>
      </c>
      <c r="AD94" s="3">
        <f t="shared" si="15"/>
        <v>5.7033099464467076</v>
      </c>
      <c r="AE94" s="3">
        <f t="shared" si="14"/>
        <v>6.9473322517042044</v>
      </c>
      <c r="AF94" s="3">
        <f t="shared" si="16"/>
        <v>1.2440223052574968</v>
      </c>
      <c r="AG94" s="3">
        <f t="shared" si="17"/>
        <v>0.53352671217995795</v>
      </c>
      <c r="AJ94">
        <f>ABS(100*(AD94-AD95)/(AVERAGE(AD94:AD95)))</f>
        <v>2.0617620461703652</v>
      </c>
      <c r="AO94">
        <f>ABS(100*(AE94-AE95)/(AVERAGE(AE94:AE95)))</f>
        <v>0.34349785899722196</v>
      </c>
      <c r="AT94">
        <f>ABS(100*(AF94-AF95)/(AVERAGE(AF94:AF95)))</f>
        <v>7.9317270476291597</v>
      </c>
      <c r="AY94">
        <f>ABS(100*(AG94-AG95)/(AVERAGE(AG94:AG95)))</f>
        <v>0.56787740128524389</v>
      </c>
      <c r="BC94" s="3">
        <f>AVERAGE(AD94:AD95)</f>
        <v>5.7627166993140975</v>
      </c>
      <c r="BD94" s="3">
        <f>AVERAGE(AE94:AE95)</f>
        <v>6.959284748760961</v>
      </c>
      <c r="BE94" s="3">
        <f>AVERAGE(AF94:AF95)</f>
        <v>1.196568049446864</v>
      </c>
      <c r="BF94" s="3">
        <f>AVERAGE(AG94:AG95)</f>
        <v>0.53504591459770812</v>
      </c>
    </row>
    <row r="95" spans="1:58" x14ac:dyDescent="0.35">
      <c r="A95">
        <v>72</v>
      </c>
      <c r="B95">
        <v>23</v>
      </c>
      <c r="C95" t="s">
        <v>82</v>
      </c>
      <c r="D95" t="s">
        <v>27</v>
      </c>
      <c r="G95">
        <v>0.5</v>
      </c>
      <c r="H95">
        <v>0.5</v>
      </c>
      <c r="I95">
        <v>6351</v>
      </c>
      <c r="J95">
        <v>8025</v>
      </c>
      <c r="L95">
        <v>6287</v>
      </c>
      <c r="M95">
        <v>5.2869999999999999</v>
      </c>
      <c r="N95">
        <v>7.077</v>
      </c>
      <c r="O95">
        <v>1.79</v>
      </c>
      <c r="Q95">
        <v>0.54200000000000004</v>
      </c>
      <c r="R95">
        <v>1</v>
      </c>
      <c r="S95">
        <v>0</v>
      </c>
      <c r="T95">
        <v>0</v>
      </c>
      <c r="V95">
        <v>0</v>
      </c>
      <c r="Y95" s="1">
        <v>44540</v>
      </c>
      <c r="Z95" s="6">
        <v>0.17208333333333334</v>
      </c>
      <c r="AB95">
        <v>1</v>
      </c>
      <c r="AD95" s="3">
        <f t="shared" si="15"/>
        <v>5.8221234521814873</v>
      </c>
      <c r="AE95" s="3">
        <f t="shared" si="14"/>
        <v>6.9712372458177185</v>
      </c>
      <c r="AF95" s="3">
        <f t="shared" si="16"/>
        <v>1.1491137936362312</v>
      </c>
      <c r="AG95" s="3">
        <f t="shared" si="17"/>
        <v>0.53656511701545828</v>
      </c>
      <c r="BC95" s="3"/>
      <c r="BD95" s="3"/>
      <c r="BE95" s="3"/>
      <c r="BF95" s="3"/>
    </row>
    <row r="96" spans="1:58" x14ac:dyDescent="0.35">
      <c r="A96">
        <v>73</v>
      </c>
      <c r="B96">
        <v>24</v>
      </c>
      <c r="C96" t="s">
        <v>83</v>
      </c>
      <c r="D96" t="s">
        <v>27</v>
      </c>
      <c r="G96">
        <v>0.5</v>
      </c>
      <c r="H96">
        <v>0.5</v>
      </c>
      <c r="I96">
        <v>4053</v>
      </c>
      <c r="J96">
        <v>6760</v>
      </c>
      <c r="L96">
        <v>2482</v>
      </c>
      <c r="M96">
        <v>3.524</v>
      </c>
      <c r="N96">
        <v>6.0049999999999999</v>
      </c>
      <c r="O96">
        <v>2.4809999999999999</v>
      </c>
      <c r="Q96">
        <v>0.14399999999999999</v>
      </c>
      <c r="R96">
        <v>1</v>
      </c>
      <c r="S96">
        <v>0</v>
      </c>
      <c r="T96">
        <v>0</v>
      </c>
      <c r="V96">
        <v>0</v>
      </c>
      <c r="Y96" s="1">
        <v>44540</v>
      </c>
      <c r="Z96" s="6">
        <v>0.18336805555555555</v>
      </c>
      <c r="AB96">
        <v>1</v>
      </c>
      <c r="AD96" s="3">
        <f t="shared" si="15"/>
        <v>3.5468448173604625</v>
      </c>
      <c r="AE96" s="3">
        <f t="shared" si="14"/>
        <v>5.7616445436738868</v>
      </c>
      <c r="AF96" s="3">
        <f t="shared" si="16"/>
        <v>2.2147997263134243</v>
      </c>
      <c r="AG96" s="3">
        <f t="shared" si="17"/>
        <v>0.19653186998372163</v>
      </c>
      <c r="BC96" s="3"/>
      <c r="BD96" s="3"/>
      <c r="BE96" s="3"/>
      <c r="BF96" s="3"/>
    </row>
    <row r="97" spans="1:58" x14ac:dyDescent="0.35">
      <c r="A97">
        <v>74</v>
      </c>
      <c r="B97">
        <v>24</v>
      </c>
      <c r="C97" t="s">
        <v>83</v>
      </c>
      <c r="D97" t="s">
        <v>27</v>
      </c>
      <c r="G97">
        <v>0.5</v>
      </c>
      <c r="H97">
        <v>0.5</v>
      </c>
      <c r="I97">
        <v>3191</v>
      </c>
      <c r="J97">
        <v>6746</v>
      </c>
      <c r="L97">
        <v>2472</v>
      </c>
      <c r="M97">
        <v>2.863</v>
      </c>
      <c r="N97">
        <v>5.9939999999999998</v>
      </c>
      <c r="O97">
        <v>3.1309999999999998</v>
      </c>
      <c r="Q97">
        <v>0.14299999999999999</v>
      </c>
      <c r="R97">
        <v>1</v>
      </c>
      <c r="S97">
        <v>0</v>
      </c>
      <c r="T97">
        <v>0</v>
      </c>
      <c r="V97">
        <v>0</v>
      </c>
      <c r="Y97" s="1">
        <v>44540</v>
      </c>
      <c r="Z97" s="6">
        <v>0.18863425925925925</v>
      </c>
      <c r="AB97">
        <v>1</v>
      </c>
      <c r="AD97" s="3">
        <f t="shared" si="15"/>
        <v>2.6933678011656315</v>
      </c>
      <c r="AE97" s="3">
        <f t="shared" si="14"/>
        <v>5.7482577469703191</v>
      </c>
      <c r="AF97" s="3">
        <f t="shared" si="16"/>
        <v>3.0548899458046876</v>
      </c>
      <c r="AG97" s="3">
        <f t="shared" si="17"/>
        <v>0.19563822150269208</v>
      </c>
      <c r="AJ97">
        <f>ABS(100*(AD97-AD98)/(AVERAGE(AD97:AD98)))</f>
        <v>1.4813364837261822</v>
      </c>
      <c r="AO97">
        <f>ABS(100*(AE97-AE98)/(AVERAGE(AE97:AE98)))</f>
        <v>0.56398157464592868</v>
      </c>
      <c r="AT97">
        <f>ABS(100*(AF97-AF98)/(AVERAGE(AF97:AF98)))</f>
        <v>2.3331127992899083</v>
      </c>
      <c r="AY97">
        <f>ABS(100*(AG97-AG98)/(AVERAGE(AG97:AG98)))</f>
        <v>2.1240942993056087</v>
      </c>
      <c r="BC97" s="3">
        <f>AVERAGE(AD97:AD98)</f>
        <v>2.673565550209835</v>
      </c>
      <c r="BD97" s="3">
        <f>AVERAGE(AE97:AE98)</f>
        <v>5.7645131429675089</v>
      </c>
      <c r="BE97" s="3">
        <f>AVERAGE(AF97:AF98)</f>
        <v>3.0909475927576739</v>
      </c>
      <c r="BF97" s="3">
        <f>AVERAGE(AG97:AG98)</f>
        <v>0.1977382954331115</v>
      </c>
    </row>
    <row r="98" spans="1:58" x14ac:dyDescent="0.35">
      <c r="A98">
        <v>75</v>
      </c>
      <c r="B98">
        <v>24</v>
      </c>
      <c r="C98" t="s">
        <v>83</v>
      </c>
      <c r="D98" t="s">
        <v>27</v>
      </c>
      <c r="G98">
        <v>0.5</v>
      </c>
      <c r="H98">
        <v>0.5</v>
      </c>
      <c r="I98">
        <v>3151</v>
      </c>
      <c r="J98">
        <v>6780</v>
      </c>
      <c r="L98">
        <v>2519</v>
      </c>
      <c r="M98">
        <v>2.8330000000000002</v>
      </c>
      <c r="N98">
        <v>6.0229999999999997</v>
      </c>
      <c r="O98">
        <v>3.19</v>
      </c>
      <c r="Q98">
        <v>0.14699999999999999</v>
      </c>
      <c r="R98">
        <v>1</v>
      </c>
      <c r="S98">
        <v>0</v>
      </c>
      <c r="T98">
        <v>0</v>
      </c>
      <c r="V98">
        <v>0</v>
      </c>
      <c r="Y98" s="1">
        <v>44540</v>
      </c>
      <c r="Z98" s="6">
        <v>0.19435185185185186</v>
      </c>
      <c r="AB98">
        <v>1</v>
      </c>
      <c r="AD98" s="3">
        <f t="shared" si="15"/>
        <v>2.6537632992540385</v>
      </c>
      <c r="AE98" s="3">
        <f t="shared" si="14"/>
        <v>5.7807685389646988</v>
      </c>
      <c r="AF98" s="3">
        <f t="shared" si="16"/>
        <v>3.1270052397106602</v>
      </c>
      <c r="AG98" s="3">
        <f t="shared" si="17"/>
        <v>0.19983836936353089</v>
      </c>
      <c r="BC98" s="3"/>
      <c r="BD98" s="3"/>
      <c r="BE98" s="3"/>
      <c r="BF98" s="3"/>
    </row>
    <row r="99" spans="1:58" x14ac:dyDescent="0.35">
      <c r="A99">
        <v>76</v>
      </c>
      <c r="B99">
        <v>25</v>
      </c>
      <c r="C99" t="s">
        <v>84</v>
      </c>
      <c r="D99" t="s">
        <v>27</v>
      </c>
      <c r="G99">
        <v>0.5</v>
      </c>
      <c r="H99">
        <v>0.5</v>
      </c>
      <c r="I99">
        <v>4383</v>
      </c>
      <c r="J99">
        <v>7479</v>
      </c>
      <c r="L99">
        <v>1235</v>
      </c>
      <c r="M99">
        <v>3.7770000000000001</v>
      </c>
      <c r="N99">
        <v>6.6139999999999999</v>
      </c>
      <c r="O99">
        <v>2.8370000000000002</v>
      </c>
      <c r="Q99">
        <v>1.2999999999999999E-2</v>
      </c>
      <c r="R99">
        <v>1</v>
      </c>
      <c r="S99">
        <v>0</v>
      </c>
      <c r="T99">
        <v>0</v>
      </c>
      <c r="V99">
        <v>0</v>
      </c>
      <c r="Y99" s="1">
        <v>44540</v>
      </c>
      <c r="Z99" s="6">
        <v>0.20550925925925925</v>
      </c>
      <c r="AB99">
        <v>1</v>
      </c>
      <c r="AD99" s="3">
        <f t="shared" si="15"/>
        <v>3.8735819581311057</v>
      </c>
      <c r="AE99" s="3">
        <f t="shared" si="14"/>
        <v>6.4491521743785629</v>
      </c>
      <c r="AF99" s="3">
        <f t="shared" si="16"/>
        <v>2.5755702162474572</v>
      </c>
      <c r="AG99" s="3">
        <f t="shared" si="17"/>
        <v>8.509390439933906E-2</v>
      </c>
      <c r="BC99" s="3"/>
      <c r="BD99" s="3"/>
      <c r="BE99" s="3"/>
      <c r="BF99" s="3"/>
    </row>
    <row r="100" spans="1:58" x14ac:dyDescent="0.35">
      <c r="A100">
        <v>77</v>
      </c>
      <c r="B100">
        <v>25</v>
      </c>
      <c r="C100" t="s">
        <v>84</v>
      </c>
      <c r="D100" t="s">
        <v>27</v>
      </c>
      <c r="G100">
        <v>0.5</v>
      </c>
      <c r="H100">
        <v>0.5</v>
      </c>
      <c r="I100">
        <v>4795</v>
      </c>
      <c r="J100">
        <v>7469</v>
      </c>
      <c r="L100">
        <v>1231</v>
      </c>
      <c r="M100">
        <v>4.0940000000000003</v>
      </c>
      <c r="N100">
        <v>6.6059999999999999</v>
      </c>
      <c r="O100">
        <v>2.512</v>
      </c>
      <c r="Q100">
        <v>1.2999999999999999E-2</v>
      </c>
      <c r="R100">
        <v>1</v>
      </c>
      <c r="S100">
        <v>0</v>
      </c>
      <c r="T100">
        <v>0</v>
      </c>
      <c r="V100">
        <v>0</v>
      </c>
      <c r="Y100" s="1">
        <v>44540</v>
      </c>
      <c r="Z100" s="6">
        <v>0.21089120370370371</v>
      </c>
      <c r="AB100">
        <v>1</v>
      </c>
      <c r="AD100" s="3">
        <f t="shared" si="15"/>
        <v>4.2815083278205153</v>
      </c>
      <c r="AE100" s="3">
        <f t="shared" si="14"/>
        <v>6.4395901767331569</v>
      </c>
      <c r="AF100" s="3">
        <f t="shared" si="16"/>
        <v>2.1580818489126417</v>
      </c>
      <c r="AG100" s="3">
        <f t="shared" si="17"/>
        <v>8.4736445006927244E-2</v>
      </c>
      <c r="AJ100">
        <f>ABS(100*(AD100-AD101)/(AVERAGE(AD100:AD101)))</f>
        <v>6.7913773784071196</v>
      </c>
      <c r="AO100">
        <f>ABS(100*(AE100-AE101)/(AVERAGE(AE100:AE101)))</f>
        <v>4.1442093284293087</v>
      </c>
      <c r="AT100">
        <f>ABS(100*(AF100-AF101)/(AVERAGE(AF100:AF101)))</f>
        <v>1.3283285608996735</v>
      </c>
      <c r="AY100">
        <f>ABS(100*(AG100-AG101)/(AVERAGE(AG100:AG101)))</f>
        <v>1.1533931179309123</v>
      </c>
      <c r="BC100" s="3">
        <f>AVERAGE(AD100:AD101)</f>
        <v>4.4320054350845695</v>
      </c>
      <c r="BD100" s="3">
        <f>AVERAGE(AE100:AE101)</f>
        <v>6.5758486431801897</v>
      </c>
      <c r="BE100" s="3">
        <f>AVERAGE(AF100:AF101)</f>
        <v>2.1438432080956207</v>
      </c>
      <c r="BF100" s="3">
        <f>AVERAGE(AG100:AG101)</f>
        <v>8.5227951671493496E-2</v>
      </c>
    </row>
    <row r="101" spans="1:58" x14ac:dyDescent="0.35">
      <c r="A101">
        <v>78</v>
      </c>
      <c r="B101">
        <v>25</v>
      </c>
      <c r="C101" t="s">
        <v>84</v>
      </c>
      <c r="D101" t="s">
        <v>27</v>
      </c>
      <c r="G101">
        <v>0.5</v>
      </c>
      <c r="H101">
        <v>0.5</v>
      </c>
      <c r="I101">
        <v>5099</v>
      </c>
      <c r="J101">
        <v>7754</v>
      </c>
      <c r="L101">
        <v>1242</v>
      </c>
      <c r="M101">
        <v>4.327</v>
      </c>
      <c r="N101">
        <v>6.8479999999999999</v>
      </c>
      <c r="O101">
        <v>2.5209999999999999</v>
      </c>
      <c r="Q101">
        <v>1.4E-2</v>
      </c>
      <c r="R101">
        <v>1</v>
      </c>
      <c r="S101">
        <v>0</v>
      </c>
      <c r="T101">
        <v>0</v>
      </c>
      <c r="V101">
        <v>0</v>
      </c>
      <c r="Y101" s="1">
        <v>44540</v>
      </c>
      <c r="Z101" s="6">
        <v>0.2185300925925926</v>
      </c>
      <c r="AB101">
        <v>1</v>
      </c>
      <c r="AD101" s="3">
        <f t="shared" si="15"/>
        <v>4.5825025423486228</v>
      </c>
      <c r="AE101" s="3">
        <f t="shared" si="14"/>
        <v>6.7121071096272225</v>
      </c>
      <c r="AF101" s="3">
        <f t="shared" si="16"/>
        <v>2.1296045672785997</v>
      </c>
      <c r="AG101" s="3">
        <f t="shared" si="17"/>
        <v>8.5719458336059734E-2</v>
      </c>
      <c r="BC101" s="3"/>
      <c r="BD101" s="3"/>
      <c r="BE101" s="3"/>
      <c r="BF101" s="3"/>
    </row>
    <row r="102" spans="1:58" x14ac:dyDescent="0.35">
      <c r="A102">
        <v>79</v>
      </c>
      <c r="B102">
        <v>26</v>
      </c>
      <c r="C102" t="s">
        <v>85</v>
      </c>
      <c r="D102" t="s">
        <v>27</v>
      </c>
      <c r="G102">
        <v>0.5</v>
      </c>
      <c r="H102">
        <v>0.5</v>
      </c>
      <c r="I102">
        <v>5423</v>
      </c>
      <c r="J102">
        <v>7445</v>
      </c>
      <c r="L102">
        <v>7361</v>
      </c>
      <c r="M102">
        <v>4.5750000000000002</v>
      </c>
      <c r="N102">
        <v>6.5860000000000003</v>
      </c>
      <c r="O102">
        <v>2.0110000000000001</v>
      </c>
      <c r="Q102">
        <v>0.65400000000000003</v>
      </c>
      <c r="R102">
        <v>1</v>
      </c>
      <c r="S102">
        <v>0</v>
      </c>
      <c r="T102">
        <v>0</v>
      </c>
      <c r="V102">
        <v>0</v>
      </c>
      <c r="Y102" s="1">
        <v>44540</v>
      </c>
      <c r="Z102" s="6">
        <v>0.22975694444444442</v>
      </c>
      <c r="AB102">
        <v>1</v>
      </c>
      <c r="AD102" s="3">
        <f t="shared" si="15"/>
        <v>4.9032990078325271</v>
      </c>
      <c r="AE102" s="3">
        <f t="shared" si="14"/>
        <v>6.4166413823841832</v>
      </c>
      <c r="AF102" s="3">
        <f t="shared" si="16"/>
        <v>1.5133423745516561</v>
      </c>
      <c r="AG102" s="3">
        <f t="shared" si="17"/>
        <v>0.63254296387803011</v>
      </c>
      <c r="BC102" s="3"/>
      <c r="BD102" s="3"/>
      <c r="BE102" s="3"/>
      <c r="BF102" s="3"/>
    </row>
    <row r="103" spans="1:58" x14ac:dyDescent="0.35">
      <c r="A103">
        <v>80</v>
      </c>
      <c r="B103">
        <v>26</v>
      </c>
      <c r="C103" t="s">
        <v>85</v>
      </c>
      <c r="D103" t="s">
        <v>27</v>
      </c>
      <c r="G103">
        <v>0.5</v>
      </c>
      <c r="H103">
        <v>0.5</v>
      </c>
      <c r="I103">
        <v>6071</v>
      </c>
      <c r="J103">
        <v>7696</v>
      </c>
      <c r="L103">
        <v>7396</v>
      </c>
      <c r="M103">
        <v>5.0720000000000001</v>
      </c>
      <c r="N103">
        <v>6.798</v>
      </c>
      <c r="O103">
        <v>1.726</v>
      </c>
      <c r="Q103">
        <v>0.65800000000000003</v>
      </c>
      <c r="R103">
        <v>1</v>
      </c>
      <c r="S103">
        <v>0</v>
      </c>
      <c r="T103">
        <v>0</v>
      </c>
      <c r="V103">
        <v>0</v>
      </c>
      <c r="Y103" s="1">
        <v>44540</v>
      </c>
      <c r="Z103" s="6">
        <v>0.23694444444444443</v>
      </c>
      <c r="AB103">
        <v>1</v>
      </c>
      <c r="AD103" s="3">
        <f t="shared" si="15"/>
        <v>5.544891938800335</v>
      </c>
      <c r="AE103" s="3">
        <f t="shared" si="14"/>
        <v>6.6566475232838682</v>
      </c>
      <c r="AF103" s="3">
        <f t="shared" si="16"/>
        <v>1.1117555844835332</v>
      </c>
      <c r="AG103" s="3">
        <f t="shared" si="17"/>
        <v>0.63567073356163339</v>
      </c>
      <c r="AJ103">
        <f>ABS(100*(AD103-AD104)/(AVERAGE(AD103:AD104)))</f>
        <v>5.6174986934877769</v>
      </c>
      <c r="AO103">
        <f>ABS(100*(AE103-AE104)/(AVERAGE(AE103:AE104)))</f>
        <v>3.7164029082501115</v>
      </c>
      <c r="AT103">
        <f>ABS(100*(AF103-AF104)/(AVERAGE(AF103:AF104)))</f>
        <v>5.2635674722073942</v>
      </c>
      <c r="AY103">
        <f>ABS(100*(AG103-AG104)/(AVERAGE(AG103:AG104)))</f>
        <v>1.7281729484592721</v>
      </c>
      <c r="BC103" s="3">
        <f>AVERAGE(AD103:AD104)</f>
        <v>5.3934047189884922</v>
      </c>
      <c r="BD103" s="3">
        <f>AVERAGE(AE103:AE104)</f>
        <v>6.5352101531872151</v>
      </c>
      <c r="BE103" s="3">
        <f>AVERAGE(AF103:AF104)</f>
        <v>1.1418054341987234</v>
      </c>
      <c r="BF103" s="3">
        <f>AVERAGE(AG103:AG104)</f>
        <v>0.64121135414401653</v>
      </c>
    </row>
    <row r="104" spans="1:58" x14ac:dyDescent="0.35">
      <c r="A104">
        <v>81</v>
      </c>
      <c r="B104">
        <v>26</v>
      </c>
      <c r="C104" t="s">
        <v>85</v>
      </c>
      <c r="D104" t="s">
        <v>27</v>
      </c>
      <c r="G104">
        <v>0.5</v>
      </c>
      <c r="H104">
        <v>0.5</v>
      </c>
      <c r="I104">
        <v>5765</v>
      </c>
      <c r="J104">
        <v>7442</v>
      </c>
      <c r="L104">
        <v>7520</v>
      </c>
      <c r="M104">
        <v>4.8380000000000001</v>
      </c>
      <c r="N104">
        <v>6.5830000000000002</v>
      </c>
      <c r="O104">
        <v>1.7450000000000001</v>
      </c>
      <c r="Q104">
        <v>0.67100000000000004</v>
      </c>
      <c r="R104">
        <v>1</v>
      </c>
      <c r="S104">
        <v>0</v>
      </c>
      <c r="T104">
        <v>0</v>
      </c>
      <c r="V104">
        <v>0</v>
      </c>
      <c r="Y104" s="1">
        <v>44540</v>
      </c>
      <c r="Z104" s="6">
        <v>0.24271990740740743</v>
      </c>
      <c r="AB104">
        <v>1</v>
      </c>
      <c r="AD104" s="3">
        <f t="shared" si="15"/>
        <v>5.2419174991766484</v>
      </c>
      <c r="AE104" s="3">
        <f t="shared" si="14"/>
        <v>6.413772783090562</v>
      </c>
      <c r="AF104" s="3">
        <f t="shared" si="16"/>
        <v>1.1718552839139136</v>
      </c>
      <c r="AG104" s="3">
        <f t="shared" si="17"/>
        <v>0.64675197472639967</v>
      </c>
      <c r="BC104" s="3"/>
      <c r="BD104" s="3"/>
      <c r="BE104" s="3"/>
      <c r="BF104" s="3"/>
    </row>
    <row r="105" spans="1:58" x14ac:dyDescent="0.35">
      <c r="A105">
        <v>82</v>
      </c>
      <c r="B105">
        <v>27</v>
      </c>
      <c r="C105" t="s">
        <v>86</v>
      </c>
      <c r="D105" t="s">
        <v>27</v>
      </c>
      <c r="G105">
        <v>0.5</v>
      </c>
      <c r="H105">
        <v>0.5</v>
      </c>
      <c r="I105">
        <v>7227</v>
      </c>
      <c r="J105">
        <v>10285</v>
      </c>
      <c r="L105">
        <v>2340</v>
      </c>
      <c r="M105">
        <v>5.9589999999999996</v>
      </c>
      <c r="N105">
        <v>8.9920000000000009</v>
      </c>
      <c r="O105">
        <v>3.032</v>
      </c>
      <c r="Q105">
        <v>0.129</v>
      </c>
      <c r="R105">
        <v>1</v>
      </c>
      <c r="S105">
        <v>0</v>
      </c>
      <c r="T105">
        <v>0</v>
      </c>
      <c r="V105">
        <v>0</v>
      </c>
      <c r="Y105" s="1">
        <v>44540</v>
      </c>
      <c r="Z105" s="6">
        <v>0.25408564814814816</v>
      </c>
      <c r="AB105">
        <v>1</v>
      </c>
      <c r="AD105" s="3">
        <f t="shared" si="15"/>
        <v>6.689462044045376</v>
      </c>
      <c r="AE105" s="3">
        <f t="shared" si="14"/>
        <v>9.1322487136794255</v>
      </c>
      <c r="AF105" s="3">
        <f t="shared" si="16"/>
        <v>2.4427866696340494</v>
      </c>
      <c r="AG105" s="3">
        <f t="shared" si="17"/>
        <v>0.18384206155310229</v>
      </c>
      <c r="BC105" s="3"/>
      <c r="BD105" s="3"/>
      <c r="BE105" s="3"/>
      <c r="BF105" s="3"/>
    </row>
    <row r="106" spans="1:58" x14ac:dyDescent="0.35">
      <c r="A106">
        <v>83</v>
      </c>
      <c r="B106">
        <v>27</v>
      </c>
      <c r="C106" t="s">
        <v>86</v>
      </c>
      <c r="D106" t="s">
        <v>27</v>
      </c>
      <c r="G106">
        <v>0.5</v>
      </c>
      <c r="H106">
        <v>0.5</v>
      </c>
      <c r="I106">
        <v>8007</v>
      </c>
      <c r="J106">
        <v>10718</v>
      </c>
      <c r="L106">
        <v>2312</v>
      </c>
      <c r="M106">
        <v>6.5579999999999998</v>
      </c>
      <c r="N106">
        <v>9.359</v>
      </c>
      <c r="O106">
        <v>2.8010000000000002</v>
      </c>
      <c r="Q106">
        <v>0.126</v>
      </c>
      <c r="R106">
        <v>1</v>
      </c>
      <c r="S106">
        <v>0</v>
      </c>
      <c r="T106">
        <v>0</v>
      </c>
      <c r="V106">
        <v>0</v>
      </c>
      <c r="Y106" s="1">
        <v>44540</v>
      </c>
      <c r="Z106" s="6">
        <v>0.26146990740740744</v>
      </c>
      <c r="AB106">
        <v>1</v>
      </c>
      <c r="AD106" s="3">
        <f t="shared" si="15"/>
        <v>7.4617498313214412</v>
      </c>
      <c r="AE106" s="3">
        <f t="shared" si="14"/>
        <v>9.5462832117254965</v>
      </c>
      <c r="AF106" s="3">
        <f t="shared" si="16"/>
        <v>2.0845333804040553</v>
      </c>
      <c r="AG106" s="3">
        <f t="shared" si="17"/>
        <v>0.18133984580621962</v>
      </c>
      <c r="AJ106">
        <f>ABS(100*(AD106-AD107)/(AVERAGE(AD106:AD107)))</f>
        <v>6.6323867035207235E-2</v>
      </c>
      <c r="AO106">
        <f>ABS(100*(AE106-AE107)/(AVERAGE(AE106:AE107)))</f>
        <v>0.15013413370930945</v>
      </c>
      <c r="AT106">
        <f>ABS(100*(AF106-AF107)/(AVERAGE(AF106:AF107)))</f>
        <v>0.44956445866163147</v>
      </c>
      <c r="AY106">
        <f>ABS(100*(AG106-AG107)/(AVERAGE(AG106:AG107)))</f>
        <v>1.5161090582903021</v>
      </c>
      <c r="BC106" s="3">
        <f>AVERAGE(AD106:AD107)</f>
        <v>7.464225112690916</v>
      </c>
      <c r="BD106" s="3">
        <f>AVERAGE(AE106:AE107)</f>
        <v>9.553454709959551</v>
      </c>
      <c r="BE106" s="3">
        <f>AVERAGE(AF106:AF107)</f>
        <v>2.089229597268635</v>
      </c>
      <c r="BF106" s="3">
        <f>AVERAGE(AG106:AG107)</f>
        <v>0.18272500095181538</v>
      </c>
    </row>
    <row r="107" spans="1:58" x14ac:dyDescent="0.35">
      <c r="A107">
        <v>84</v>
      </c>
      <c r="B107">
        <v>27</v>
      </c>
      <c r="C107" t="s">
        <v>86</v>
      </c>
      <c r="D107" t="s">
        <v>27</v>
      </c>
      <c r="G107">
        <v>0.5</v>
      </c>
      <c r="H107">
        <v>0.5</v>
      </c>
      <c r="I107">
        <v>8012</v>
      </c>
      <c r="J107">
        <v>10733</v>
      </c>
      <c r="L107">
        <v>2343</v>
      </c>
      <c r="M107">
        <v>6.5609999999999999</v>
      </c>
      <c r="N107">
        <v>9.3710000000000004</v>
      </c>
      <c r="O107">
        <v>2.81</v>
      </c>
      <c r="Q107">
        <v>0.129</v>
      </c>
      <c r="R107">
        <v>1</v>
      </c>
      <c r="S107">
        <v>0</v>
      </c>
      <c r="T107">
        <v>0</v>
      </c>
      <c r="V107">
        <v>0</v>
      </c>
      <c r="Y107" s="1">
        <v>44540</v>
      </c>
      <c r="Z107" s="6">
        <v>0.26914351851851853</v>
      </c>
      <c r="AB107">
        <v>1</v>
      </c>
      <c r="AD107" s="3">
        <f t="shared" si="15"/>
        <v>7.4667003940603909</v>
      </c>
      <c r="AE107" s="3">
        <f t="shared" si="14"/>
        <v>9.5606262081936055</v>
      </c>
      <c r="AF107" s="3">
        <f t="shared" si="16"/>
        <v>2.0939258141332147</v>
      </c>
      <c r="AG107" s="3">
        <f t="shared" si="17"/>
        <v>0.18411015609741113</v>
      </c>
      <c r="BC107" s="3"/>
      <c r="BD107" s="3"/>
      <c r="BE107" s="3"/>
      <c r="BF107" s="3"/>
    </row>
    <row r="108" spans="1:58" x14ac:dyDescent="0.35">
      <c r="A108">
        <v>85</v>
      </c>
      <c r="B108">
        <v>28</v>
      </c>
      <c r="C108" t="s">
        <v>87</v>
      </c>
      <c r="D108" t="s">
        <v>27</v>
      </c>
      <c r="G108">
        <v>0.5</v>
      </c>
      <c r="H108">
        <v>0.5</v>
      </c>
      <c r="I108">
        <v>4636</v>
      </c>
      <c r="J108">
        <v>6724</v>
      </c>
      <c r="L108">
        <v>2525</v>
      </c>
      <c r="M108">
        <v>3.9710000000000001</v>
      </c>
      <c r="N108">
        <v>5.9749999999999996</v>
      </c>
      <c r="O108">
        <v>2.004</v>
      </c>
      <c r="Q108">
        <v>0.14799999999999999</v>
      </c>
      <c r="R108">
        <v>1</v>
      </c>
      <c r="S108">
        <v>0</v>
      </c>
      <c r="T108">
        <v>0</v>
      </c>
      <c r="V108">
        <v>0</v>
      </c>
      <c r="Y108" s="1">
        <v>44540</v>
      </c>
      <c r="Z108" s="6">
        <v>0.28053240740740742</v>
      </c>
      <c r="AB108">
        <v>1</v>
      </c>
      <c r="AD108" s="3">
        <f t="shared" si="15"/>
        <v>4.1240804327219323</v>
      </c>
      <c r="AE108" s="3">
        <f t="shared" si="14"/>
        <v>5.7272213521504263</v>
      </c>
      <c r="AF108" s="3">
        <f t="shared" si="16"/>
        <v>1.603140919428494</v>
      </c>
      <c r="AG108" s="3">
        <f t="shared" si="17"/>
        <v>0.2003745584521486</v>
      </c>
      <c r="BC108" s="3"/>
      <c r="BD108" s="3"/>
      <c r="BE108" s="3"/>
      <c r="BF108" s="3"/>
    </row>
    <row r="109" spans="1:58" x14ac:dyDescent="0.35">
      <c r="A109">
        <v>86</v>
      </c>
      <c r="B109">
        <v>28</v>
      </c>
      <c r="C109" t="s">
        <v>87</v>
      </c>
      <c r="D109" t="s">
        <v>27</v>
      </c>
      <c r="G109">
        <v>0.5</v>
      </c>
      <c r="H109">
        <v>0.5</v>
      </c>
      <c r="I109">
        <v>3388</v>
      </c>
      <c r="J109">
        <v>6728</v>
      </c>
      <c r="L109">
        <v>2528</v>
      </c>
      <c r="M109">
        <v>3.0139999999999998</v>
      </c>
      <c r="N109">
        <v>5.9779999999999998</v>
      </c>
      <c r="O109">
        <v>2.964</v>
      </c>
      <c r="Q109">
        <v>0.14799999999999999</v>
      </c>
      <c r="R109">
        <v>1</v>
      </c>
      <c r="S109">
        <v>0</v>
      </c>
      <c r="T109">
        <v>0</v>
      </c>
      <c r="V109">
        <v>0</v>
      </c>
      <c r="Y109" s="1">
        <v>44540</v>
      </c>
      <c r="Z109" s="6">
        <v>0.28581018518518519</v>
      </c>
      <c r="AB109">
        <v>1</v>
      </c>
      <c r="AD109" s="3">
        <f t="shared" si="15"/>
        <v>2.8884199730802278</v>
      </c>
      <c r="AE109" s="3">
        <f t="shared" si="14"/>
        <v>5.731046151208588</v>
      </c>
      <c r="AF109" s="3">
        <f t="shared" si="16"/>
        <v>2.8426261781283602</v>
      </c>
      <c r="AG109" s="3">
        <f t="shared" si="17"/>
        <v>0.20064265299645748</v>
      </c>
      <c r="AJ109">
        <f>ABS(100*(AD109-AD110)/(AVERAGE(AD109:AD110)))</f>
        <v>4.0569876886842291</v>
      </c>
      <c r="AO109">
        <f>ABS(100*(AE109-AE110)/(AVERAGE(AE109:AE110)))</f>
        <v>0.97956759112053771</v>
      </c>
      <c r="AT109">
        <f>ABS(100*(AF109-AF110)/(AVERAGE(AF109:AF110)))</f>
        <v>5.8488251254921275</v>
      </c>
      <c r="AY109">
        <f>ABS(100*(AG109-AG110)/(AVERAGE(AG109:AG110)))</f>
        <v>0.84268125986213671</v>
      </c>
      <c r="BC109" s="3">
        <f>AVERAGE(AD109:AD110)</f>
        <v>2.830993445308418</v>
      </c>
      <c r="BD109" s="3">
        <f>AVERAGE(AE109:AE110)</f>
        <v>5.7592540442625353</v>
      </c>
      <c r="BE109" s="3">
        <f>AVERAGE(AF109:AF110)</f>
        <v>2.9282605989541173</v>
      </c>
      <c r="BF109" s="3">
        <f>AVERAGE(AG109:AG110)</f>
        <v>0.20149161905343554</v>
      </c>
    </row>
    <row r="110" spans="1:58" x14ac:dyDescent="0.35">
      <c r="A110">
        <v>87</v>
      </c>
      <c r="B110">
        <v>28</v>
      </c>
      <c r="C110" t="s">
        <v>87</v>
      </c>
      <c r="D110" t="s">
        <v>27</v>
      </c>
      <c r="G110">
        <v>0.5</v>
      </c>
      <c r="H110">
        <v>0.5</v>
      </c>
      <c r="I110">
        <v>3272</v>
      </c>
      <c r="J110">
        <v>6787</v>
      </c>
      <c r="L110">
        <v>2547</v>
      </c>
      <c r="M110">
        <v>2.9249999999999998</v>
      </c>
      <c r="N110">
        <v>6.0279999999999996</v>
      </c>
      <c r="O110">
        <v>3.1030000000000002</v>
      </c>
      <c r="Q110">
        <v>0.15</v>
      </c>
      <c r="R110">
        <v>1</v>
      </c>
      <c r="S110">
        <v>0</v>
      </c>
      <c r="T110">
        <v>0</v>
      </c>
      <c r="V110">
        <v>0</v>
      </c>
      <c r="Y110" s="1">
        <v>44540</v>
      </c>
      <c r="Z110" s="6">
        <v>0.2915625</v>
      </c>
      <c r="AB110">
        <v>1</v>
      </c>
      <c r="AD110" s="3">
        <f t="shared" si="15"/>
        <v>2.7735669175366078</v>
      </c>
      <c r="AE110" s="3">
        <f t="shared" si="14"/>
        <v>5.7874619373164826</v>
      </c>
      <c r="AF110" s="3">
        <f t="shared" si="16"/>
        <v>3.0138950197798748</v>
      </c>
      <c r="AG110" s="3">
        <f t="shared" si="17"/>
        <v>0.20234058511041358</v>
      </c>
      <c r="BC110" s="3"/>
      <c r="BD110" s="3"/>
      <c r="BE110" s="3"/>
      <c r="BF110" s="3"/>
    </row>
    <row r="111" spans="1:58" x14ac:dyDescent="0.35">
      <c r="A111">
        <v>88</v>
      </c>
      <c r="B111">
        <v>29</v>
      </c>
      <c r="C111" t="s">
        <v>88</v>
      </c>
      <c r="D111" t="s">
        <v>27</v>
      </c>
      <c r="G111">
        <v>0.5</v>
      </c>
      <c r="H111">
        <v>0.5</v>
      </c>
      <c r="I111">
        <v>4265</v>
      </c>
      <c r="J111">
        <v>6709</v>
      </c>
      <c r="L111">
        <v>2100</v>
      </c>
      <c r="M111">
        <v>3.6869999999999998</v>
      </c>
      <c r="N111">
        <v>5.9630000000000001</v>
      </c>
      <c r="O111">
        <v>2.2759999999999998</v>
      </c>
      <c r="Q111">
        <v>0.104</v>
      </c>
      <c r="R111">
        <v>1</v>
      </c>
      <c r="S111">
        <v>0</v>
      </c>
      <c r="T111">
        <v>0</v>
      </c>
      <c r="V111">
        <v>0</v>
      </c>
      <c r="Y111" s="1">
        <v>44540</v>
      </c>
      <c r="Z111" s="6">
        <v>0.30283564814814817</v>
      </c>
      <c r="AB111">
        <v>1</v>
      </c>
      <c r="AD111" s="3">
        <f t="shared" si="15"/>
        <v>3.7567486774919061</v>
      </c>
      <c r="AE111" s="3">
        <f t="shared" si="14"/>
        <v>5.7128783556823182</v>
      </c>
      <c r="AF111" s="3">
        <f t="shared" si="16"/>
        <v>1.9561296781904121</v>
      </c>
      <c r="AG111" s="3">
        <f t="shared" si="17"/>
        <v>0.16239449800839353</v>
      </c>
      <c r="BC111" s="3"/>
      <c r="BD111" s="3"/>
      <c r="BE111" s="3"/>
      <c r="BF111" s="3"/>
    </row>
    <row r="112" spans="1:58" x14ac:dyDescent="0.35">
      <c r="A112">
        <v>89</v>
      </c>
      <c r="B112">
        <v>29</v>
      </c>
      <c r="C112" t="s">
        <v>88</v>
      </c>
      <c r="D112" t="s">
        <v>27</v>
      </c>
      <c r="G112">
        <v>0.5</v>
      </c>
      <c r="H112">
        <v>0.5</v>
      </c>
      <c r="I112">
        <v>4654</v>
      </c>
      <c r="J112">
        <v>6600</v>
      </c>
      <c r="L112">
        <v>2104</v>
      </c>
      <c r="M112">
        <v>3.9849999999999999</v>
      </c>
      <c r="N112">
        <v>5.87</v>
      </c>
      <c r="O112">
        <v>1.8839999999999999</v>
      </c>
      <c r="Q112">
        <v>0.104</v>
      </c>
      <c r="R112">
        <v>1</v>
      </c>
      <c r="S112">
        <v>0</v>
      </c>
      <c r="T112">
        <v>0</v>
      </c>
      <c r="V112">
        <v>0</v>
      </c>
      <c r="Y112" s="1">
        <v>44540</v>
      </c>
      <c r="Z112" s="6">
        <v>0.30811342592592594</v>
      </c>
      <c r="AB112">
        <v>1</v>
      </c>
      <c r="AD112" s="3">
        <f t="shared" si="15"/>
        <v>4.1419024585821491</v>
      </c>
      <c r="AE112" s="3">
        <f t="shared" si="14"/>
        <v>5.6086525813473944</v>
      </c>
      <c r="AF112" s="3">
        <f t="shared" si="16"/>
        <v>1.4667501227652453</v>
      </c>
      <c r="AG112" s="3">
        <f t="shared" si="17"/>
        <v>0.16275195740080536</v>
      </c>
      <c r="AJ112">
        <f>ABS(100*(AD112-AD113)/(AVERAGE(AD112:AD113)))</f>
        <v>5.9829357152526743</v>
      </c>
      <c r="AO112">
        <f>ABS(100*(AE112-AE113)/(AVERAGE(AE112:AE113)))</f>
        <v>6.2272201206512028</v>
      </c>
      <c r="AT112">
        <f>ABS(100*(AF112-AF113)/(AVERAGE(AF112:AF113)))</f>
        <v>6.9137365368426948</v>
      </c>
      <c r="AY112">
        <f>ABS(100*(AG112-AG113)/(AVERAGE(AG112:AG113)))</f>
        <v>0.82025133226392832</v>
      </c>
      <c r="BC112" s="3">
        <f>AVERAGE(AD112:AD113)</f>
        <v>4.2696269772470377</v>
      </c>
      <c r="BD112" s="3">
        <f>AVERAGE(AE112:AE113)</f>
        <v>5.7888962369632937</v>
      </c>
      <c r="BE112" s="3">
        <f>AVERAGE(AF112:AF113)</f>
        <v>1.5192692597162565</v>
      </c>
      <c r="BF112" s="3">
        <f>AVERAGE(AG112:AG113)</f>
        <v>0.16342219376157752</v>
      </c>
    </row>
    <row r="113" spans="1:58" x14ac:dyDescent="0.35">
      <c r="A113">
        <v>90</v>
      </c>
      <c r="B113">
        <v>29</v>
      </c>
      <c r="C113" t="s">
        <v>88</v>
      </c>
      <c r="D113" t="s">
        <v>27</v>
      </c>
      <c r="G113">
        <v>0.5</v>
      </c>
      <c r="H113">
        <v>0.5</v>
      </c>
      <c r="I113">
        <v>4912</v>
      </c>
      <c r="J113">
        <v>6977</v>
      </c>
      <c r="L113">
        <v>2119</v>
      </c>
      <c r="M113">
        <v>4.1829999999999998</v>
      </c>
      <c r="N113">
        <v>6.1890000000000001</v>
      </c>
      <c r="O113">
        <v>2.0059999999999998</v>
      </c>
      <c r="Q113">
        <v>0.106</v>
      </c>
      <c r="R113">
        <v>1</v>
      </c>
      <c r="S113">
        <v>0</v>
      </c>
      <c r="T113">
        <v>0</v>
      </c>
      <c r="V113">
        <v>0</v>
      </c>
      <c r="Y113" s="1">
        <v>44540</v>
      </c>
      <c r="Z113" s="6">
        <v>0.31570601851851854</v>
      </c>
      <c r="AB113">
        <v>1</v>
      </c>
      <c r="AD113" s="3">
        <f t="shared" si="15"/>
        <v>4.3973514959119253</v>
      </c>
      <c r="AE113" s="3">
        <f t="shared" si="14"/>
        <v>5.969139892579193</v>
      </c>
      <c r="AF113" s="3">
        <f t="shared" si="16"/>
        <v>1.5717883966672677</v>
      </c>
      <c r="AG113" s="3">
        <f t="shared" si="17"/>
        <v>0.16409243012234964</v>
      </c>
      <c r="BC113" s="3"/>
      <c r="BD113" s="3"/>
      <c r="BE113" s="3"/>
      <c r="BF113" s="3"/>
    </row>
    <row r="114" spans="1:58" x14ac:dyDescent="0.35">
      <c r="A114">
        <v>91</v>
      </c>
      <c r="B114">
        <v>30</v>
      </c>
      <c r="C114" t="s">
        <v>89</v>
      </c>
      <c r="D114" t="s">
        <v>27</v>
      </c>
      <c r="G114">
        <v>0.5</v>
      </c>
      <c r="H114">
        <v>0.5</v>
      </c>
      <c r="I114">
        <v>3445</v>
      </c>
      <c r="J114">
        <v>6750</v>
      </c>
      <c r="L114">
        <v>2346</v>
      </c>
      <c r="M114">
        <v>3.0579999999999998</v>
      </c>
      <c r="N114">
        <v>5.9969999999999999</v>
      </c>
      <c r="O114">
        <v>2.9390000000000001</v>
      </c>
      <c r="Q114">
        <v>0.129</v>
      </c>
      <c r="R114">
        <v>1</v>
      </c>
      <c r="S114">
        <v>0</v>
      </c>
      <c r="T114">
        <v>0</v>
      </c>
      <c r="V114">
        <v>0</v>
      </c>
      <c r="Y114" s="1">
        <v>44540</v>
      </c>
      <c r="Z114" s="6">
        <v>0.32699074074074075</v>
      </c>
      <c r="AB114">
        <v>1</v>
      </c>
      <c r="AD114" s="3">
        <f t="shared" si="15"/>
        <v>2.9448563883042476</v>
      </c>
      <c r="AE114" s="3">
        <f t="shared" si="14"/>
        <v>5.7520825460284817</v>
      </c>
      <c r="AF114" s="3">
        <f t="shared" si="16"/>
        <v>2.8072261577242341</v>
      </c>
      <c r="AG114" s="3">
        <f t="shared" si="17"/>
        <v>0.18437825064172</v>
      </c>
      <c r="BC114" s="3"/>
      <c r="BD114" s="3"/>
      <c r="BE114" s="3"/>
      <c r="BF114" s="3"/>
    </row>
    <row r="115" spans="1:58" x14ac:dyDescent="0.35">
      <c r="A115">
        <v>92</v>
      </c>
      <c r="B115">
        <v>30</v>
      </c>
      <c r="C115" t="s">
        <v>89</v>
      </c>
      <c r="D115" t="s">
        <v>27</v>
      </c>
      <c r="G115">
        <v>0.5</v>
      </c>
      <c r="H115">
        <v>0.5</v>
      </c>
      <c r="I115">
        <v>2966</v>
      </c>
      <c r="J115">
        <v>6708</v>
      </c>
      <c r="L115">
        <v>2375</v>
      </c>
      <c r="M115">
        <v>2.69</v>
      </c>
      <c r="N115">
        <v>5.9610000000000003</v>
      </c>
      <c r="O115">
        <v>3.2709999999999999</v>
      </c>
      <c r="Q115">
        <v>0.13200000000000001</v>
      </c>
      <c r="R115">
        <v>1</v>
      </c>
      <c r="S115">
        <v>0</v>
      </c>
      <c r="T115">
        <v>0</v>
      </c>
      <c r="V115">
        <v>0</v>
      </c>
      <c r="Y115" s="1">
        <v>44540</v>
      </c>
      <c r="Z115" s="6">
        <v>0.33225694444444448</v>
      </c>
      <c r="AB115">
        <v>1</v>
      </c>
      <c r="AD115" s="3">
        <f t="shared" si="15"/>
        <v>2.4705924779129202</v>
      </c>
      <c r="AE115" s="3">
        <f t="shared" si="14"/>
        <v>5.7119221559177777</v>
      </c>
      <c r="AF115" s="3">
        <f t="shared" si="16"/>
        <v>3.2413296780048575</v>
      </c>
      <c r="AG115" s="3">
        <f t="shared" si="17"/>
        <v>0.18696983123670566</v>
      </c>
      <c r="AJ115">
        <f>ABS(100*(AD115-AD116)/(AVERAGE(AD115:AD116)))</f>
        <v>0.20017901735073051</v>
      </c>
      <c r="AO115">
        <f>ABS(100*(AE115-AE116)/(AVERAGE(AE115:AE116)))</f>
        <v>0.77303574138728315</v>
      </c>
      <c r="AT115">
        <f>ABS(100*(AF115-AF116)/(AVERAGE(AF115:AF116)))</f>
        <v>1.5212264287081605</v>
      </c>
      <c r="AY115">
        <f>ABS(100*(AG115-AG116)/(AVERAGE(AG115:AG116)))</f>
        <v>1.6589975250373299</v>
      </c>
      <c r="BC115" s="3">
        <f>AVERAGE(AD115:AD116)</f>
        <v>2.4730677592823946</v>
      </c>
      <c r="BD115" s="3">
        <f>AVERAGE(AE115:AE116)</f>
        <v>5.6899295613333436</v>
      </c>
      <c r="BE115" s="3">
        <f>AVERAGE(AF115:AF116)</f>
        <v>3.216861802050949</v>
      </c>
      <c r="BF115" s="3">
        <f>AVERAGE(AG115:AG116)</f>
        <v>0.18853371607850733</v>
      </c>
    </row>
    <row r="116" spans="1:58" x14ac:dyDescent="0.35">
      <c r="A116">
        <v>93</v>
      </c>
      <c r="B116">
        <v>30</v>
      </c>
      <c r="C116" t="s">
        <v>89</v>
      </c>
      <c r="D116" t="s">
        <v>27</v>
      </c>
      <c r="G116">
        <v>0.5</v>
      </c>
      <c r="H116">
        <v>0.5</v>
      </c>
      <c r="I116">
        <v>2971</v>
      </c>
      <c r="J116">
        <v>6662</v>
      </c>
      <c r="L116">
        <v>2410</v>
      </c>
      <c r="M116">
        <v>2.694</v>
      </c>
      <c r="N116">
        <v>5.9219999999999997</v>
      </c>
      <c r="O116">
        <v>3.2280000000000002</v>
      </c>
      <c r="Q116">
        <v>0.13600000000000001</v>
      </c>
      <c r="R116">
        <v>1</v>
      </c>
      <c r="S116">
        <v>0</v>
      </c>
      <c r="T116">
        <v>0</v>
      </c>
      <c r="V116">
        <v>0</v>
      </c>
      <c r="Y116" s="1">
        <v>44540</v>
      </c>
      <c r="Z116" s="6">
        <v>0.33796296296296297</v>
      </c>
      <c r="AB116">
        <v>1</v>
      </c>
      <c r="AD116" s="3">
        <f t="shared" si="15"/>
        <v>2.4755430406518695</v>
      </c>
      <c r="AE116" s="3">
        <f t="shared" si="14"/>
        <v>5.6679369667489103</v>
      </c>
      <c r="AF116" s="3">
        <f t="shared" si="16"/>
        <v>3.1923939260970409</v>
      </c>
      <c r="AG116" s="3">
        <f t="shared" si="17"/>
        <v>0.190097600920309</v>
      </c>
      <c r="BC116" s="3"/>
      <c r="BD116" s="3"/>
      <c r="BE116" s="3"/>
      <c r="BF116" s="3"/>
    </row>
    <row r="117" spans="1:58" x14ac:dyDescent="0.35">
      <c r="A117">
        <v>94</v>
      </c>
      <c r="B117">
        <v>31</v>
      </c>
      <c r="C117" t="s">
        <v>64</v>
      </c>
      <c r="D117" t="s">
        <v>27</v>
      </c>
      <c r="G117">
        <v>0.5</v>
      </c>
      <c r="H117">
        <v>0.5</v>
      </c>
      <c r="I117">
        <v>6835</v>
      </c>
      <c r="J117">
        <v>14155</v>
      </c>
      <c r="L117">
        <v>4682</v>
      </c>
      <c r="M117">
        <v>5.6589999999999998</v>
      </c>
      <c r="N117">
        <v>12.271000000000001</v>
      </c>
      <c r="O117">
        <v>6.6120000000000001</v>
      </c>
      <c r="Q117">
        <v>0.374</v>
      </c>
      <c r="R117">
        <v>1</v>
      </c>
      <c r="S117">
        <v>0</v>
      </c>
      <c r="T117">
        <v>0</v>
      </c>
      <c r="V117">
        <v>0</v>
      </c>
      <c r="Y117" s="1">
        <v>44540</v>
      </c>
      <c r="Z117" s="6">
        <v>0.34937499999999999</v>
      </c>
      <c r="AB117">
        <v>1</v>
      </c>
      <c r="AD117" s="3">
        <f t="shared" si="15"/>
        <v>6.3013379253117634</v>
      </c>
      <c r="AE117" s="3">
        <f t="shared" si="14"/>
        <v>12.832741802451464</v>
      </c>
      <c r="AF117" s="3">
        <f t="shared" si="16"/>
        <v>6.5314038771397005</v>
      </c>
      <c r="AG117" s="3">
        <f t="shared" si="17"/>
        <v>0.39313453581021857</v>
      </c>
      <c r="BC117" s="3"/>
      <c r="BD117" s="3"/>
      <c r="BE117" s="3"/>
      <c r="BF117" s="3"/>
    </row>
    <row r="118" spans="1:58" x14ac:dyDescent="0.35">
      <c r="A118">
        <v>95</v>
      </c>
      <c r="B118">
        <v>31</v>
      </c>
      <c r="C118" t="s">
        <v>64</v>
      </c>
      <c r="D118" t="s">
        <v>27</v>
      </c>
      <c r="G118">
        <v>0.5</v>
      </c>
      <c r="H118">
        <v>0.5</v>
      </c>
      <c r="I118">
        <v>8102</v>
      </c>
      <c r="J118">
        <v>14177</v>
      </c>
      <c r="L118">
        <v>4697</v>
      </c>
      <c r="M118">
        <v>6.63</v>
      </c>
      <c r="N118">
        <v>12.289</v>
      </c>
      <c r="O118">
        <v>5.6589999999999998</v>
      </c>
      <c r="Q118">
        <v>0.375</v>
      </c>
      <c r="R118">
        <v>1</v>
      </c>
      <c r="S118">
        <v>0</v>
      </c>
      <c r="T118">
        <v>0</v>
      </c>
      <c r="V118">
        <v>0</v>
      </c>
      <c r="Y118" s="1">
        <v>44540</v>
      </c>
      <c r="Z118" s="6">
        <v>0.35490740740740739</v>
      </c>
      <c r="AB118">
        <v>1</v>
      </c>
      <c r="AD118" s="3">
        <f t="shared" si="15"/>
        <v>7.5558105233614743</v>
      </c>
      <c r="AE118" s="3">
        <f t="shared" si="14"/>
        <v>12.853778197271357</v>
      </c>
      <c r="AF118" s="3">
        <f t="shared" si="16"/>
        <v>5.2979676739098824</v>
      </c>
      <c r="AG118" s="3">
        <f t="shared" si="17"/>
        <v>0.39447500853176282</v>
      </c>
      <c r="AJ118">
        <f>ABS(100*(AD118-AD119)/(AVERAGE(AD118:AD119)))</f>
        <v>7.7831162524887407</v>
      </c>
      <c r="AL118">
        <f>100*((AVERAGE(AD118:AD119)*25.225)-(AVERAGE(AD100:AD101)*25))/(1000*0.075)</f>
        <v>116.68352210832066</v>
      </c>
      <c r="AO118">
        <f>ABS(100*(AE118-AE119)/(AVERAGE(AE118:AE119)))</f>
        <v>3.0186321976217729</v>
      </c>
      <c r="AQ118">
        <f>100*((AVERAGE(AE118:AE119)*25.225)-(AVERAGE(AE100:AE101)*25))/(2000*0.075)</f>
        <v>109.87272506209044</v>
      </c>
      <c r="AT118">
        <f>ABS(100*(AF118-AF119)/(AVERAGE(AF118:AF119)))</f>
        <v>4.1999469940570116</v>
      </c>
      <c r="AV118">
        <f>100*((AVERAGE(AF118:AF119)*25.225)-(AVERAGE(AF100:AF101)*25))/(1000*0.075)</f>
        <v>103.06192801586026</v>
      </c>
      <c r="AY118">
        <f>ABS(100*(AG118-AG119)/(AVERAGE(AG118:AG119)))</f>
        <v>0.54222488291872006</v>
      </c>
      <c r="BA118">
        <f>100*((AVERAGE(AG118:AG119)*25.225)-(AVERAGE(AG100:AG101)*25))/(100*0.075)</f>
        <v>104.62645383929527</v>
      </c>
      <c r="BC118" s="3">
        <f>AVERAGE(AD118:AD119)</f>
        <v>7.8617553006285315</v>
      </c>
      <c r="BD118" s="3">
        <f>AVERAGE(AE118:AE119)</f>
        <v>13.050755348766716</v>
      </c>
      <c r="BE118" s="3">
        <f>AVERAGE(AF118:AF119)</f>
        <v>5.1890000481381842</v>
      </c>
      <c r="BF118" s="3">
        <f>AVERAGE(AG118:AG119)</f>
        <v>0.39554738670899825</v>
      </c>
    </row>
    <row r="119" spans="1:58" x14ac:dyDescent="0.35">
      <c r="A119">
        <v>96</v>
      </c>
      <c r="B119">
        <v>31</v>
      </c>
      <c r="C119" t="s">
        <v>64</v>
      </c>
      <c r="D119" t="s">
        <v>27</v>
      </c>
      <c r="G119">
        <v>0.5</v>
      </c>
      <c r="H119">
        <v>0.5</v>
      </c>
      <c r="I119">
        <v>8720</v>
      </c>
      <c r="J119">
        <v>14589</v>
      </c>
      <c r="L119">
        <v>4721</v>
      </c>
      <c r="M119">
        <v>7.1050000000000004</v>
      </c>
      <c r="N119">
        <v>12.638</v>
      </c>
      <c r="O119">
        <v>5.5339999999999998</v>
      </c>
      <c r="Q119">
        <v>0.378</v>
      </c>
      <c r="R119">
        <v>1</v>
      </c>
      <c r="S119">
        <v>0</v>
      </c>
      <c r="T119">
        <v>0</v>
      </c>
      <c r="V119">
        <v>0</v>
      </c>
      <c r="Y119" s="1">
        <v>44540</v>
      </c>
      <c r="Z119" s="6">
        <v>0.36273148148148149</v>
      </c>
      <c r="AB119">
        <v>1</v>
      </c>
      <c r="AD119" s="3">
        <f t="shared" si="15"/>
        <v>8.1677000778955886</v>
      </c>
      <c r="AE119" s="3">
        <f t="shared" si="14"/>
        <v>13.247732500262074</v>
      </c>
      <c r="AF119" s="3">
        <f t="shared" si="16"/>
        <v>5.0800324223664859</v>
      </c>
      <c r="AG119" s="3">
        <f t="shared" si="17"/>
        <v>0.39661976488623374</v>
      </c>
    </row>
    <row r="120" spans="1:58" x14ac:dyDescent="0.35">
      <c r="A120">
        <v>97</v>
      </c>
      <c r="B120">
        <v>32</v>
      </c>
      <c r="C120" t="s">
        <v>65</v>
      </c>
      <c r="D120" t="s">
        <v>27</v>
      </c>
      <c r="G120">
        <v>0.5</v>
      </c>
      <c r="H120">
        <v>0.5</v>
      </c>
      <c r="I120">
        <v>4381</v>
      </c>
      <c r="J120">
        <v>6738</v>
      </c>
      <c r="L120">
        <v>2574</v>
      </c>
      <c r="M120">
        <v>3.7759999999999998</v>
      </c>
      <c r="N120">
        <v>5.9870000000000001</v>
      </c>
      <c r="O120">
        <v>2.2109999999999999</v>
      </c>
      <c r="Q120">
        <v>0.153</v>
      </c>
      <c r="R120">
        <v>1</v>
      </c>
      <c r="S120">
        <v>0</v>
      </c>
      <c r="T120">
        <v>0</v>
      </c>
      <c r="V120">
        <v>0</v>
      </c>
      <c r="Y120" s="1">
        <v>44540</v>
      </c>
      <c r="Z120" s="6">
        <v>0.37415509259259255</v>
      </c>
      <c r="AB120">
        <v>1</v>
      </c>
      <c r="AD120" s="3">
        <f t="shared" si="15"/>
        <v>3.871601733035527</v>
      </c>
      <c r="AE120" s="3">
        <f t="shared" si="14"/>
        <v>5.7406081488539948</v>
      </c>
      <c r="AF120" s="3">
        <f t="shared" si="16"/>
        <v>1.8690064158184678</v>
      </c>
      <c r="AG120" s="3">
        <f t="shared" si="17"/>
        <v>0.20475343600919332</v>
      </c>
      <c r="BC120" s="3"/>
      <c r="BD120" s="3"/>
      <c r="BE120" s="3"/>
      <c r="BF120" s="3"/>
    </row>
    <row r="121" spans="1:58" x14ac:dyDescent="0.35">
      <c r="A121">
        <v>98</v>
      </c>
      <c r="B121">
        <v>32</v>
      </c>
      <c r="C121" t="s">
        <v>65</v>
      </c>
      <c r="D121" t="s">
        <v>27</v>
      </c>
      <c r="G121">
        <v>0.5</v>
      </c>
      <c r="H121">
        <v>0.5</v>
      </c>
      <c r="I121">
        <v>2842</v>
      </c>
      <c r="J121">
        <v>6751</v>
      </c>
      <c r="L121">
        <v>2555</v>
      </c>
      <c r="M121">
        <v>2.5960000000000001</v>
      </c>
      <c r="N121">
        <v>5.9980000000000002</v>
      </c>
      <c r="O121">
        <v>3.4020000000000001</v>
      </c>
      <c r="Q121">
        <v>0.151</v>
      </c>
      <c r="R121">
        <v>1</v>
      </c>
      <c r="S121">
        <v>0</v>
      </c>
      <c r="T121">
        <v>0</v>
      </c>
      <c r="V121">
        <v>0</v>
      </c>
      <c r="Y121" s="1">
        <v>44540</v>
      </c>
      <c r="Z121" s="6">
        <v>0.37946759259259261</v>
      </c>
      <c r="AB121">
        <v>1</v>
      </c>
      <c r="AD121" s="3">
        <f t="shared" si="15"/>
        <v>2.3478185219869818</v>
      </c>
      <c r="AE121" s="3">
        <f t="shared" si="14"/>
        <v>5.7530387457930221</v>
      </c>
      <c r="AF121" s="3">
        <f t="shared" si="16"/>
        <v>3.4052202238060403</v>
      </c>
      <c r="AG121" s="3">
        <f t="shared" si="17"/>
        <v>0.20305550389523722</v>
      </c>
      <c r="AJ121">
        <f>ABS(100*(AD121-AD122)/(AVERAGE(AD121:AD122)))</f>
        <v>1.9588936521339373</v>
      </c>
      <c r="AK121">
        <f>ABS(100*((AVERAGE(AD121:AD122)-AVERAGE(AD115:AD116))/(AVERAGE(AD115:AD116,AD121:AD122))))</f>
        <v>6.1700007701235995</v>
      </c>
      <c r="AO121">
        <f>ABS(100*(AE121-AE122)/(AVERAGE(AE121:AE122)))</f>
        <v>0.16634601415438877</v>
      </c>
      <c r="AP121">
        <f>ABS(100*((AVERAGE(AE121:AE122)-AVERAGE(AE115:AE116))/(AVERAGE(AE115:AE116,AE121:AE122))))</f>
        <v>1.0198851280330337</v>
      </c>
      <c r="AT121">
        <f>ABS(100*(AF121-AF122)/(AVERAGE(AF121:AF122)))</f>
        <v>1.0511525874663481</v>
      </c>
      <c r="AU121">
        <f>ABS(100*((AVERAGE(AF121:AF122)-AVERAGE(AF115:AF116))/(AVERAGE(AF115:AF116,AF121:AF122))))</f>
        <v>6.2152928860825272</v>
      </c>
      <c r="AY121">
        <f>ABS(100*(AG121-AG122)/(AVERAGE(AG121:AG122)))</f>
        <v>3.3748588240947788</v>
      </c>
      <c r="AZ121">
        <f>ABS(100*((AVERAGE(AG121:AG122)-AVERAGE(AG115:AG116))/(AVERAGE(AG115:AG116,AG121:AG122))))</f>
        <v>9.1157587822021231</v>
      </c>
      <c r="BC121" s="3">
        <f>AVERAGE(AD121:AD122)</f>
        <v>2.3250459333878157</v>
      </c>
      <c r="BD121" s="3">
        <f>AVERAGE(AE121:AE122)</f>
        <v>5.7482577469703191</v>
      </c>
      <c r="BE121" s="3">
        <f>AVERAGE(AF121:AF122)</f>
        <v>3.4232118135825034</v>
      </c>
      <c r="BF121" s="3">
        <f>AVERAGE(AG121:AG122)</f>
        <v>0.20654073297125239</v>
      </c>
    </row>
    <row r="122" spans="1:58" x14ac:dyDescent="0.35">
      <c r="A122">
        <v>99</v>
      </c>
      <c r="B122">
        <v>32</v>
      </c>
      <c r="C122" t="s">
        <v>65</v>
      </c>
      <c r="D122" t="s">
        <v>27</v>
      </c>
      <c r="G122">
        <v>0.5</v>
      </c>
      <c r="H122">
        <v>0.5</v>
      </c>
      <c r="I122">
        <v>2796</v>
      </c>
      <c r="J122">
        <v>6741</v>
      </c>
      <c r="L122">
        <v>2633</v>
      </c>
      <c r="M122">
        <v>2.56</v>
      </c>
      <c r="N122">
        <v>5.9889999999999999</v>
      </c>
      <c r="O122">
        <v>3.4289999999999998</v>
      </c>
      <c r="Q122">
        <v>0.159</v>
      </c>
      <c r="R122">
        <v>1</v>
      </c>
      <c r="S122">
        <v>0</v>
      </c>
      <c r="T122">
        <v>0</v>
      </c>
      <c r="V122">
        <v>0</v>
      </c>
      <c r="Y122" s="1">
        <v>44540</v>
      </c>
      <c r="Z122" s="6">
        <v>0.38518518518518513</v>
      </c>
      <c r="AB122">
        <v>1</v>
      </c>
      <c r="AD122" s="3">
        <f t="shared" si="15"/>
        <v>2.3022733447886496</v>
      </c>
      <c r="AE122" s="3">
        <f t="shared" si="14"/>
        <v>5.7434767481476161</v>
      </c>
      <c r="AF122" s="3">
        <f t="shared" si="16"/>
        <v>3.4412034033589665</v>
      </c>
      <c r="AG122" s="3">
        <f t="shared" si="17"/>
        <v>0.21002596204726756</v>
      </c>
    </row>
    <row r="123" spans="1:58" x14ac:dyDescent="0.35">
      <c r="A123">
        <v>100</v>
      </c>
      <c r="B123">
        <v>3</v>
      </c>
      <c r="C123" t="s">
        <v>28</v>
      </c>
      <c r="D123" t="s">
        <v>27</v>
      </c>
      <c r="G123">
        <v>0.5</v>
      </c>
      <c r="H123">
        <v>0.5</v>
      </c>
      <c r="I123">
        <v>911</v>
      </c>
      <c r="J123">
        <v>443</v>
      </c>
      <c r="L123">
        <v>293</v>
      </c>
      <c r="M123">
        <v>1.1140000000000001</v>
      </c>
      <c r="N123">
        <v>0.65400000000000003</v>
      </c>
      <c r="O123">
        <v>0</v>
      </c>
      <c r="Q123">
        <v>0</v>
      </c>
      <c r="R123">
        <v>1</v>
      </c>
      <c r="S123">
        <v>0</v>
      </c>
      <c r="T123">
        <v>0</v>
      </c>
      <c r="V123">
        <v>0</v>
      </c>
      <c r="Y123" s="1">
        <v>44540</v>
      </c>
      <c r="Z123" s="6">
        <v>0.39601851851851855</v>
      </c>
      <c r="AB123">
        <v>1</v>
      </c>
      <c r="AD123" s="3">
        <f t="shared" si="15"/>
        <v>0.43591119220482449</v>
      </c>
      <c r="AE123" s="3">
        <f t="shared" si="14"/>
        <v>-0.27866936892894639</v>
      </c>
      <c r="AF123" s="3">
        <f t="shared" si="16"/>
        <v>-0.71458056113377089</v>
      </c>
      <c r="AG123" s="3">
        <f t="shared" si="17"/>
        <v>9.1221748635719507E-4</v>
      </c>
      <c r="BC123" s="3"/>
      <c r="BD123" s="3"/>
      <c r="BE123" s="3"/>
      <c r="BF123" s="3"/>
    </row>
    <row r="124" spans="1:58" x14ac:dyDescent="0.35">
      <c r="A124">
        <v>101</v>
      </c>
      <c r="B124">
        <v>3</v>
      </c>
      <c r="C124" t="s">
        <v>28</v>
      </c>
      <c r="D124" t="s">
        <v>27</v>
      </c>
      <c r="G124">
        <v>0.5</v>
      </c>
      <c r="H124">
        <v>0.5</v>
      </c>
      <c r="I124">
        <v>154</v>
      </c>
      <c r="J124">
        <v>400</v>
      </c>
      <c r="L124">
        <v>268</v>
      </c>
      <c r="M124">
        <v>0.53300000000000003</v>
      </c>
      <c r="N124">
        <v>0.61699999999999999</v>
      </c>
      <c r="O124">
        <v>8.5000000000000006E-2</v>
      </c>
      <c r="Q124">
        <v>0</v>
      </c>
      <c r="R124">
        <v>1</v>
      </c>
      <c r="S124">
        <v>0</v>
      </c>
      <c r="T124">
        <v>0</v>
      </c>
      <c r="V124">
        <v>0</v>
      </c>
      <c r="Y124" s="1">
        <v>44540</v>
      </c>
      <c r="Z124" s="6">
        <v>0.40098379629629632</v>
      </c>
      <c r="AB124">
        <v>1</v>
      </c>
      <c r="AD124" s="3">
        <f t="shared" si="15"/>
        <v>-0.31360400647207504</v>
      </c>
      <c r="AE124" s="3">
        <f t="shared" si="14"/>
        <v>-0.31978595880419131</v>
      </c>
      <c r="AF124" s="3">
        <f t="shared" si="16"/>
        <v>-6.1819523321162695E-3</v>
      </c>
      <c r="AG124" s="3">
        <f t="shared" si="17"/>
        <v>-1.3219037162166332E-3</v>
      </c>
      <c r="AJ124">
        <f>ABS(100*(AD124-AD125)/(AVERAGE(AD124:AD125)))</f>
        <v>8.1759781617686116</v>
      </c>
      <c r="AO124">
        <f>ABS(100*(AE124-AE125)/(AVERAGE(AE124:AE125)))</f>
        <v>6.4827968879384681</v>
      </c>
      <c r="AT124">
        <f>ABS(100*(AF124-AF125)/(AVERAGE(AF124:AF125)))</f>
        <v>271.78023466937043</v>
      </c>
      <c r="AY124">
        <f>ABS(100*(AG124-AG125)/(AVERAGE(AG124:AG125)))</f>
        <v>127.47531535739434</v>
      </c>
      <c r="BC124" s="3">
        <f>AVERAGE(AD124:AD125)</f>
        <v>-0.32697052586723774</v>
      </c>
      <c r="BD124" s="3">
        <f>AVERAGE(AE124:AE125)</f>
        <v>-0.30974586127651527</v>
      </c>
      <c r="BE124" s="3">
        <f>AVERAGE(AF124:AF125)</f>
        <v>1.7224664590722472E-2</v>
      </c>
      <c r="BF124" s="3">
        <f>AVERAGE(AG124:AG125)</f>
        <v>-3.645389766893414E-3</v>
      </c>
    </row>
    <row r="125" spans="1:58" x14ac:dyDescent="0.35">
      <c r="A125">
        <v>102</v>
      </c>
      <c r="B125">
        <v>3</v>
      </c>
      <c r="C125" t="s">
        <v>28</v>
      </c>
      <c r="D125" t="s">
        <v>27</v>
      </c>
      <c r="G125">
        <v>0.5</v>
      </c>
      <c r="H125">
        <v>0.5</v>
      </c>
      <c r="I125">
        <v>127</v>
      </c>
      <c r="J125">
        <v>421</v>
      </c>
      <c r="L125">
        <v>216</v>
      </c>
      <c r="M125">
        <v>0.51300000000000001</v>
      </c>
      <c r="N125">
        <v>0.63500000000000001</v>
      </c>
      <c r="O125">
        <v>0.122</v>
      </c>
      <c r="Q125">
        <v>0</v>
      </c>
      <c r="R125">
        <v>1</v>
      </c>
      <c r="S125">
        <v>0</v>
      </c>
      <c r="T125">
        <v>0</v>
      </c>
      <c r="V125">
        <v>0</v>
      </c>
      <c r="Y125" s="1">
        <v>44540</v>
      </c>
      <c r="Z125" s="6">
        <v>0.4064814814814815</v>
      </c>
      <c r="AB125">
        <v>1</v>
      </c>
      <c r="AD125" s="3">
        <f t="shared" si="15"/>
        <v>-0.34033704526240038</v>
      </c>
      <c r="AE125" s="3">
        <f t="shared" si="14"/>
        <v>-0.29970576374883917</v>
      </c>
      <c r="AF125" s="3">
        <f t="shared" si="16"/>
        <v>4.0631281513561213E-2</v>
      </c>
      <c r="AG125" s="3">
        <f t="shared" si="17"/>
        <v>-5.9688758175701949E-3</v>
      </c>
      <c r="BC125" s="3"/>
      <c r="BD125" s="3"/>
      <c r="BE125" s="3"/>
      <c r="BF125" s="3"/>
    </row>
    <row r="126" spans="1:58" x14ac:dyDescent="0.35">
      <c r="A126">
        <v>103</v>
      </c>
      <c r="B126">
        <v>2</v>
      </c>
      <c r="C126" t="s">
        <v>69</v>
      </c>
      <c r="D126" t="s">
        <v>27</v>
      </c>
      <c r="G126">
        <v>0.3</v>
      </c>
      <c r="H126">
        <v>0.3</v>
      </c>
      <c r="I126">
        <v>2967</v>
      </c>
      <c r="J126">
        <v>12629</v>
      </c>
      <c r="L126">
        <v>9290</v>
      </c>
      <c r="M126">
        <v>4.4850000000000003</v>
      </c>
      <c r="N126">
        <v>18.295999999999999</v>
      </c>
      <c r="O126">
        <v>13.811</v>
      </c>
      <c r="Q126">
        <v>1.4259999999999999</v>
      </c>
      <c r="R126">
        <v>1</v>
      </c>
      <c r="S126">
        <v>0</v>
      </c>
      <c r="T126">
        <v>0</v>
      </c>
      <c r="V126">
        <v>0</v>
      </c>
      <c r="Y126" s="1">
        <v>44540</v>
      </c>
      <c r="Z126" s="6">
        <v>0.41744212962962962</v>
      </c>
      <c r="AB126">
        <v>1</v>
      </c>
      <c r="AD126" s="3">
        <f t="shared" si="15"/>
        <v>4.1193043174345174</v>
      </c>
      <c r="AE126" s="3">
        <f t="shared" si="14"/>
        <v>18.955968269604238</v>
      </c>
      <c r="AF126" s="3">
        <f t="shared" si="16"/>
        <v>14.836663952169721</v>
      </c>
      <c r="AG126" s="3">
        <f t="shared" si="17"/>
        <v>1.3415462597810444</v>
      </c>
    </row>
    <row r="127" spans="1:58" x14ac:dyDescent="0.35">
      <c r="A127">
        <v>104</v>
      </c>
      <c r="B127">
        <v>2</v>
      </c>
      <c r="C127" t="s">
        <v>69</v>
      </c>
      <c r="D127" t="s">
        <v>27</v>
      </c>
      <c r="G127">
        <v>0.3</v>
      </c>
      <c r="H127">
        <v>0.3</v>
      </c>
      <c r="I127">
        <v>5173</v>
      </c>
      <c r="J127">
        <v>13104</v>
      </c>
      <c r="L127">
        <v>9574</v>
      </c>
      <c r="M127">
        <v>7.306</v>
      </c>
      <c r="N127">
        <v>18.966999999999999</v>
      </c>
      <c r="O127">
        <v>11.662000000000001</v>
      </c>
      <c r="Q127">
        <v>1.4750000000000001</v>
      </c>
      <c r="R127">
        <v>1</v>
      </c>
      <c r="S127">
        <v>0</v>
      </c>
      <c r="T127">
        <v>0</v>
      </c>
      <c r="V127">
        <v>0</v>
      </c>
      <c r="Y127" s="1">
        <v>44540</v>
      </c>
      <c r="Z127" s="6">
        <v>0.42460648148148145</v>
      </c>
      <c r="AB127">
        <v>1</v>
      </c>
      <c r="AD127" s="3">
        <f t="shared" si="15"/>
        <v>7.759618118141784</v>
      </c>
      <c r="AE127" s="3">
        <f t="shared" si="14"/>
        <v>19.712959749865529</v>
      </c>
      <c r="AF127" s="3">
        <f t="shared" si="16"/>
        <v>11.953341631723745</v>
      </c>
      <c r="AG127" s="3">
        <f t="shared" si="17"/>
        <v>1.3838456212164425</v>
      </c>
      <c r="AJ127">
        <f>ABS(100*(AD127-AD128)/(AVERAGE(AD127:AD128)))</f>
        <v>3.2839937437700875</v>
      </c>
      <c r="AO127">
        <f>ABS(100*(AE127-AE128)/(AVERAGE(AE127:AE128)))</f>
        <v>2.3143480414011126</v>
      </c>
      <c r="AT127">
        <f>ABS(100*(AF127-AF128)/(AVERAGE(AF127:AF128)))</f>
        <v>6.1223379302771166</v>
      </c>
      <c r="AY127">
        <f>ABS(100*(AG127-AG128)/(AVERAGE(AG127:AG128)))</f>
        <v>0.78261456784118166</v>
      </c>
      <c r="BC127" s="3">
        <f>AVERAGE(AD127:AD128)</f>
        <v>7.8891578431442868</v>
      </c>
      <c r="BD127" s="3">
        <f>AVERAGE(AE127:AE128)</f>
        <v>19.487455972061376</v>
      </c>
      <c r="BE127" s="3">
        <f>AVERAGE(AF127:AF128)</f>
        <v>11.59829812891709</v>
      </c>
      <c r="BF127" s="3">
        <f>AVERAGE(AG127:AG128)</f>
        <v>1.3892819828093721</v>
      </c>
    </row>
    <row r="128" spans="1:58" x14ac:dyDescent="0.35">
      <c r="A128">
        <v>105</v>
      </c>
      <c r="B128">
        <v>2</v>
      </c>
      <c r="C128" t="s">
        <v>69</v>
      </c>
      <c r="D128" t="s">
        <v>27</v>
      </c>
      <c r="G128">
        <v>0.3</v>
      </c>
      <c r="H128">
        <v>0.3</v>
      </c>
      <c r="I128">
        <v>5330</v>
      </c>
      <c r="J128">
        <v>12821</v>
      </c>
      <c r="L128">
        <v>9647</v>
      </c>
      <c r="M128">
        <v>7.5060000000000002</v>
      </c>
      <c r="N128">
        <v>18.567</v>
      </c>
      <c r="O128">
        <v>11.061</v>
      </c>
      <c r="Q128">
        <v>1.488</v>
      </c>
      <c r="R128">
        <v>1</v>
      </c>
      <c r="S128">
        <v>0</v>
      </c>
      <c r="T128">
        <v>0</v>
      </c>
      <c r="V128">
        <v>0</v>
      </c>
      <c r="Y128" s="1">
        <v>44540</v>
      </c>
      <c r="Z128" s="6">
        <v>0.43035879629629631</v>
      </c>
      <c r="AB128">
        <v>1</v>
      </c>
      <c r="AD128" s="3">
        <f t="shared" si="15"/>
        <v>8.0186975681467896</v>
      </c>
      <c r="AE128" s="3">
        <f t="shared" si="14"/>
        <v>19.261952194257223</v>
      </c>
      <c r="AF128" s="3">
        <f t="shared" si="16"/>
        <v>11.243254626110433</v>
      </c>
      <c r="AG128" s="3">
        <f t="shared" si="17"/>
        <v>1.3947183444023015</v>
      </c>
      <c r="BC128" s="3"/>
      <c r="BD128" s="3"/>
      <c r="BE128" s="3"/>
      <c r="BF128" s="3"/>
    </row>
    <row r="129" spans="1:58" x14ac:dyDescent="0.35">
      <c r="A129">
        <v>106</v>
      </c>
      <c r="B129">
        <v>4</v>
      </c>
      <c r="C129" t="s">
        <v>63</v>
      </c>
      <c r="D129" t="s">
        <v>27</v>
      </c>
      <c r="G129">
        <v>0.6</v>
      </c>
      <c r="H129">
        <v>0.6</v>
      </c>
      <c r="I129">
        <v>6821</v>
      </c>
      <c r="J129">
        <v>10200</v>
      </c>
      <c r="L129">
        <v>4469</v>
      </c>
      <c r="M129">
        <v>4.7069999999999999</v>
      </c>
      <c r="N129">
        <v>7.4329999999999998</v>
      </c>
      <c r="O129">
        <v>2.726</v>
      </c>
      <c r="Q129">
        <v>0.29299999999999998</v>
      </c>
      <c r="R129">
        <v>1</v>
      </c>
      <c r="S129">
        <v>0</v>
      </c>
      <c r="T129">
        <v>0</v>
      </c>
      <c r="V129">
        <v>0</v>
      </c>
      <c r="Y129" s="1">
        <v>44540</v>
      </c>
      <c r="Z129" s="6">
        <v>0.442349537037037</v>
      </c>
      <c r="AB129">
        <v>1</v>
      </c>
      <c r="AD129" s="3">
        <f t="shared" si="15"/>
        <v>5.2395636247022557</v>
      </c>
      <c r="AE129" s="3">
        <f t="shared" si="14"/>
        <v>7.5424764447445636</v>
      </c>
      <c r="AF129" s="3">
        <f t="shared" si="16"/>
        <v>2.3029128200423079</v>
      </c>
      <c r="AG129" s="3">
        <f t="shared" si="17"/>
        <v>0.31174985263690796</v>
      </c>
    </row>
    <row r="130" spans="1:58" x14ac:dyDescent="0.35">
      <c r="A130">
        <v>107</v>
      </c>
      <c r="B130">
        <v>4</v>
      </c>
      <c r="C130" t="s">
        <v>63</v>
      </c>
      <c r="D130" t="s">
        <v>27</v>
      </c>
      <c r="G130">
        <v>0.6</v>
      </c>
      <c r="H130">
        <v>0.6</v>
      </c>
      <c r="I130">
        <v>5528</v>
      </c>
      <c r="J130">
        <v>10123</v>
      </c>
      <c r="L130">
        <v>4514</v>
      </c>
      <c r="M130">
        <v>3.88</v>
      </c>
      <c r="N130">
        <v>7.3789999999999996</v>
      </c>
      <c r="O130">
        <v>3.4990000000000001</v>
      </c>
      <c r="Q130">
        <v>0.29699999999999999</v>
      </c>
      <c r="R130">
        <v>1</v>
      </c>
      <c r="S130">
        <v>0</v>
      </c>
      <c r="T130">
        <v>0</v>
      </c>
      <c r="V130">
        <v>0</v>
      </c>
      <c r="Y130" s="1">
        <v>44540</v>
      </c>
      <c r="Z130" s="6">
        <v>0.44774305555555555</v>
      </c>
      <c r="AB130">
        <v>1</v>
      </c>
      <c r="AD130" s="3">
        <f t="shared" si="15"/>
        <v>4.1727173544587162</v>
      </c>
      <c r="AE130" s="3">
        <f t="shared" si="14"/>
        <v>7.4811202931865441</v>
      </c>
      <c r="AF130" s="3">
        <f t="shared" si="16"/>
        <v>3.308402938727828</v>
      </c>
      <c r="AG130" s="3">
        <f t="shared" si="17"/>
        <v>0.3151010344407687</v>
      </c>
      <c r="AI130">
        <f>ABS(100*(AD130-3)/3)</f>
        <v>39.090578481957202</v>
      </c>
      <c r="AJ130">
        <f>ABS(100*(AD130-AD131)/(AVERAGE(AD130:AD131)))</f>
        <v>0.6896872059348661</v>
      </c>
      <c r="AN130">
        <f t="shared" ref="AN130" si="18">ABS(100*(AE130-6)/6)</f>
        <v>24.685338219775733</v>
      </c>
      <c r="AO130">
        <f>ABS(100*(AE130-AE131)/(AVERAGE(AE130:AE131)))</f>
        <v>1.0594830055118738</v>
      </c>
      <c r="AS130">
        <f>ABS(100*(AF130-3)/3)</f>
        <v>10.280097957594267</v>
      </c>
      <c r="AT130">
        <f>ABS(100*(AF130-AF131)/(AVERAGE(AF130:AF131)))</f>
        <v>1.5239350875408024</v>
      </c>
      <c r="AX130">
        <f t="shared" ref="AX130" si="19">ABS(100*(AG130-0.3)/0.3)</f>
        <v>5.0336781469229042</v>
      </c>
      <c r="AY130">
        <f>ABS(100*(AG130-AG131)/(AVERAGE(AG130:AG131)))</f>
        <v>0.80033749974434099</v>
      </c>
      <c r="BC130" s="3">
        <f>AVERAGE(AD130:AD131)</f>
        <v>4.1871564957806511</v>
      </c>
      <c r="BD130" s="3">
        <f>AVERAGE(AE130:AE131)</f>
        <v>7.520961950042401</v>
      </c>
      <c r="BE130" s="3">
        <f>AVERAGE(AF130:AF131)</f>
        <v>3.3338054542617499</v>
      </c>
      <c r="BF130" s="3">
        <f>AVERAGE(AG130:AG131)</f>
        <v>0.31636703645556052</v>
      </c>
    </row>
    <row r="131" spans="1:58" x14ac:dyDescent="0.35">
      <c r="A131">
        <v>108</v>
      </c>
      <c r="B131">
        <v>4</v>
      </c>
      <c r="C131" t="s">
        <v>63</v>
      </c>
      <c r="D131" t="s">
        <v>27</v>
      </c>
      <c r="G131">
        <v>0.6</v>
      </c>
      <c r="H131">
        <v>0.6</v>
      </c>
      <c r="I131">
        <v>5563</v>
      </c>
      <c r="J131">
        <v>10223</v>
      </c>
      <c r="L131">
        <v>4548</v>
      </c>
      <c r="M131">
        <v>3.9020000000000001</v>
      </c>
      <c r="N131">
        <v>7.4489999999999998</v>
      </c>
      <c r="O131">
        <v>3.5470000000000002</v>
      </c>
      <c r="Q131">
        <v>0.3</v>
      </c>
      <c r="R131">
        <v>1</v>
      </c>
      <c r="S131">
        <v>0</v>
      </c>
      <c r="T131">
        <v>0</v>
      </c>
      <c r="V131">
        <v>0</v>
      </c>
      <c r="Y131" s="1">
        <v>44540</v>
      </c>
      <c r="Z131" s="6">
        <v>0.45368055555555559</v>
      </c>
      <c r="AB131">
        <v>1</v>
      </c>
      <c r="AD131" s="3">
        <f t="shared" si="15"/>
        <v>4.201595637102586</v>
      </c>
      <c r="AE131" s="3">
        <f t="shared" si="14"/>
        <v>7.5608036068982578</v>
      </c>
      <c r="AF131" s="3">
        <f t="shared" si="16"/>
        <v>3.3592079697956718</v>
      </c>
      <c r="AG131" s="3">
        <f t="shared" si="17"/>
        <v>0.3176330384703524</v>
      </c>
    </row>
    <row r="132" spans="1:58" x14ac:dyDescent="0.35">
      <c r="A132">
        <v>109</v>
      </c>
      <c r="B132">
        <v>1</v>
      </c>
      <c r="C132" t="s">
        <v>90</v>
      </c>
      <c r="D132" t="s">
        <v>27</v>
      </c>
      <c r="G132">
        <v>0.5</v>
      </c>
      <c r="H132">
        <v>0.5</v>
      </c>
      <c r="I132">
        <v>3858</v>
      </c>
      <c r="J132">
        <v>7028</v>
      </c>
      <c r="L132">
        <v>3207</v>
      </c>
      <c r="M132">
        <v>3.3740000000000001</v>
      </c>
      <c r="N132">
        <v>6.2329999999999997</v>
      </c>
      <c r="O132">
        <v>2.859</v>
      </c>
      <c r="Q132">
        <v>0.219</v>
      </c>
      <c r="R132">
        <v>1</v>
      </c>
      <c r="S132">
        <v>0</v>
      </c>
      <c r="T132">
        <v>0</v>
      </c>
      <c r="V132">
        <v>0</v>
      </c>
      <c r="Y132" s="1">
        <v>44540</v>
      </c>
      <c r="Z132" s="6">
        <v>0.46487268518518521</v>
      </c>
      <c r="AB132">
        <v>1</v>
      </c>
      <c r="AD132" s="3">
        <f t="shared" ref="AD132:AD134" si="20">((I132*$E$20)+$E$21)*1000/G132</f>
        <v>3.3537728705414467</v>
      </c>
      <c r="AE132" s="3">
        <f t="shared" ref="AE132:AE134" si="21">((J132*$G$20)+$G$21)*1000/H132</f>
        <v>6.0179060805707616</v>
      </c>
      <c r="AF132" s="3">
        <f t="shared" ref="AF132:AF134" si="22">AE132-AD132</f>
        <v>2.6641332100293149</v>
      </c>
      <c r="AG132" s="3">
        <f t="shared" ref="AG132:AG134" si="23">((L132*$I$20)+$I$21)*1000/H132</f>
        <v>0.26132138485836265</v>
      </c>
    </row>
    <row r="133" spans="1:58" x14ac:dyDescent="0.35">
      <c r="A133">
        <v>110</v>
      </c>
      <c r="B133">
        <v>1</v>
      </c>
      <c r="C133" t="s">
        <v>90</v>
      </c>
      <c r="D133" t="s">
        <v>27</v>
      </c>
      <c r="G133">
        <v>0.5</v>
      </c>
      <c r="H133">
        <v>0.5</v>
      </c>
      <c r="I133">
        <v>3835</v>
      </c>
      <c r="J133">
        <v>7260</v>
      </c>
      <c r="L133">
        <v>3139</v>
      </c>
      <c r="M133">
        <v>3.3570000000000002</v>
      </c>
      <c r="N133">
        <v>6.4290000000000003</v>
      </c>
      <c r="O133">
        <v>3.0720000000000001</v>
      </c>
      <c r="Q133">
        <v>0.21199999999999999</v>
      </c>
      <c r="R133">
        <v>1</v>
      </c>
      <c r="S133">
        <v>0</v>
      </c>
      <c r="T133">
        <v>0</v>
      </c>
      <c r="V133">
        <v>0</v>
      </c>
      <c r="Y133" s="1">
        <v>44540</v>
      </c>
      <c r="Z133" s="6">
        <v>0.47193287037037041</v>
      </c>
      <c r="AB133">
        <v>1</v>
      </c>
      <c r="AD133" s="3">
        <f t="shared" si="20"/>
        <v>3.3310002819422806</v>
      </c>
      <c r="AE133" s="3">
        <f t="shared" si="21"/>
        <v>6.2397444259441759</v>
      </c>
      <c r="AF133" s="3">
        <f t="shared" si="22"/>
        <v>2.9087441440018953</v>
      </c>
      <c r="AG133" s="3">
        <f t="shared" si="23"/>
        <v>0.25524457518736182</v>
      </c>
      <c r="AJ133">
        <f>ABS(100*(AD133-AD134)/(AVERAGE(AD133:AD134)))</f>
        <v>9.9539302021434466</v>
      </c>
      <c r="AO133">
        <f>ABS(100*(AE133-AE134)/(AVERAGE(AE133:AE134)))</f>
        <v>4.4169018128707416</v>
      </c>
      <c r="AT133">
        <f>ABS(100*(AF133-AF134)/(AVERAGE(AF133:AF134)))</f>
        <v>1.5757177403422351</v>
      </c>
      <c r="AY133">
        <f>ABS(100*(AG133-AG134)/(AVERAGE(AG133:AG134)))</f>
        <v>1.9416076823404977</v>
      </c>
      <c r="BC133" s="3">
        <f>AVERAGE(AD133:AD134)</f>
        <v>3.1730773305698032</v>
      </c>
      <c r="BD133" s="3">
        <f>AVERAGE(AE133:AE134)</f>
        <v>6.1049202591439542</v>
      </c>
      <c r="BE133" s="3">
        <f>AVERAGE(AF133:AF134)</f>
        <v>2.9318429285741514</v>
      </c>
      <c r="BF133" s="3">
        <f>AVERAGE(AG133:AG134)</f>
        <v>0.25774679093424452</v>
      </c>
    </row>
    <row r="134" spans="1:58" x14ac:dyDescent="0.35">
      <c r="A134">
        <v>111</v>
      </c>
      <c r="B134">
        <v>1</v>
      </c>
      <c r="C134" t="s">
        <v>90</v>
      </c>
      <c r="D134" t="s">
        <v>27</v>
      </c>
      <c r="G134">
        <v>0.5</v>
      </c>
      <c r="H134">
        <v>0.5</v>
      </c>
      <c r="I134">
        <v>3516</v>
      </c>
      <c r="J134">
        <v>6978</v>
      </c>
      <c r="L134">
        <v>3195</v>
      </c>
      <c r="M134">
        <v>3.1120000000000001</v>
      </c>
      <c r="N134">
        <v>6.1909999999999998</v>
      </c>
      <c r="O134">
        <v>3.0779999999999998</v>
      </c>
      <c r="Q134">
        <v>0.218</v>
      </c>
      <c r="R134">
        <v>1</v>
      </c>
      <c r="S134">
        <v>0</v>
      </c>
      <c r="T134">
        <v>0</v>
      </c>
      <c r="V134">
        <v>0</v>
      </c>
      <c r="Y134" s="1">
        <v>44540</v>
      </c>
      <c r="Z134" s="6">
        <v>0.47771990740740744</v>
      </c>
      <c r="AB134">
        <v>1</v>
      </c>
      <c r="AD134" s="3">
        <f t="shared" si="20"/>
        <v>3.0151543791973259</v>
      </c>
      <c r="AE134" s="3">
        <f t="shared" si="21"/>
        <v>5.9700960923437334</v>
      </c>
      <c r="AF134" s="3">
        <f t="shared" si="22"/>
        <v>2.9549417131464075</v>
      </c>
      <c r="AG134" s="3">
        <f t="shared" si="23"/>
        <v>0.26024900668112722</v>
      </c>
    </row>
    <row r="135" spans="1:58" x14ac:dyDescent="0.35">
      <c r="A135">
        <v>112</v>
      </c>
      <c r="B135">
        <v>6</v>
      </c>
      <c r="R135">
        <v>1</v>
      </c>
    </row>
  </sheetData>
  <conditionalFormatting sqref="AW45 AR45 AY31:AZ37 AR42:AR43 AW42:AW43 AR35:AR39 AW31:AW39 AJ35:AK39 AT35:AU39 AO35:AP39">
    <cfRule type="cellIs" dxfId="1347" priority="275" operator="greaterThan">
      <formula>20</formula>
    </cfRule>
  </conditionalFormatting>
  <conditionalFormatting sqref="AQ45 AV45 BA45 AL45:AM45 BA31:BA37 AL42:AM43 BA42:BA43 AV42:AV43 AQ42:AQ43 AL35:AM39 AV35:AV39 AQ35:AQ39">
    <cfRule type="cellIs" dxfId="1346" priority="274" operator="between">
      <formula>80</formula>
      <formula>120</formula>
    </cfRule>
  </conditionalFormatting>
  <conditionalFormatting sqref="AY39">
    <cfRule type="cellIs" dxfId="1345" priority="273" operator="greaterThan">
      <formula>20</formula>
    </cfRule>
  </conditionalFormatting>
  <conditionalFormatting sqref="AJ43:AK43 AT43:AU43 AY43:AZ43 AY45:AZ45 AT45:AU45 AJ45:AK45">
    <cfRule type="cellIs" dxfId="1344" priority="272" operator="greaterThan">
      <formula>20</formula>
    </cfRule>
  </conditionalFormatting>
  <conditionalFormatting sqref="AJ45">
    <cfRule type="cellIs" dxfId="1343" priority="269" operator="greaterThan">
      <formula>20</formula>
    </cfRule>
  </conditionalFormatting>
  <conditionalFormatting sqref="AY45">
    <cfRule type="cellIs" dxfId="1342" priority="266" operator="greaterThan">
      <formula>20</formula>
    </cfRule>
  </conditionalFormatting>
  <conditionalFormatting sqref="AL30:AM35 AV30:AV35">
    <cfRule type="cellIs" dxfId="1341" priority="264" operator="between">
      <formula>80</formula>
      <formula>120</formula>
    </cfRule>
  </conditionalFormatting>
  <conditionalFormatting sqref="AO43:AP43 AO45:AP45">
    <cfRule type="cellIs" dxfId="1340" priority="271" operator="greaterThan">
      <formula>20</formula>
    </cfRule>
  </conditionalFormatting>
  <conditionalFormatting sqref="AO30:AP35">
    <cfRule type="cellIs" dxfId="1339" priority="263" operator="greaterThan">
      <formula>20</formula>
    </cfRule>
  </conditionalFormatting>
  <conditionalFormatting sqref="AQ30:AQ35">
    <cfRule type="cellIs" dxfId="1338" priority="262" operator="between">
      <formula>80</formula>
      <formula>120</formula>
    </cfRule>
  </conditionalFormatting>
  <conditionalFormatting sqref="AI30:AI44 AN30:AN44 AS30:AS44 AX30:AX44">
    <cfRule type="cellIs" dxfId="1337" priority="270" operator="lessThan">
      <formula>20</formula>
    </cfRule>
  </conditionalFormatting>
  <conditionalFormatting sqref="AO45">
    <cfRule type="cellIs" dxfId="1336" priority="268" operator="greaterThan">
      <formula>20</formula>
    </cfRule>
  </conditionalFormatting>
  <conditionalFormatting sqref="AT45">
    <cfRule type="cellIs" dxfId="1335" priority="267" operator="greaterThan">
      <formula>20</formula>
    </cfRule>
  </conditionalFormatting>
  <conditionalFormatting sqref="AR30:AR35 AJ30:AK35 AT30:AU35">
    <cfRule type="cellIs" dxfId="1334" priority="265" operator="greaterThan">
      <formula>20</formula>
    </cfRule>
  </conditionalFormatting>
  <conditionalFormatting sqref="AO43">
    <cfRule type="cellIs" dxfId="1333" priority="260" operator="greaterThan">
      <formula>20</formula>
    </cfRule>
  </conditionalFormatting>
  <conditionalFormatting sqref="AY43 AY45">
    <cfRule type="cellIs" dxfId="1332" priority="258" operator="greaterThan">
      <formula>20</formula>
    </cfRule>
  </conditionalFormatting>
  <conditionalFormatting sqref="AJ43">
    <cfRule type="cellIs" dxfId="1331" priority="261" operator="greaterThan">
      <formula>20</formula>
    </cfRule>
  </conditionalFormatting>
  <conditionalFormatting sqref="AT43 AT45">
    <cfRule type="cellIs" dxfId="1330" priority="259" operator="greaterThan">
      <formula>20</formula>
    </cfRule>
  </conditionalFormatting>
  <conditionalFormatting sqref="BA76">
    <cfRule type="cellIs" dxfId="1329" priority="149" operator="between">
      <formula>80</formula>
      <formula>120</formula>
    </cfRule>
  </conditionalFormatting>
  <conditionalFormatting sqref="AJ44">
    <cfRule type="cellIs" dxfId="1328" priority="257" operator="greaterThan">
      <formula>20</formula>
    </cfRule>
  </conditionalFormatting>
  <conditionalFormatting sqref="AO44">
    <cfRule type="cellIs" dxfId="1327" priority="256" operator="greaterThan">
      <formula>20</formula>
    </cfRule>
  </conditionalFormatting>
  <conditionalFormatting sqref="AT44">
    <cfRule type="cellIs" dxfId="1326" priority="255" operator="greaterThan">
      <formula>20</formula>
    </cfRule>
  </conditionalFormatting>
  <conditionalFormatting sqref="AY44">
    <cfRule type="cellIs" dxfId="1325" priority="254" operator="greaterThan">
      <formula>20</formula>
    </cfRule>
  </conditionalFormatting>
  <conditionalFormatting sqref="AJ41">
    <cfRule type="cellIs" dxfId="1324" priority="253" operator="greaterThan">
      <formula>20</formula>
    </cfRule>
  </conditionalFormatting>
  <conditionalFormatting sqref="AO41">
    <cfRule type="cellIs" dxfId="1323" priority="252" operator="greaterThan">
      <formula>20</formula>
    </cfRule>
  </conditionalFormatting>
  <conditionalFormatting sqref="AT41">
    <cfRule type="cellIs" dxfId="1322" priority="251" operator="greaterThan">
      <formula>20</formula>
    </cfRule>
  </conditionalFormatting>
  <conditionalFormatting sqref="AY41">
    <cfRule type="cellIs" dxfId="1321" priority="250" operator="greaterThan">
      <formula>20</formula>
    </cfRule>
  </conditionalFormatting>
  <conditionalFormatting sqref="AJ42">
    <cfRule type="cellIs" dxfId="1320" priority="249" operator="greaterThan">
      <formula>20</formula>
    </cfRule>
  </conditionalFormatting>
  <conditionalFormatting sqref="AO42">
    <cfRule type="cellIs" dxfId="1319" priority="248" operator="greaterThan">
      <formula>20</formula>
    </cfRule>
  </conditionalFormatting>
  <conditionalFormatting sqref="AT42">
    <cfRule type="cellIs" dxfId="1318" priority="247" operator="greaterThan">
      <formula>20</formula>
    </cfRule>
  </conditionalFormatting>
  <conditionalFormatting sqref="AY42">
    <cfRule type="cellIs" dxfId="1317" priority="246" operator="greaterThan">
      <formula>20</formula>
    </cfRule>
  </conditionalFormatting>
  <conditionalFormatting sqref="AT81">
    <cfRule type="cellIs" dxfId="1316" priority="140" operator="greaterThan">
      <formula>20</formula>
    </cfRule>
  </conditionalFormatting>
  <conditionalFormatting sqref="AY81">
    <cfRule type="cellIs" dxfId="1315" priority="139" operator="greaterThan">
      <formula>20</formula>
    </cfRule>
  </conditionalFormatting>
  <conditionalFormatting sqref="AJ84">
    <cfRule type="cellIs" dxfId="1314" priority="138" operator="greaterThan">
      <formula>20</formula>
    </cfRule>
  </conditionalFormatting>
  <conditionalFormatting sqref="AO84">
    <cfRule type="cellIs" dxfId="1313" priority="137" operator="greaterThan">
      <formula>20</formula>
    </cfRule>
  </conditionalFormatting>
  <conditionalFormatting sqref="AJ78 AJ75 AJ72 AJ69 AJ66 AJ63 AJ60 AJ57 AJ54 AJ51 AJ48">
    <cfRule type="cellIs" dxfId="1312" priority="245" operator="greaterThan">
      <formula>20</formula>
    </cfRule>
  </conditionalFormatting>
  <conditionalFormatting sqref="AO78 AO75 AO72 AO69 AO66 AO63 AO60 AO57 AO54 AO51 AO48">
    <cfRule type="cellIs" dxfId="1311" priority="244" operator="greaterThan">
      <formula>20</formula>
    </cfRule>
  </conditionalFormatting>
  <conditionalFormatting sqref="AT78 AT75 AT72 AT69 AT66 AT63 AT60 AT57 AT54 AT51 AT48">
    <cfRule type="cellIs" dxfId="1310" priority="243" operator="greaterThan">
      <formula>20</formula>
    </cfRule>
  </conditionalFormatting>
  <conditionalFormatting sqref="AY78 AY75 AY72 AY69 AY66 AY63 AY60 AY57 AY54 AY51 AY48">
    <cfRule type="cellIs" dxfId="1309" priority="242" operator="greaterThan">
      <formula>20</formula>
    </cfRule>
  </conditionalFormatting>
  <conditionalFormatting sqref="AJ85">
    <cfRule type="cellIs" dxfId="1308" priority="241" operator="greaterThan">
      <formula>20</formula>
    </cfRule>
  </conditionalFormatting>
  <conditionalFormatting sqref="AO85">
    <cfRule type="cellIs" dxfId="1307" priority="240" operator="greaterThan">
      <formula>20</formula>
    </cfRule>
  </conditionalFormatting>
  <conditionalFormatting sqref="AT85">
    <cfRule type="cellIs" dxfId="1306" priority="239" operator="greaterThan">
      <formula>20</formula>
    </cfRule>
  </conditionalFormatting>
  <conditionalFormatting sqref="AY85">
    <cfRule type="cellIs" dxfId="1305" priority="238" operator="greaterThan">
      <formula>20</formula>
    </cfRule>
  </conditionalFormatting>
  <conditionalFormatting sqref="AL79">
    <cfRule type="cellIs" dxfId="1304" priority="237" operator="between">
      <formula>80</formula>
      <formula>120</formula>
    </cfRule>
  </conditionalFormatting>
  <conditionalFormatting sqref="AK78">
    <cfRule type="cellIs" dxfId="1303" priority="236" operator="greaterThan">
      <formula>20</formula>
    </cfRule>
  </conditionalFormatting>
  <conditionalFormatting sqref="AL78">
    <cfRule type="cellIs" dxfId="1302" priority="235" operator="between">
      <formula>80</formula>
      <formula>120</formula>
    </cfRule>
  </conditionalFormatting>
  <conditionalFormatting sqref="AL78">
    <cfRule type="cellIs" dxfId="1301" priority="234" operator="between">
      <formula>80</formula>
      <formula>120</formula>
    </cfRule>
  </conditionalFormatting>
  <conditionalFormatting sqref="AP76">
    <cfRule type="cellIs" dxfId="1300" priority="170" operator="greaterThan">
      <formula>20</formula>
    </cfRule>
  </conditionalFormatting>
  <conditionalFormatting sqref="AL80">
    <cfRule type="cellIs" dxfId="1299" priority="233" operator="between">
      <formula>80</formula>
      <formula>120</formula>
    </cfRule>
  </conditionalFormatting>
  <conditionalFormatting sqref="AJ79 AJ76 AJ73 AJ70 AJ67 AJ64 AJ61 AJ58 AJ55 AJ52 AJ49 AJ46">
    <cfRule type="cellIs" dxfId="1298" priority="188" operator="greaterThan">
      <formula>20</formula>
    </cfRule>
  </conditionalFormatting>
  <conditionalFormatting sqref="AO79 AO76 AO73 AO70 AO67 AO64 AO61 AO58 AO55 AO52 AO49 AO46">
    <cfRule type="cellIs" dxfId="1297" priority="187" operator="greaterThan">
      <formula>20</formula>
    </cfRule>
  </conditionalFormatting>
  <conditionalFormatting sqref="AT79 AT76 AT73 AT70 AT67 AT64 AT61 AT58 AT55 AT52 AT49 AT46">
    <cfRule type="cellIs" dxfId="1296" priority="186" operator="greaterThan">
      <formula>20</formula>
    </cfRule>
  </conditionalFormatting>
  <conditionalFormatting sqref="AY79 AY76 AY73 AY70 AY67 AY64 AY61 AY58 AY55 AY52 AY49 AY46">
    <cfRule type="cellIs" dxfId="1295" priority="185" operator="greaterThan">
      <formula>20</formula>
    </cfRule>
  </conditionalFormatting>
  <conditionalFormatting sqref="AO83">
    <cfRule type="cellIs" dxfId="1294" priority="183" operator="greaterThan">
      <formula>20</formula>
    </cfRule>
  </conditionalFormatting>
  <conditionalFormatting sqref="AT83">
    <cfRule type="cellIs" dxfId="1293" priority="182" operator="greaterThan">
      <formula>20</formula>
    </cfRule>
  </conditionalFormatting>
  <conditionalFormatting sqref="AQ79">
    <cfRule type="cellIs" dxfId="1292" priority="232" operator="between">
      <formula>80</formula>
      <formula>120</formula>
    </cfRule>
  </conditionalFormatting>
  <conditionalFormatting sqref="AQ79">
    <cfRule type="cellIs" dxfId="1291" priority="231" operator="between">
      <formula>80</formula>
      <formula>120</formula>
    </cfRule>
  </conditionalFormatting>
  <conditionalFormatting sqref="AP78">
    <cfRule type="cellIs" dxfId="1290" priority="230" operator="greaterThan">
      <formula>20</formula>
    </cfRule>
  </conditionalFormatting>
  <conditionalFormatting sqref="AQ78">
    <cfRule type="cellIs" dxfId="1289" priority="229" operator="between">
      <formula>80</formula>
      <formula>120</formula>
    </cfRule>
  </conditionalFormatting>
  <conditionalFormatting sqref="AQ78">
    <cfRule type="cellIs" dxfId="1288" priority="228" operator="between">
      <formula>80</formula>
      <formula>120</formula>
    </cfRule>
  </conditionalFormatting>
  <conditionalFormatting sqref="AQ78">
    <cfRule type="cellIs" dxfId="1287" priority="227" operator="between">
      <formula>80</formula>
      <formula>120</formula>
    </cfRule>
  </conditionalFormatting>
  <conditionalFormatting sqref="AQ80">
    <cfRule type="cellIs" dxfId="1286" priority="226" operator="between">
      <formula>80</formula>
      <formula>120</formula>
    </cfRule>
  </conditionalFormatting>
  <conditionalFormatting sqref="AQ80">
    <cfRule type="cellIs" dxfId="1285" priority="225" operator="between">
      <formula>80</formula>
      <formula>120</formula>
    </cfRule>
  </conditionalFormatting>
  <conditionalFormatting sqref="AV79">
    <cfRule type="cellIs" dxfId="1284" priority="224" operator="between">
      <formula>80</formula>
      <formula>120</formula>
    </cfRule>
  </conditionalFormatting>
  <conditionalFormatting sqref="AU78">
    <cfRule type="cellIs" dxfId="1283" priority="223" operator="greaterThan">
      <formula>20</formula>
    </cfRule>
  </conditionalFormatting>
  <conditionalFormatting sqref="AV78">
    <cfRule type="cellIs" dxfId="1282" priority="222" operator="between">
      <formula>80</formula>
      <formula>120</formula>
    </cfRule>
  </conditionalFormatting>
  <conditionalFormatting sqref="AV78">
    <cfRule type="cellIs" dxfId="1281" priority="220" operator="between">
      <formula>80</formula>
      <formula>120</formula>
    </cfRule>
  </conditionalFormatting>
  <conditionalFormatting sqref="AV78">
    <cfRule type="cellIs" dxfId="1280" priority="221" operator="between">
      <formula>80</formula>
      <formula>120</formula>
    </cfRule>
  </conditionalFormatting>
  <conditionalFormatting sqref="AV80">
    <cfRule type="cellIs" dxfId="1279" priority="219" operator="between">
      <formula>80</formula>
      <formula>120</formula>
    </cfRule>
  </conditionalFormatting>
  <conditionalFormatting sqref="AX85">
    <cfRule type="cellIs" dxfId="1278" priority="127" operator="lessThan">
      <formula>20</formula>
    </cfRule>
  </conditionalFormatting>
  <conditionalFormatting sqref="BA79">
    <cfRule type="cellIs" dxfId="1277" priority="218" operator="between">
      <formula>80</formula>
      <formula>120</formula>
    </cfRule>
  </conditionalFormatting>
  <conditionalFormatting sqref="AZ78">
    <cfRule type="cellIs" dxfId="1276" priority="217" operator="greaterThan">
      <formula>20</formula>
    </cfRule>
  </conditionalFormatting>
  <conditionalFormatting sqref="BA78">
    <cfRule type="cellIs" dxfId="1275" priority="216" operator="between">
      <formula>80</formula>
      <formula>120</formula>
    </cfRule>
  </conditionalFormatting>
  <conditionalFormatting sqref="BA78">
    <cfRule type="cellIs" dxfId="1274" priority="215" operator="between">
      <formula>80</formula>
      <formula>120</formula>
    </cfRule>
  </conditionalFormatting>
  <conditionalFormatting sqref="BA78">
    <cfRule type="cellIs" dxfId="1273" priority="213" operator="between">
      <formula>80</formula>
      <formula>120</formula>
    </cfRule>
  </conditionalFormatting>
  <conditionalFormatting sqref="BA78">
    <cfRule type="cellIs" dxfId="1272" priority="214" operator="between">
      <formula>80</formula>
      <formula>120</formula>
    </cfRule>
  </conditionalFormatting>
  <conditionalFormatting sqref="BA80">
    <cfRule type="cellIs" dxfId="1271" priority="212" operator="between">
      <formula>80</formula>
      <formula>120</formula>
    </cfRule>
  </conditionalFormatting>
  <conditionalFormatting sqref="AT84">
    <cfRule type="cellIs" dxfId="1270" priority="136" operator="greaterThan">
      <formula>20</formula>
    </cfRule>
  </conditionalFormatting>
  <conditionalFormatting sqref="AO85 AO82">
    <cfRule type="cellIs" dxfId="1269" priority="133" operator="greaterThan">
      <formula>20</formula>
    </cfRule>
  </conditionalFormatting>
  <conditionalFormatting sqref="AQ86">
    <cfRule type="cellIs" dxfId="1268" priority="125" operator="between">
      <formula>80</formula>
      <formula>120</formula>
    </cfRule>
  </conditionalFormatting>
  <conditionalFormatting sqref="BA86">
    <cfRule type="cellIs" dxfId="1267" priority="122" operator="between">
      <formula>80</formula>
      <formula>120</formula>
    </cfRule>
  </conditionalFormatting>
  <conditionalFormatting sqref="AW87 AR87">
    <cfRule type="cellIs" dxfId="1266" priority="121" operator="greaterThan">
      <formula>20</formula>
    </cfRule>
  </conditionalFormatting>
  <conditionalFormatting sqref="AQ87 AV87 BA87 AL87:AM87">
    <cfRule type="cellIs" dxfId="1265" priority="120" operator="between">
      <formula>80</formula>
      <formula>120</formula>
    </cfRule>
  </conditionalFormatting>
  <conditionalFormatting sqref="AY87:AZ87 AT87:AU87 AJ87:AK87">
    <cfRule type="cellIs" dxfId="1264" priority="119" operator="greaterThan">
      <formula>20</formula>
    </cfRule>
  </conditionalFormatting>
  <conditionalFormatting sqref="AY38">
    <cfRule type="cellIs" dxfId="1263" priority="211" operator="greaterThan">
      <formula>20</formula>
    </cfRule>
  </conditionalFormatting>
  <conditionalFormatting sqref="AJ42:AK42 AT42:AU42 AY42:AZ42">
    <cfRule type="cellIs" dxfId="1262" priority="210" operator="greaterThan">
      <formula>20</formula>
    </cfRule>
  </conditionalFormatting>
  <conditionalFormatting sqref="AO42:AP42">
    <cfRule type="cellIs" dxfId="1261" priority="209" operator="greaterThan">
      <formula>20</formula>
    </cfRule>
  </conditionalFormatting>
  <conditionalFormatting sqref="AO42">
    <cfRule type="cellIs" dxfId="1260" priority="207" operator="greaterThan">
      <formula>20</formula>
    </cfRule>
  </conditionalFormatting>
  <conditionalFormatting sqref="AY42 AY44">
    <cfRule type="cellIs" dxfId="1259" priority="205" operator="greaterThan">
      <formula>20</formula>
    </cfRule>
  </conditionalFormatting>
  <conditionalFormatting sqref="AJ42">
    <cfRule type="cellIs" dxfId="1258" priority="208" operator="greaterThan">
      <formula>20</formula>
    </cfRule>
  </conditionalFormatting>
  <conditionalFormatting sqref="AT42 AT44">
    <cfRule type="cellIs" dxfId="1257" priority="206" operator="greaterThan">
      <formula>20</formula>
    </cfRule>
  </conditionalFormatting>
  <conditionalFormatting sqref="AR44 AW44 AJ44:AK44 AT44:AU44 AY44:AZ44">
    <cfRule type="cellIs" dxfId="1256" priority="204" operator="greaterThan">
      <formula>20</formula>
    </cfRule>
  </conditionalFormatting>
  <conditionalFormatting sqref="AL44:AM44 BA44 AV44">
    <cfRule type="cellIs" dxfId="1255" priority="203" operator="between">
      <formula>80</formula>
      <formula>120</formula>
    </cfRule>
  </conditionalFormatting>
  <conditionalFormatting sqref="AO44:AP44">
    <cfRule type="cellIs" dxfId="1254" priority="202" operator="greaterThan">
      <formula>20</formula>
    </cfRule>
  </conditionalFormatting>
  <conditionalFormatting sqref="AQ44">
    <cfRule type="cellIs" dxfId="1253" priority="201" operator="between">
      <formula>80</formula>
      <formula>120</formula>
    </cfRule>
  </conditionalFormatting>
  <conditionalFormatting sqref="AJ43">
    <cfRule type="cellIs" dxfId="1252" priority="200" operator="greaterThan">
      <formula>20</formula>
    </cfRule>
  </conditionalFormatting>
  <conditionalFormatting sqref="AO43">
    <cfRule type="cellIs" dxfId="1251" priority="199" operator="greaterThan">
      <formula>20</formula>
    </cfRule>
  </conditionalFormatting>
  <conditionalFormatting sqref="AT43">
    <cfRule type="cellIs" dxfId="1250" priority="198" operator="greaterThan">
      <formula>20</formula>
    </cfRule>
  </conditionalFormatting>
  <conditionalFormatting sqref="AY43">
    <cfRule type="cellIs" dxfId="1249" priority="197" operator="greaterThan">
      <formula>20</formula>
    </cfRule>
  </conditionalFormatting>
  <conditionalFormatting sqref="AJ40">
    <cfRule type="cellIs" dxfId="1248" priority="196" operator="greaterThan">
      <formula>20</formula>
    </cfRule>
  </conditionalFormatting>
  <conditionalFormatting sqref="AO40">
    <cfRule type="cellIs" dxfId="1247" priority="195" operator="greaterThan">
      <formula>20</formula>
    </cfRule>
  </conditionalFormatting>
  <conditionalFormatting sqref="AT40">
    <cfRule type="cellIs" dxfId="1246" priority="194" operator="greaterThan">
      <formula>20</formula>
    </cfRule>
  </conditionalFormatting>
  <conditionalFormatting sqref="AY40">
    <cfRule type="cellIs" dxfId="1245" priority="193" operator="greaterThan">
      <formula>20</formula>
    </cfRule>
  </conditionalFormatting>
  <conditionalFormatting sqref="AJ41">
    <cfRule type="cellIs" dxfId="1244" priority="192" operator="greaterThan">
      <formula>20</formula>
    </cfRule>
  </conditionalFormatting>
  <conditionalFormatting sqref="AO41">
    <cfRule type="cellIs" dxfId="1243" priority="191" operator="greaterThan">
      <formula>20</formula>
    </cfRule>
  </conditionalFormatting>
  <conditionalFormatting sqref="AT41">
    <cfRule type="cellIs" dxfId="1242" priority="190" operator="greaterThan">
      <formula>20</formula>
    </cfRule>
  </conditionalFormatting>
  <conditionalFormatting sqref="AY41">
    <cfRule type="cellIs" dxfId="1241" priority="189" operator="greaterThan">
      <formula>20</formula>
    </cfRule>
  </conditionalFormatting>
  <conditionalFormatting sqref="AJ83">
    <cfRule type="cellIs" dxfId="1240" priority="184" operator="greaterThan">
      <formula>20</formula>
    </cfRule>
  </conditionalFormatting>
  <conditionalFormatting sqref="AY83">
    <cfRule type="cellIs" dxfId="1239" priority="181" operator="greaterThan">
      <formula>20</formula>
    </cfRule>
  </conditionalFormatting>
  <conditionalFormatting sqref="AK79">
    <cfRule type="cellIs" dxfId="1238" priority="173" operator="lessThan">
      <formula>20</formula>
    </cfRule>
  </conditionalFormatting>
  <conditionalFormatting sqref="AL77">
    <cfRule type="cellIs" dxfId="1237" priority="180" operator="between">
      <formula>80</formula>
      <formula>120</formula>
    </cfRule>
  </conditionalFormatting>
  <conditionalFormatting sqref="AK76">
    <cfRule type="cellIs" dxfId="1236" priority="179" operator="greaterThan">
      <formula>20</formula>
    </cfRule>
  </conditionalFormatting>
  <conditionalFormatting sqref="AL76">
    <cfRule type="cellIs" dxfId="1235" priority="178" operator="between">
      <formula>80</formula>
      <formula>120</formula>
    </cfRule>
  </conditionalFormatting>
  <conditionalFormatting sqref="AL76">
    <cfRule type="cellIs" dxfId="1234" priority="177" operator="between">
      <formula>80</formula>
      <formula>120</formula>
    </cfRule>
  </conditionalFormatting>
  <conditionalFormatting sqref="AK79">
    <cfRule type="cellIs" dxfId="1233" priority="176" operator="greaterThan">
      <formula>20</formula>
    </cfRule>
  </conditionalFormatting>
  <conditionalFormatting sqref="AL78:AL79">
    <cfRule type="cellIs" dxfId="1232" priority="175" operator="between">
      <formula>80</formula>
      <formula>120</formula>
    </cfRule>
  </conditionalFormatting>
  <conditionalFormatting sqref="AK79">
    <cfRule type="cellIs" dxfId="1231" priority="174" operator="greaterThan">
      <formula>20</formula>
    </cfRule>
  </conditionalFormatting>
  <conditionalFormatting sqref="AQ77">
    <cfRule type="cellIs" dxfId="1230" priority="172" operator="between">
      <formula>80</formula>
      <formula>120</formula>
    </cfRule>
  </conditionalFormatting>
  <conditionalFormatting sqref="AQ77">
    <cfRule type="cellIs" dxfId="1229" priority="171" operator="between">
      <formula>80</formula>
      <formula>120</formula>
    </cfRule>
  </conditionalFormatting>
  <conditionalFormatting sqref="AQ76">
    <cfRule type="cellIs" dxfId="1228" priority="169" operator="between">
      <formula>80</formula>
      <formula>120</formula>
    </cfRule>
  </conditionalFormatting>
  <conditionalFormatting sqref="AQ76">
    <cfRule type="cellIs" dxfId="1227" priority="168" operator="between">
      <formula>80</formula>
      <formula>120</formula>
    </cfRule>
  </conditionalFormatting>
  <conditionalFormatting sqref="AQ76">
    <cfRule type="cellIs" dxfId="1226" priority="167" operator="between">
      <formula>80</formula>
      <formula>120</formula>
    </cfRule>
  </conditionalFormatting>
  <conditionalFormatting sqref="AP79">
    <cfRule type="cellIs" dxfId="1225" priority="166" operator="greaterThan">
      <formula>20</formula>
    </cfRule>
  </conditionalFormatting>
  <conditionalFormatting sqref="AQ78:AQ79">
    <cfRule type="cellIs" dxfId="1224" priority="165" operator="between">
      <formula>80</formula>
      <formula>120</formula>
    </cfRule>
  </conditionalFormatting>
  <conditionalFormatting sqref="AQ78:AQ79">
    <cfRule type="cellIs" dxfId="1223" priority="164" operator="between">
      <formula>80</formula>
      <formula>120</formula>
    </cfRule>
  </conditionalFormatting>
  <conditionalFormatting sqref="AP79">
    <cfRule type="cellIs" dxfId="1222" priority="163" operator="greaterThan">
      <formula>20</formula>
    </cfRule>
  </conditionalFormatting>
  <conditionalFormatting sqref="AP79">
    <cfRule type="cellIs" dxfId="1221" priority="162" operator="lessThan">
      <formula>20</formula>
    </cfRule>
  </conditionalFormatting>
  <conditionalFormatting sqref="AV77">
    <cfRule type="cellIs" dxfId="1220" priority="161" operator="between">
      <formula>80</formula>
      <formula>120</formula>
    </cfRule>
  </conditionalFormatting>
  <conditionalFormatting sqref="AU76">
    <cfRule type="cellIs" dxfId="1219" priority="160" operator="greaterThan">
      <formula>20</formula>
    </cfRule>
  </conditionalFormatting>
  <conditionalFormatting sqref="AV76">
    <cfRule type="cellIs" dxfId="1218" priority="159" operator="between">
      <formula>80</formula>
      <formula>120</formula>
    </cfRule>
  </conditionalFormatting>
  <conditionalFormatting sqref="AV76">
    <cfRule type="cellIs" dxfId="1217" priority="157" operator="between">
      <formula>80</formula>
      <formula>120</formula>
    </cfRule>
  </conditionalFormatting>
  <conditionalFormatting sqref="AV76">
    <cfRule type="cellIs" dxfId="1216" priority="158" operator="between">
      <formula>80</formula>
      <formula>120</formula>
    </cfRule>
  </conditionalFormatting>
  <conditionalFormatting sqref="AU79">
    <cfRule type="cellIs" dxfId="1215" priority="156" operator="greaterThan">
      <formula>20</formula>
    </cfRule>
  </conditionalFormatting>
  <conditionalFormatting sqref="AV78:AV79">
    <cfRule type="cellIs" dxfId="1214" priority="155" operator="between">
      <formula>80</formula>
      <formula>120</formula>
    </cfRule>
  </conditionalFormatting>
  <conditionalFormatting sqref="AU79">
    <cfRule type="cellIs" dxfId="1213" priority="154" operator="greaterThan">
      <formula>20</formula>
    </cfRule>
  </conditionalFormatting>
  <conditionalFormatting sqref="AU79">
    <cfRule type="cellIs" dxfId="1212" priority="153" operator="lessThan">
      <formula>20</formula>
    </cfRule>
  </conditionalFormatting>
  <conditionalFormatting sqref="BA77">
    <cfRule type="cellIs" dxfId="1211" priority="152" operator="between">
      <formula>80</formula>
      <formula>120</formula>
    </cfRule>
  </conditionalFormatting>
  <conditionalFormatting sqref="AZ76">
    <cfRule type="cellIs" dxfId="1210" priority="151" operator="greaterThan">
      <formula>20</formula>
    </cfRule>
  </conditionalFormatting>
  <conditionalFormatting sqref="BA76">
    <cfRule type="cellIs" dxfId="1209" priority="150" operator="between">
      <formula>80</formula>
      <formula>120</formula>
    </cfRule>
  </conditionalFormatting>
  <conditionalFormatting sqref="BA76">
    <cfRule type="cellIs" dxfId="1208" priority="147" operator="between">
      <formula>80</formula>
      <formula>120</formula>
    </cfRule>
  </conditionalFormatting>
  <conditionalFormatting sqref="BA76">
    <cfRule type="cellIs" dxfId="1207" priority="148" operator="between">
      <formula>80</formula>
      <formula>120</formula>
    </cfRule>
  </conditionalFormatting>
  <conditionalFormatting sqref="AZ79">
    <cfRule type="cellIs" dxfId="1206" priority="146" operator="greaterThan">
      <formula>20</formula>
    </cfRule>
  </conditionalFormatting>
  <conditionalFormatting sqref="BA78:BA79">
    <cfRule type="cellIs" dxfId="1205" priority="145" operator="between">
      <formula>80</formula>
      <formula>120</formula>
    </cfRule>
  </conditionalFormatting>
  <conditionalFormatting sqref="AZ79">
    <cfRule type="cellIs" dxfId="1204" priority="144" operator="greaterThan">
      <formula>20</formula>
    </cfRule>
  </conditionalFormatting>
  <conditionalFormatting sqref="AZ79">
    <cfRule type="cellIs" dxfId="1203" priority="143" operator="lessThan">
      <formula>20</formula>
    </cfRule>
  </conditionalFormatting>
  <conditionalFormatting sqref="AJ81">
    <cfRule type="cellIs" dxfId="1202" priority="142" operator="greaterThan">
      <formula>20</formula>
    </cfRule>
  </conditionalFormatting>
  <conditionalFormatting sqref="AO81">
    <cfRule type="cellIs" dxfId="1201" priority="141" operator="greaterThan">
      <formula>20</formula>
    </cfRule>
  </conditionalFormatting>
  <conditionalFormatting sqref="AY84">
    <cfRule type="cellIs" dxfId="1200" priority="135" operator="greaterThan">
      <formula>20</formula>
    </cfRule>
  </conditionalFormatting>
  <conditionalFormatting sqref="AJ85 AJ82">
    <cfRule type="cellIs" dxfId="1199" priority="134" operator="greaterThan">
      <formula>20</formula>
    </cfRule>
  </conditionalFormatting>
  <conditionalFormatting sqref="AT85 AT82">
    <cfRule type="cellIs" dxfId="1198" priority="132" operator="greaterThan">
      <formula>20</formula>
    </cfRule>
  </conditionalFormatting>
  <conditionalFormatting sqref="AY85 AY82">
    <cfRule type="cellIs" dxfId="1197" priority="131" operator="greaterThan">
      <formula>20</formula>
    </cfRule>
  </conditionalFormatting>
  <conditionalFormatting sqref="AI85">
    <cfRule type="cellIs" dxfId="1196" priority="130" operator="lessThan">
      <formula>20</formula>
    </cfRule>
  </conditionalFormatting>
  <conditionalFormatting sqref="AN85">
    <cfRule type="cellIs" dxfId="1195" priority="129" operator="lessThan">
      <formula>20</formula>
    </cfRule>
  </conditionalFormatting>
  <conditionalFormatting sqref="AS85">
    <cfRule type="cellIs" dxfId="1194" priority="128" operator="lessThan">
      <formula>20</formula>
    </cfRule>
  </conditionalFormatting>
  <conditionalFormatting sqref="AL86">
    <cfRule type="cellIs" dxfId="1193" priority="126" operator="between">
      <formula>80</formula>
      <formula>120</formula>
    </cfRule>
  </conditionalFormatting>
  <conditionalFormatting sqref="AQ86">
    <cfRule type="cellIs" dxfId="1192" priority="124" operator="between">
      <formula>80</formula>
      <formula>120</formula>
    </cfRule>
  </conditionalFormatting>
  <conditionalFormatting sqref="AV86">
    <cfRule type="cellIs" dxfId="1191" priority="123" operator="between">
      <formula>80</formula>
      <formula>120</formula>
    </cfRule>
  </conditionalFormatting>
  <conditionalFormatting sqref="AL131">
    <cfRule type="cellIs" dxfId="1190" priority="15" operator="between">
      <formula>80</formula>
      <formula>120</formula>
    </cfRule>
  </conditionalFormatting>
  <conditionalFormatting sqref="AQ131">
    <cfRule type="cellIs" dxfId="1189" priority="14" operator="between">
      <formula>80</formula>
      <formula>120</formula>
    </cfRule>
  </conditionalFormatting>
  <conditionalFormatting sqref="AQ131">
    <cfRule type="cellIs" dxfId="1188" priority="13" operator="between">
      <formula>80</formula>
      <formula>120</formula>
    </cfRule>
  </conditionalFormatting>
  <conditionalFormatting sqref="AV131">
    <cfRule type="cellIs" dxfId="1187" priority="12" operator="between">
      <formula>80</formula>
      <formula>120</formula>
    </cfRule>
  </conditionalFormatting>
  <conditionalFormatting sqref="BA131">
    <cfRule type="cellIs" dxfId="1186" priority="11" operator="between">
      <formula>80</formula>
      <formula>120</formula>
    </cfRule>
  </conditionalFormatting>
  <conditionalFormatting sqref="AJ87">
    <cfRule type="cellIs" dxfId="1185" priority="117" operator="greaterThan">
      <formula>20</formula>
    </cfRule>
  </conditionalFormatting>
  <conditionalFormatting sqref="AY87">
    <cfRule type="cellIs" dxfId="1184" priority="114" operator="greaterThan">
      <formula>20</formula>
    </cfRule>
  </conditionalFormatting>
  <conditionalFormatting sqref="AO87:AP87">
    <cfRule type="cellIs" dxfId="1183" priority="118" operator="greaterThan">
      <formula>20</formula>
    </cfRule>
  </conditionalFormatting>
  <conditionalFormatting sqref="AO87">
    <cfRule type="cellIs" dxfId="1182" priority="116" operator="greaterThan">
      <formula>20</formula>
    </cfRule>
  </conditionalFormatting>
  <conditionalFormatting sqref="AT87">
    <cfRule type="cellIs" dxfId="1181" priority="115" operator="greaterThan">
      <formula>20</formula>
    </cfRule>
  </conditionalFormatting>
  <conditionalFormatting sqref="AY87">
    <cfRule type="cellIs" dxfId="1180" priority="112" operator="greaterThan">
      <formula>20</formula>
    </cfRule>
  </conditionalFormatting>
  <conditionalFormatting sqref="AT87">
    <cfRule type="cellIs" dxfId="1179" priority="113" operator="greaterThan">
      <formula>20</formula>
    </cfRule>
  </conditionalFormatting>
  <conditionalFormatting sqref="AJ120 AJ117 AJ114 AJ111 AJ108 AJ105 AJ102 AJ99 AJ96 AJ93 AJ90">
    <cfRule type="cellIs" dxfId="1178" priority="111" operator="greaterThan">
      <formula>20</formula>
    </cfRule>
  </conditionalFormatting>
  <conditionalFormatting sqref="AO120 AO117 AO114 AO111 AO108 AO105 AO102 AO99 AO96 AO93 AO90">
    <cfRule type="cellIs" dxfId="1177" priority="110" operator="greaterThan">
      <formula>20</formula>
    </cfRule>
  </conditionalFormatting>
  <conditionalFormatting sqref="AT120 AT117 AT114 AT111 AT108 AT105 AT102 AT99 AT96 AT93 AT90">
    <cfRule type="cellIs" dxfId="1176" priority="109" operator="greaterThan">
      <formula>20</formula>
    </cfRule>
  </conditionalFormatting>
  <conditionalFormatting sqref="AY120 AY117 AY114 AY111 AY108 AY105 AY102 AY99 AY96 AY93 AY90">
    <cfRule type="cellIs" dxfId="1175" priority="108" operator="greaterThan">
      <formula>20</formula>
    </cfRule>
  </conditionalFormatting>
  <conditionalFormatting sqref="AJ130 AJ127">
    <cfRule type="cellIs" dxfId="1174" priority="107" operator="greaterThan">
      <formula>20</formula>
    </cfRule>
  </conditionalFormatting>
  <conditionalFormatting sqref="AO130 AO127">
    <cfRule type="cellIs" dxfId="1173" priority="106" operator="greaterThan">
      <formula>20</formula>
    </cfRule>
  </conditionalFormatting>
  <conditionalFormatting sqref="AT130 AT127">
    <cfRule type="cellIs" dxfId="1172" priority="105" operator="greaterThan">
      <formula>20</formula>
    </cfRule>
  </conditionalFormatting>
  <conditionalFormatting sqref="AY130 AY127">
    <cfRule type="cellIs" dxfId="1171" priority="104" operator="greaterThan">
      <formula>20</formula>
    </cfRule>
  </conditionalFormatting>
  <conditionalFormatting sqref="AL121">
    <cfRule type="cellIs" dxfId="1170" priority="103" operator="between">
      <formula>80</formula>
      <formula>120</formula>
    </cfRule>
  </conditionalFormatting>
  <conditionalFormatting sqref="AK120">
    <cfRule type="cellIs" dxfId="1169" priority="102" operator="greaterThan">
      <formula>20</formula>
    </cfRule>
  </conditionalFormatting>
  <conditionalFormatting sqref="AL120">
    <cfRule type="cellIs" dxfId="1168" priority="101" operator="between">
      <formula>80</formula>
      <formula>120</formula>
    </cfRule>
  </conditionalFormatting>
  <conditionalFormatting sqref="AL120">
    <cfRule type="cellIs" dxfId="1167" priority="100" operator="between">
      <formula>80</formula>
      <formula>120</formula>
    </cfRule>
  </conditionalFormatting>
  <conditionalFormatting sqref="AL122">
    <cfRule type="cellIs" dxfId="1166" priority="99" operator="between">
      <formula>80</formula>
      <formula>120</formula>
    </cfRule>
  </conditionalFormatting>
  <conditionalFormatting sqref="AQ121">
    <cfRule type="cellIs" dxfId="1165" priority="98" operator="between">
      <formula>80</formula>
      <formula>120</formula>
    </cfRule>
  </conditionalFormatting>
  <conditionalFormatting sqref="AQ121">
    <cfRule type="cellIs" dxfId="1164" priority="97" operator="between">
      <formula>80</formula>
      <formula>120</formula>
    </cfRule>
  </conditionalFormatting>
  <conditionalFormatting sqref="AP120">
    <cfRule type="cellIs" dxfId="1163" priority="96" operator="greaterThan">
      <formula>20</formula>
    </cfRule>
  </conditionalFormatting>
  <conditionalFormatting sqref="AQ120">
    <cfRule type="cellIs" dxfId="1162" priority="95" operator="between">
      <formula>80</formula>
      <formula>120</formula>
    </cfRule>
  </conditionalFormatting>
  <conditionalFormatting sqref="AQ120">
    <cfRule type="cellIs" dxfId="1161" priority="94" operator="between">
      <formula>80</formula>
      <formula>120</formula>
    </cfRule>
  </conditionalFormatting>
  <conditionalFormatting sqref="AQ120">
    <cfRule type="cellIs" dxfId="1160" priority="93" operator="between">
      <formula>80</formula>
      <formula>120</formula>
    </cfRule>
  </conditionalFormatting>
  <conditionalFormatting sqref="AQ122">
    <cfRule type="cellIs" dxfId="1159" priority="92" operator="between">
      <formula>80</formula>
      <formula>120</formula>
    </cfRule>
  </conditionalFormatting>
  <conditionalFormatting sqref="AQ122">
    <cfRule type="cellIs" dxfId="1158" priority="91" operator="between">
      <formula>80</formula>
      <formula>120</formula>
    </cfRule>
  </conditionalFormatting>
  <conditionalFormatting sqref="AV121">
    <cfRule type="cellIs" dxfId="1157" priority="90" operator="between">
      <formula>80</formula>
      <formula>120</formula>
    </cfRule>
  </conditionalFormatting>
  <conditionalFormatting sqref="AU120">
    <cfRule type="cellIs" dxfId="1156" priority="89" operator="greaterThan">
      <formula>20</formula>
    </cfRule>
  </conditionalFormatting>
  <conditionalFormatting sqref="AV120">
    <cfRule type="cellIs" dxfId="1155" priority="88" operator="between">
      <formula>80</formula>
      <formula>120</formula>
    </cfRule>
  </conditionalFormatting>
  <conditionalFormatting sqref="AV120">
    <cfRule type="cellIs" dxfId="1154" priority="86" operator="between">
      <formula>80</formula>
      <formula>120</formula>
    </cfRule>
  </conditionalFormatting>
  <conditionalFormatting sqref="AV120">
    <cfRule type="cellIs" dxfId="1153" priority="87" operator="between">
      <formula>80</formula>
      <formula>120</formula>
    </cfRule>
  </conditionalFormatting>
  <conditionalFormatting sqref="AV122">
    <cfRule type="cellIs" dxfId="1152" priority="85" operator="between">
      <formula>80</formula>
      <formula>120</formula>
    </cfRule>
  </conditionalFormatting>
  <conditionalFormatting sqref="BA121">
    <cfRule type="cellIs" dxfId="1151" priority="84" operator="between">
      <formula>80</formula>
      <formula>120</formula>
    </cfRule>
  </conditionalFormatting>
  <conditionalFormatting sqref="AZ120">
    <cfRule type="cellIs" dxfId="1150" priority="83" operator="greaterThan">
      <formula>20</formula>
    </cfRule>
  </conditionalFormatting>
  <conditionalFormatting sqref="BA120">
    <cfRule type="cellIs" dxfId="1149" priority="82" operator="between">
      <formula>80</formula>
      <formula>120</formula>
    </cfRule>
  </conditionalFormatting>
  <conditionalFormatting sqref="BA120">
    <cfRule type="cellIs" dxfId="1148" priority="81" operator="between">
      <formula>80</formula>
      <formula>120</formula>
    </cfRule>
  </conditionalFormatting>
  <conditionalFormatting sqref="BA120">
    <cfRule type="cellIs" dxfId="1147" priority="79" operator="between">
      <formula>80</formula>
      <formula>120</formula>
    </cfRule>
  </conditionalFormatting>
  <conditionalFormatting sqref="BA120">
    <cfRule type="cellIs" dxfId="1146" priority="80" operator="between">
      <formula>80</formula>
      <formula>120</formula>
    </cfRule>
  </conditionalFormatting>
  <conditionalFormatting sqref="BA122">
    <cfRule type="cellIs" dxfId="1145" priority="78" operator="between">
      <formula>80</formula>
      <formula>120</formula>
    </cfRule>
  </conditionalFormatting>
  <conditionalFormatting sqref="AJ121 AJ118 AJ115 AJ112 AJ109 AJ106 AJ103 AJ100 AJ97 AJ94 AJ91 AJ88">
    <cfRule type="cellIs" dxfId="1144" priority="77" operator="greaterThan">
      <formula>20</formula>
    </cfRule>
  </conditionalFormatting>
  <conditionalFormatting sqref="AO121 AO118 AO115 AO112 AO109 AO106 AO103 AO100 AO97 AO94 AO91 AO88">
    <cfRule type="cellIs" dxfId="1143" priority="76" operator="greaterThan">
      <formula>20</formula>
    </cfRule>
  </conditionalFormatting>
  <conditionalFormatting sqref="AT121 AT118 AT115 AT112 AT109 AT106 AT103 AT100 AT97 AT94 AT91 AT88">
    <cfRule type="cellIs" dxfId="1142" priority="75" operator="greaterThan">
      <formula>20</formula>
    </cfRule>
  </conditionalFormatting>
  <conditionalFormatting sqref="AY121 AY118 AY115 AY112 AY109 AY106 AY103 AY100 AY97 AY94 AY91 AY88">
    <cfRule type="cellIs" dxfId="1141" priority="74" operator="greaterThan">
      <formula>20</formula>
    </cfRule>
  </conditionalFormatting>
  <conditionalFormatting sqref="AJ128 AJ125">
    <cfRule type="cellIs" dxfId="1140" priority="73" operator="greaterThan">
      <formula>20</formula>
    </cfRule>
  </conditionalFormatting>
  <conditionalFormatting sqref="AO128 AO125">
    <cfRule type="cellIs" dxfId="1139" priority="72" operator="greaterThan">
      <formula>20</formula>
    </cfRule>
  </conditionalFormatting>
  <conditionalFormatting sqref="AT128 AT125">
    <cfRule type="cellIs" dxfId="1138" priority="71" operator="greaterThan">
      <formula>20</formula>
    </cfRule>
  </conditionalFormatting>
  <conditionalFormatting sqref="AY128 AY125">
    <cfRule type="cellIs" dxfId="1137" priority="70" operator="greaterThan">
      <formula>20</formula>
    </cfRule>
  </conditionalFormatting>
  <conditionalFormatting sqref="AK121">
    <cfRule type="cellIs" dxfId="1136" priority="62" operator="lessThan">
      <formula>20</formula>
    </cfRule>
  </conditionalFormatting>
  <conditionalFormatting sqref="AL119">
    <cfRule type="cellIs" dxfId="1135" priority="69" operator="between">
      <formula>80</formula>
      <formula>120</formula>
    </cfRule>
  </conditionalFormatting>
  <conditionalFormatting sqref="AK118">
    <cfRule type="cellIs" dxfId="1134" priority="68" operator="greaterThan">
      <formula>20</formula>
    </cfRule>
  </conditionalFormatting>
  <conditionalFormatting sqref="AL118">
    <cfRule type="cellIs" dxfId="1133" priority="67" operator="between">
      <formula>80</formula>
      <formula>120</formula>
    </cfRule>
  </conditionalFormatting>
  <conditionalFormatting sqref="AL118">
    <cfRule type="cellIs" dxfId="1132" priority="66" operator="between">
      <formula>80</formula>
      <formula>120</formula>
    </cfRule>
  </conditionalFormatting>
  <conditionalFormatting sqref="AK121">
    <cfRule type="cellIs" dxfId="1131" priority="65" operator="greaterThan">
      <formula>20</formula>
    </cfRule>
  </conditionalFormatting>
  <conditionalFormatting sqref="AL120:AL121">
    <cfRule type="cellIs" dxfId="1130" priority="64" operator="between">
      <formula>80</formula>
      <formula>120</formula>
    </cfRule>
  </conditionalFormatting>
  <conditionalFormatting sqref="AK121">
    <cfRule type="cellIs" dxfId="1129" priority="63" operator="greaterThan">
      <formula>20</formula>
    </cfRule>
  </conditionalFormatting>
  <conditionalFormatting sqref="AQ119">
    <cfRule type="cellIs" dxfId="1128" priority="61" operator="between">
      <formula>80</formula>
      <formula>120</formula>
    </cfRule>
  </conditionalFormatting>
  <conditionalFormatting sqref="AQ119">
    <cfRule type="cellIs" dxfId="1127" priority="60" operator="between">
      <formula>80</formula>
      <formula>120</formula>
    </cfRule>
  </conditionalFormatting>
  <conditionalFormatting sqref="AP118">
    <cfRule type="cellIs" dxfId="1126" priority="59" operator="greaterThan">
      <formula>20</formula>
    </cfRule>
  </conditionalFormatting>
  <conditionalFormatting sqref="AQ118">
    <cfRule type="cellIs" dxfId="1125" priority="58" operator="between">
      <formula>80</formula>
      <formula>120</formula>
    </cfRule>
  </conditionalFormatting>
  <conditionalFormatting sqref="AQ118">
    <cfRule type="cellIs" dxfId="1124" priority="57" operator="between">
      <formula>80</formula>
      <formula>120</formula>
    </cfRule>
  </conditionalFormatting>
  <conditionalFormatting sqref="AQ118">
    <cfRule type="cellIs" dxfId="1123" priority="56" operator="between">
      <formula>80</formula>
      <formula>120</formula>
    </cfRule>
  </conditionalFormatting>
  <conditionalFormatting sqref="AP121">
    <cfRule type="cellIs" dxfId="1122" priority="55" operator="greaterThan">
      <formula>20</formula>
    </cfRule>
  </conditionalFormatting>
  <conditionalFormatting sqref="AQ120:AQ121">
    <cfRule type="cellIs" dxfId="1121" priority="54" operator="between">
      <formula>80</formula>
      <formula>120</formula>
    </cfRule>
  </conditionalFormatting>
  <conditionalFormatting sqref="AQ120:AQ121">
    <cfRule type="cellIs" dxfId="1120" priority="53" operator="between">
      <formula>80</formula>
      <formula>120</formula>
    </cfRule>
  </conditionalFormatting>
  <conditionalFormatting sqref="AP121">
    <cfRule type="cellIs" dxfId="1119" priority="52" operator="greaterThan">
      <formula>20</formula>
    </cfRule>
  </conditionalFormatting>
  <conditionalFormatting sqref="AP121">
    <cfRule type="cellIs" dxfId="1118" priority="51" operator="lessThan">
      <formula>20</formula>
    </cfRule>
  </conditionalFormatting>
  <conditionalFormatting sqref="AV119">
    <cfRule type="cellIs" dxfId="1117" priority="50" operator="between">
      <formula>80</formula>
      <formula>120</formula>
    </cfRule>
  </conditionalFormatting>
  <conditionalFormatting sqref="AU118">
    <cfRule type="cellIs" dxfId="1116" priority="49" operator="greaterThan">
      <formula>20</formula>
    </cfRule>
  </conditionalFormatting>
  <conditionalFormatting sqref="AV118">
    <cfRule type="cellIs" dxfId="1115" priority="48" operator="between">
      <formula>80</formula>
      <formula>120</formula>
    </cfRule>
  </conditionalFormatting>
  <conditionalFormatting sqref="AV118">
    <cfRule type="cellIs" dxfId="1114" priority="46" operator="between">
      <formula>80</formula>
      <formula>120</formula>
    </cfRule>
  </conditionalFormatting>
  <conditionalFormatting sqref="AV118">
    <cfRule type="cellIs" dxfId="1113" priority="47" operator="between">
      <formula>80</formula>
      <formula>120</formula>
    </cfRule>
  </conditionalFormatting>
  <conditionalFormatting sqref="AU121">
    <cfRule type="cellIs" dxfId="1112" priority="45" operator="greaterThan">
      <formula>20</formula>
    </cfRule>
  </conditionalFormatting>
  <conditionalFormatting sqref="AV120:AV121">
    <cfRule type="cellIs" dxfId="1111" priority="44" operator="between">
      <formula>80</formula>
      <formula>120</formula>
    </cfRule>
  </conditionalFormatting>
  <conditionalFormatting sqref="AU121">
    <cfRule type="cellIs" dxfId="1110" priority="43" operator="greaterThan">
      <formula>20</formula>
    </cfRule>
  </conditionalFormatting>
  <conditionalFormatting sqref="AU121">
    <cfRule type="cellIs" dxfId="1109" priority="42" operator="lessThan">
      <formula>20</formula>
    </cfRule>
  </conditionalFormatting>
  <conditionalFormatting sqref="BA119">
    <cfRule type="cellIs" dxfId="1108" priority="41" operator="between">
      <formula>80</formula>
      <formula>120</formula>
    </cfRule>
  </conditionalFormatting>
  <conditionalFormatting sqref="AZ118">
    <cfRule type="cellIs" dxfId="1107" priority="40" operator="greaterThan">
      <formula>20</formula>
    </cfRule>
  </conditionalFormatting>
  <conditionalFormatting sqref="BA118">
    <cfRule type="cellIs" dxfId="1106" priority="39" operator="between">
      <formula>80</formula>
      <formula>120</formula>
    </cfRule>
  </conditionalFormatting>
  <conditionalFormatting sqref="BA118">
    <cfRule type="cellIs" dxfId="1105" priority="38" operator="between">
      <formula>80</formula>
      <formula>120</formula>
    </cfRule>
  </conditionalFormatting>
  <conditionalFormatting sqref="BA118">
    <cfRule type="cellIs" dxfId="1104" priority="36" operator="between">
      <formula>80</formula>
      <formula>120</formula>
    </cfRule>
  </conditionalFormatting>
  <conditionalFormatting sqref="BA118">
    <cfRule type="cellIs" dxfId="1103" priority="37" operator="between">
      <formula>80</formula>
      <formula>120</formula>
    </cfRule>
  </conditionalFormatting>
  <conditionalFormatting sqref="AZ121">
    <cfRule type="cellIs" dxfId="1102" priority="35" operator="greaterThan">
      <formula>20</formula>
    </cfRule>
  </conditionalFormatting>
  <conditionalFormatting sqref="BA120:BA121">
    <cfRule type="cellIs" dxfId="1101" priority="34" operator="between">
      <formula>80</formula>
      <formula>120</formula>
    </cfRule>
  </conditionalFormatting>
  <conditionalFormatting sqref="AZ121">
    <cfRule type="cellIs" dxfId="1100" priority="33" operator="greaterThan">
      <formula>20</formula>
    </cfRule>
  </conditionalFormatting>
  <conditionalFormatting sqref="AZ121">
    <cfRule type="cellIs" dxfId="1099" priority="32" operator="lessThan">
      <formula>20</formula>
    </cfRule>
  </conditionalFormatting>
  <conditionalFormatting sqref="AJ123">
    <cfRule type="cellIs" dxfId="1098" priority="31" operator="greaterThan">
      <formula>20</formula>
    </cfRule>
  </conditionalFormatting>
  <conditionalFormatting sqref="AO123">
    <cfRule type="cellIs" dxfId="1097" priority="30" operator="greaterThan">
      <formula>20</formula>
    </cfRule>
  </conditionalFormatting>
  <conditionalFormatting sqref="AT123">
    <cfRule type="cellIs" dxfId="1096" priority="29" operator="greaterThan">
      <formula>20</formula>
    </cfRule>
  </conditionalFormatting>
  <conditionalFormatting sqref="AY123">
    <cfRule type="cellIs" dxfId="1095" priority="28" operator="greaterThan">
      <formula>20</formula>
    </cfRule>
  </conditionalFormatting>
  <conditionalFormatting sqref="AJ129 AJ126">
    <cfRule type="cellIs" dxfId="1094" priority="27" operator="greaterThan">
      <formula>20</formula>
    </cfRule>
  </conditionalFormatting>
  <conditionalFormatting sqref="AO129 AO126">
    <cfRule type="cellIs" dxfId="1093" priority="26" operator="greaterThan">
      <formula>20</formula>
    </cfRule>
  </conditionalFormatting>
  <conditionalFormatting sqref="AT129 AT126">
    <cfRule type="cellIs" dxfId="1092" priority="25" operator="greaterThan">
      <formula>20</formula>
    </cfRule>
  </conditionalFormatting>
  <conditionalFormatting sqref="AY129 AY126">
    <cfRule type="cellIs" dxfId="1091" priority="24" operator="greaterThan">
      <formula>20</formula>
    </cfRule>
  </conditionalFormatting>
  <conditionalFormatting sqref="AJ130 AJ127 AJ124">
    <cfRule type="cellIs" dxfId="1090" priority="23" operator="greaterThan">
      <formula>20</formula>
    </cfRule>
  </conditionalFormatting>
  <conditionalFormatting sqref="AO130 AO127 AO124">
    <cfRule type="cellIs" dxfId="1089" priority="22" operator="greaterThan">
      <formula>20</formula>
    </cfRule>
  </conditionalFormatting>
  <conditionalFormatting sqref="AT130 AT127 AT124">
    <cfRule type="cellIs" dxfId="1088" priority="21" operator="greaterThan">
      <formula>20</formula>
    </cfRule>
  </conditionalFormatting>
  <conditionalFormatting sqref="AY130 AY127 AY124">
    <cfRule type="cellIs" dxfId="1087" priority="20" operator="greaterThan">
      <formula>20</formula>
    </cfRule>
  </conditionalFormatting>
  <conditionalFormatting sqref="AI130">
    <cfRule type="cellIs" dxfId="1086" priority="19" operator="lessThan">
      <formula>20</formula>
    </cfRule>
  </conditionalFormatting>
  <conditionalFormatting sqref="AN130">
    <cfRule type="cellIs" dxfId="1085" priority="18" operator="lessThan">
      <formula>20</formula>
    </cfRule>
  </conditionalFormatting>
  <conditionalFormatting sqref="AS130">
    <cfRule type="cellIs" dxfId="1084" priority="17" operator="lessThan">
      <formula>20</formula>
    </cfRule>
  </conditionalFormatting>
  <conditionalFormatting sqref="AX130">
    <cfRule type="cellIs" dxfId="1083" priority="16" operator="lessThan">
      <formula>20</formula>
    </cfRule>
  </conditionalFormatting>
  <conditionalFormatting sqref="AJ133">
    <cfRule type="cellIs" dxfId="1082" priority="8" operator="greaterThan">
      <formula>20</formula>
    </cfRule>
  </conditionalFormatting>
  <conditionalFormatting sqref="AO133">
    <cfRule type="cellIs" dxfId="1081" priority="7" operator="greaterThan">
      <formula>20</formula>
    </cfRule>
  </conditionalFormatting>
  <conditionalFormatting sqref="AT133">
    <cfRule type="cellIs" dxfId="1080" priority="6" operator="greaterThan">
      <formula>20</formula>
    </cfRule>
  </conditionalFormatting>
  <conditionalFormatting sqref="AY133">
    <cfRule type="cellIs" dxfId="1079" priority="5" operator="greaterThan">
      <formula>20</formula>
    </cfRule>
  </conditionalFormatting>
  <conditionalFormatting sqref="AJ133">
    <cfRule type="cellIs" dxfId="1078" priority="4" operator="greaterThan">
      <formula>20</formula>
    </cfRule>
  </conditionalFormatting>
  <conditionalFormatting sqref="AO133">
    <cfRule type="cellIs" dxfId="1077" priority="3" operator="greaterThan">
      <formula>20</formula>
    </cfRule>
  </conditionalFormatting>
  <conditionalFormatting sqref="AT133">
    <cfRule type="cellIs" dxfId="1076" priority="2" operator="greaterThan">
      <formula>20</formula>
    </cfRule>
  </conditionalFormatting>
  <conditionalFormatting sqref="AY133">
    <cfRule type="cellIs" dxfId="1075" priority="1" operator="greaterThan">
      <formula>20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CF62-8E45-4ED3-A263-9C891F06A39E}">
  <dimension ref="A1:BF135"/>
  <sheetViews>
    <sheetView topLeftCell="A4" zoomScale="85" zoomScaleNormal="85" workbookViewId="0">
      <selection activeCell="A24" sqref="A24:XFD137"/>
    </sheetView>
  </sheetViews>
  <sheetFormatPr defaultRowHeight="14.5" x14ac:dyDescent="0.35"/>
  <cols>
    <col min="3" max="3" width="26.453125" customWidth="1"/>
    <col min="5" max="5" width="11.81640625" bestFit="1" customWidth="1"/>
    <col min="7" max="7" width="12" customWidth="1"/>
    <col min="9" max="9" width="11.54296875" customWidth="1"/>
    <col min="25" max="25" width="15.36328125" customWidth="1"/>
    <col min="26" max="26" width="12.453125" customWidth="1"/>
  </cols>
  <sheetData>
    <row r="1" spans="1:9" x14ac:dyDescent="0.35">
      <c r="A1" t="s">
        <v>68</v>
      </c>
    </row>
    <row r="12" spans="1:9" x14ac:dyDescent="0.35">
      <c r="A12" t="s">
        <v>29</v>
      </c>
      <c r="C12" t="s">
        <v>66</v>
      </c>
      <c r="D12" t="s">
        <v>30</v>
      </c>
      <c r="E12" s="2" t="s">
        <v>8</v>
      </c>
      <c r="F12" t="s">
        <v>31</v>
      </c>
      <c r="G12" s="2" t="s">
        <v>9</v>
      </c>
      <c r="H12" t="s">
        <v>32</v>
      </c>
      <c r="I12" s="2" t="s">
        <v>11</v>
      </c>
    </row>
    <row r="13" spans="1:9" x14ac:dyDescent="0.35">
      <c r="G13" s="2"/>
      <c r="I13" s="2"/>
    </row>
    <row r="14" spans="1:9" x14ac:dyDescent="0.35">
      <c r="D14">
        <v>0</v>
      </c>
      <c r="E14" s="2">
        <f>AVERAGE(I28:I29)</f>
        <v>514.5</v>
      </c>
      <c r="F14">
        <v>0</v>
      </c>
      <c r="G14" s="2">
        <f>AVERAGE(J28:J29)</f>
        <v>1036</v>
      </c>
      <c r="H14">
        <v>0</v>
      </c>
      <c r="I14" s="2">
        <f>AVERAGE(L28:L29)</f>
        <v>466.5</v>
      </c>
    </row>
    <row r="15" spans="1:9" x14ac:dyDescent="0.35">
      <c r="D15">
        <f>3*G31/1000</f>
        <v>6.0000000000000006E-4</v>
      </c>
      <c r="E15" s="2">
        <f>AVERAGE(I31:I32)</f>
        <v>1417</v>
      </c>
      <c r="F15">
        <f>6*H31/1000</f>
        <v>1.2000000000000001E-3</v>
      </c>
      <c r="G15" s="2">
        <f>AVERAGE(J31:J32)</f>
        <v>2717.5</v>
      </c>
      <c r="H15">
        <f>0.3*H31/1000</f>
        <v>5.9999999999999995E-5</v>
      </c>
      <c r="I15" s="2">
        <f>AVERAGE(L31:L32)</f>
        <v>1348</v>
      </c>
    </row>
    <row r="16" spans="1:9" x14ac:dyDescent="0.35">
      <c r="D16">
        <f>3*G34/1000</f>
        <v>1.7999999999999997E-3</v>
      </c>
      <c r="E16" s="2">
        <f>AVERAGE(I34:I35)</f>
        <v>4294.5</v>
      </c>
      <c r="F16">
        <f>6*H34/1000</f>
        <v>3.5999999999999995E-3</v>
      </c>
      <c r="G16" s="2">
        <f>AVERAGE(J34:J35)</f>
        <v>8929.5</v>
      </c>
      <c r="H16">
        <f>0.3*H34/1000</f>
        <v>1.7999999999999998E-4</v>
      </c>
      <c r="I16" s="2">
        <f>AVERAGE(L34:L35)</f>
        <v>4681.5</v>
      </c>
    </row>
    <row r="17" spans="1:58" x14ac:dyDescent="0.35">
      <c r="D17">
        <f>9*G37/1000</f>
        <v>2.9970000000000005E-3</v>
      </c>
      <c r="E17" s="2">
        <f>AVERAGE(I37:I38)</f>
        <v>6613</v>
      </c>
      <c r="F17">
        <f>18*H37/1000</f>
        <v>5.9940000000000011E-3</v>
      </c>
      <c r="G17" s="2">
        <f>AVERAGE(J37:J38)</f>
        <v>12871</v>
      </c>
      <c r="H17">
        <f>0.9*H37/1000</f>
        <v>2.9970000000000002E-4</v>
      </c>
      <c r="I17" s="2">
        <f>AVERAGE(L37:L38)</f>
        <v>6358.5</v>
      </c>
    </row>
    <row r="18" spans="1:58" x14ac:dyDescent="0.35">
      <c r="D18">
        <f>9*G40/1000</f>
        <v>4.2030000000000001E-3</v>
      </c>
      <c r="E18" s="2">
        <f>AVERAGE(I40:I41)</f>
        <v>9534</v>
      </c>
      <c r="F18">
        <f>18*H40/1000</f>
        <v>8.4060000000000003E-3</v>
      </c>
      <c r="G18" s="2">
        <f>AVERAGE(J40:J41)</f>
        <v>18780.5</v>
      </c>
      <c r="H18">
        <f>0.9*H40/1000</f>
        <v>4.2030000000000002E-4</v>
      </c>
      <c r="I18" s="2">
        <f>AVERAGE(L40:L41)</f>
        <v>9790.5</v>
      </c>
    </row>
    <row r="19" spans="1:58" x14ac:dyDescent="0.35">
      <c r="D19">
        <f>9*G43/1000</f>
        <v>5.3999999999999994E-3</v>
      </c>
      <c r="E19" s="2">
        <f>AVERAGE(I43:I44)</f>
        <v>12282</v>
      </c>
      <c r="F19">
        <f>18*H43/1000</f>
        <v>1.0799999999999999E-2</v>
      </c>
      <c r="G19" s="2">
        <f>AVERAGE(J43:J44)</f>
        <v>24506.5</v>
      </c>
      <c r="H19">
        <f>0.9*H43/1000</f>
        <v>5.4000000000000001E-4</v>
      </c>
      <c r="I19" s="2">
        <f>AVERAGE(L43:L44)</f>
        <v>12261.5</v>
      </c>
    </row>
    <row r="20" spans="1:58" x14ac:dyDescent="0.35">
      <c r="C20" t="s">
        <v>33</v>
      </c>
      <c r="E20" s="4">
        <f>SLOPE(D13:D19,E13:E19)</f>
        <v>4.5417370937482219E-7</v>
      </c>
      <c r="F20" s="4"/>
      <c r="G20" s="4">
        <f>SLOPE(F13:F19,G13:G19)</f>
        <v>4.5745702629093213E-7</v>
      </c>
      <c r="H20" s="4"/>
      <c r="I20" s="4">
        <f>SLOPE(H13:H19,I13:I19)</f>
        <v>4.501027249458517E-8</v>
      </c>
    </row>
    <row r="21" spans="1:58" x14ac:dyDescent="0.35">
      <c r="C21" t="s">
        <v>34</v>
      </c>
      <c r="E21" s="4">
        <f>INTERCEPT(D13:D19,E13:E19)</f>
        <v>-1.2323164973074372E-4</v>
      </c>
      <c r="F21" s="4"/>
      <c r="G21" s="4">
        <f>INTERCEPT(F13:F19,G13:G19)</f>
        <v>-2.4863319114900966E-4</v>
      </c>
      <c r="H21" s="4"/>
      <c r="I21" s="4">
        <f>INTERCEPT(H13:H19,I13:I19)</f>
        <v>-1.185851280537288E-5</v>
      </c>
    </row>
    <row r="22" spans="1:58" x14ac:dyDescent="0.35">
      <c r="C22" t="s">
        <v>35</v>
      </c>
      <c r="E22" s="5">
        <f>RSQ(D13:D19,E13:E19)</f>
        <v>0.99835876828215098</v>
      </c>
      <c r="F22" s="5"/>
      <c r="G22" s="5">
        <f>RSQ(F13:F19,G13:G19)</f>
        <v>0.99652084787450534</v>
      </c>
      <c r="H22" s="5"/>
      <c r="I22" s="5">
        <f>RSQ(H13:H19,I13:I19)</f>
        <v>0.9941577829382654</v>
      </c>
    </row>
    <row r="23" spans="1:58" s="2" customFormat="1" ht="174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s="2" t="s">
        <v>36</v>
      </c>
      <c r="AB23" s="2" t="s">
        <v>37</v>
      </c>
      <c r="AC23" s="2" t="s">
        <v>38</v>
      </c>
      <c r="AD23" s="2" t="s">
        <v>39</v>
      </c>
      <c r="AE23" s="2" t="s">
        <v>40</v>
      </c>
      <c r="AF23" s="2" t="s">
        <v>41</v>
      </c>
      <c r="AG23" s="2" t="s">
        <v>42</v>
      </c>
      <c r="AI23" s="2" t="s">
        <v>43</v>
      </c>
      <c r="AJ23" s="2" t="s">
        <v>44</v>
      </c>
      <c r="AK23" s="2" t="s">
        <v>45</v>
      </c>
      <c r="AL23" s="2" t="s">
        <v>46</v>
      </c>
      <c r="AN23" s="2" t="s">
        <v>47</v>
      </c>
      <c r="AO23" s="2" t="s">
        <v>48</v>
      </c>
      <c r="AP23" s="2" t="s">
        <v>49</v>
      </c>
      <c r="AQ23" s="2" t="s">
        <v>50</v>
      </c>
      <c r="AS23" s="2" t="s">
        <v>51</v>
      </c>
      <c r="AT23" s="2" t="s">
        <v>52</v>
      </c>
      <c r="AU23" s="2" t="s">
        <v>53</v>
      </c>
      <c r="AV23" s="2" t="s">
        <v>54</v>
      </c>
      <c r="AX23" s="2" t="s">
        <v>55</v>
      </c>
      <c r="AY23" s="2" t="s">
        <v>56</v>
      </c>
      <c r="AZ23" s="2" t="s">
        <v>57</v>
      </c>
      <c r="BA23" s="2" t="s">
        <v>58</v>
      </c>
      <c r="BC23" s="2" t="s">
        <v>59</v>
      </c>
      <c r="BD23" s="2" t="s">
        <v>60</v>
      </c>
      <c r="BE23" s="2" t="s">
        <v>61</v>
      </c>
      <c r="BF23" s="2" t="s">
        <v>62</v>
      </c>
    </row>
    <row r="24" spans="1:58" x14ac:dyDescent="0.35">
      <c r="A24">
        <v>4</v>
      </c>
      <c r="B24">
        <v>1</v>
      </c>
      <c r="C24" t="s">
        <v>26</v>
      </c>
      <c r="D24" t="s">
        <v>27</v>
      </c>
      <c r="G24">
        <v>0.3</v>
      </c>
      <c r="H24">
        <v>0.3</v>
      </c>
      <c r="I24">
        <v>6446</v>
      </c>
      <c r="J24">
        <v>13507</v>
      </c>
      <c r="L24">
        <v>7172</v>
      </c>
      <c r="M24">
        <v>8.9329999999999998</v>
      </c>
      <c r="N24">
        <v>19.536000000000001</v>
      </c>
      <c r="O24">
        <v>10.603</v>
      </c>
      <c r="Q24">
        <v>1.0569999999999999</v>
      </c>
      <c r="R24">
        <v>1</v>
      </c>
      <c r="S24">
        <v>0</v>
      </c>
      <c r="T24">
        <v>0</v>
      </c>
      <c r="V24">
        <v>0</v>
      </c>
      <c r="Y24" s="1">
        <v>44540</v>
      </c>
      <c r="Z24" s="6">
        <v>0.5855555555555555</v>
      </c>
      <c r="AB24">
        <v>1</v>
      </c>
      <c r="AD24" s="3">
        <f>((I24*$E$20)+$E$21)*1000/G24</f>
        <v>9.3479069363312011</v>
      </c>
      <c r="AE24" s="3">
        <f t="shared" ref="AE24:AE87" si="0">((J24*$G$20)+$G$21)*1000/H24</f>
        <v>19.767462876542037</v>
      </c>
      <c r="AF24" s="3">
        <f>AE24-AD24</f>
        <v>10.419555940210836</v>
      </c>
      <c r="AG24" s="3">
        <f>((L24*$I$20)+$I$21)*1000/H24</f>
        <v>1.0365172050859732</v>
      </c>
    </row>
    <row r="25" spans="1:58" x14ac:dyDescent="0.35">
      <c r="A25">
        <v>5</v>
      </c>
      <c r="B25">
        <v>1</v>
      </c>
      <c r="C25" t="s">
        <v>26</v>
      </c>
      <c r="D25" t="s">
        <v>27</v>
      </c>
      <c r="G25">
        <v>0.3</v>
      </c>
      <c r="H25">
        <v>0.3</v>
      </c>
      <c r="I25">
        <v>6296</v>
      </c>
      <c r="J25">
        <v>13247</v>
      </c>
      <c r="L25">
        <v>7038</v>
      </c>
      <c r="M25">
        <v>8.7420000000000009</v>
      </c>
      <c r="N25">
        <v>19.167999999999999</v>
      </c>
      <c r="O25">
        <v>10.426</v>
      </c>
      <c r="Q25">
        <v>1.0329999999999999</v>
      </c>
      <c r="R25">
        <v>1</v>
      </c>
      <c r="S25">
        <v>0</v>
      </c>
      <c r="T25">
        <v>0</v>
      </c>
      <c r="V25">
        <v>0</v>
      </c>
      <c r="Y25" s="1">
        <v>44540</v>
      </c>
      <c r="Z25" s="6">
        <v>0.60311342592592598</v>
      </c>
      <c r="AB25">
        <v>1</v>
      </c>
      <c r="AD25" s="3">
        <f t="shared" ref="AD25:AD88" si="1">((I25*$E$20)+$E$21)*1000/G25</f>
        <v>9.1208200816437905</v>
      </c>
      <c r="AE25" s="3">
        <f t="shared" si="0"/>
        <v>19.371000120423229</v>
      </c>
      <c r="AF25" s="3">
        <f t="shared" ref="AF25:AF88" si="2">AE25-AD25</f>
        <v>10.250180038779439</v>
      </c>
      <c r="AG25" s="3">
        <f t="shared" ref="AG25:AG88" si="3">((L25*$I$20)+$I$21)*1000/H25</f>
        <v>1.0164126167050587</v>
      </c>
    </row>
    <row r="26" spans="1:58" x14ac:dyDescent="0.35">
      <c r="A26">
        <v>6</v>
      </c>
      <c r="B26">
        <v>1</v>
      </c>
      <c r="C26" t="s">
        <v>26</v>
      </c>
      <c r="D26" t="s">
        <v>27</v>
      </c>
      <c r="G26">
        <v>0.3</v>
      </c>
      <c r="H26">
        <v>0.3</v>
      </c>
      <c r="I26">
        <v>6266</v>
      </c>
      <c r="J26">
        <v>13127</v>
      </c>
      <c r="L26">
        <v>7059</v>
      </c>
      <c r="M26">
        <v>8.7029999999999994</v>
      </c>
      <c r="N26">
        <v>19</v>
      </c>
      <c r="O26">
        <v>10.297000000000001</v>
      </c>
      <c r="Q26">
        <v>1.0369999999999999</v>
      </c>
      <c r="R26">
        <v>1</v>
      </c>
      <c r="S26">
        <v>0</v>
      </c>
      <c r="T26">
        <v>0</v>
      </c>
      <c r="V26">
        <v>0</v>
      </c>
      <c r="Y26" s="1">
        <v>44540</v>
      </c>
      <c r="Z26" s="6">
        <v>0.61171296296296296</v>
      </c>
      <c r="AB26">
        <v>1</v>
      </c>
      <c r="AD26" s="3">
        <f t="shared" si="1"/>
        <v>9.0754027107063067</v>
      </c>
      <c r="AE26" s="3">
        <f t="shared" si="0"/>
        <v>19.188017309906858</v>
      </c>
      <c r="AF26" s="3">
        <f t="shared" si="2"/>
        <v>10.112614599200551</v>
      </c>
      <c r="AG26" s="3">
        <f t="shared" si="3"/>
        <v>1.0195633357796794</v>
      </c>
    </row>
    <row r="27" spans="1:58" x14ac:dyDescent="0.35">
      <c r="A27">
        <v>7</v>
      </c>
      <c r="B27">
        <v>3</v>
      </c>
      <c r="C27" t="s">
        <v>28</v>
      </c>
      <c r="D27" t="s">
        <v>27</v>
      </c>
      <c r="G27">
        <v>0.5</v>
      </c>
      <c r="H27">
        <v>0.5</v>
      </c>
      <c r="I27">
        <v>3347</v>
      </c>
      <c r="J27">
        <v>1147</v>
      </c>
      <c r="L27">
        <v>592</v>
      </c>
      <c r="M27">
        <v>2.9830000000000001</v>
      </c>
      <c r="N27">
        <v>1.25</v>
      </c>
      <c r="O27">
        <v>0</v>
      </c>
      <c r="Q27">
        <v>0</v>
      </c>
      <c r="R27">
        <v>1</v>
      </c>
      <c r="S27">
        <v>0</v>
      </c>
      <c r="T27">
        <v>0</v>
      </c>
      <c r="V27">
        <v>0</v>
      </c>
      <c r="Y27" s="1">
        <v>44540</v>
      </c>
      <c r="Z27" s="6">
        <v>0.62574074074074071</v>
      </c>
      <c r="AB27">
        <v>1</v>
      </c>
      <c r="AD27" s="3">
        <f t="shared" si="1"/>
        <v>2.7937755110935725</v>
      </c>
      <c r="AE27" s="3">
        <f t="shared" si="0"/>
        <v>0.55214003601337891</v>
      </c>
      <c r="AF27" s="3">
        <f t="shared" si="2"/>
        <v>-2.2416354750801935</v>
      </c>
      <c r="AG27" s="3">
        <f t="shared" si="3"/>
        <v>2.9575137022843079E-2</v>
      </c>
    </row>
    <row r="28" spans="1:58" x14ac:dyDescent="0.35">
      <c r="A28">
        <v>8</v>
      </c>
      <c r="B28">
        <v>3</v>
      </c>
      <c r="C28" t="s">
        <v>28</v>
      </c>
      <c r="D28" t="s">
        <v>27</v>
      </c>
      <c r="G28">
        <v>0.5</v>
      </c>
      <c r="H28">
        <v>0.5</v>
      </c>
      <c r="I28">
        <v>576</v>
      </c>
      <c r="J28">
        <v>1018</v>
      </c>
      <c r="L28">
        <v>474</v>
      </c>
      <c r="M28">
        <v>0.85699999999999998</v>
      </c>
      <c r="N28">
        <v>1.141</v>
      </c>
      <c r="O28">
        <v>0.28399999999999997</v>
      </c>
      <c r="Q28">
        <v>0</v>
      </c>
      <c r="R28">
        <v>1</v>
      </c>
      <c r="S28">
        <v>0</v>
      </c>
      <c r="T28">
        <v>0</v>
      </c>
      <c r="V28">
        <v>0</v>
      </c>
      <c r="Y28" s="1">
        <v>44540</v>
      </c>
      <c r="Z28" s="6">
        <v>0.63354166666666667</v>
      </c>
      <c r="AB28">
        <v>1</v>
      </c>
      <c r="AD28" s="3">
        <f t="shared" si="1"/>
        <v>0.27674481373830773</v>
      </c>
      <c r="AE28" s="3">
        <f t="shared" si="0"/>
        <v>0.43411612323031856</v>
      </c>
      <c r="AF28" s="3">
        <f t="shared" si="2"/>
        <v>0.15737130949201084</v>
      </c>
      <c r="AG28" s="3">
        <f t="shared" si="3"/>
        <v>1.8952712714120981E-2</v>
      </c>
      <c r="BC28" s="3">
        <f>AVERAGE(AD28:AD29)</f>
        <v>0.22088144748520461</v>
      </c>
      <c r="BD28" s="3">
        <f>AVERAGE(AE28:AE29)</f>
        <v>0.45058457617679204</v>
      </c>
      <c r="BE28" s="3">
        <f>AVERAGE(AF28:AF29)</f>
        <v>0.22970312869158749</v>
      </c>
      <c r="BF28" s="3">
        <f>AVERAGE(AG28:AG29)</f>
        <v>1.8277558626702203E-2</v>
      </c>
    </row>
    <row r="29" spans="1:58" x14ac:dyDescent="0.35">
      <c r="A29">
        <v>9</v>
      </c>
      <c r="B29">
        <v>3</v>
      </c>
      <c r="C29" t="s">
        <v>28</v>
      </c>
      <c r="D29" t="s">
        <v>27</v>
      </c>
      <c r="G29">
        <v>0.5</v>
      </c>
      <c r="H29">
        <v>0.5</v>
      </c>
      <c r="I29">
        <v>453</v>
      </c>
      <c r="J29">
        <v>1054</v>
      </c>
      <c r="L29">
        <v>459</v>
      </c>
      <c r="M29">
        <v>0.76200000000000001</v>
      </c>
      <c r="N29">
        <v>1.1719999999999999</v>
      </c>
      <c r="O29">
        <v>0.40899999999999997</v>
      </c>
      <c r="Q29">
        <v>0</v>
      </c>
      <c r="R29">
        <v>1</v>
      </c>
      <c r="S29">
        <v>0</v>
      </c>
      <c r="T29">
        <v>0</v>
      </c>
      <c r="V29">
        <v>0</v>
      </c>
      <c r="Y29" s="1">
        <v>44540</v>
      </c>
      <c r="Z29" s="6">
        <v>0.64175925925925925</v>
      </c>
      <c r="AB29">
        <v>1</v>
      </c>
      <c r="AD29" s="3">
        <f t="shared" si="1"/>
        <v>0.16501808123210146</v>
      </c>
      <c r="AE29" s="3">
        <f t="shared" si="0"/>
        <v>0.46705302912326557</v>
      </c>
      <c r="AF29" s="3">
        <f t="shared" si="2"/>
        <v>0.30203494789116414</v>
      </c>
      <c r="AG29" s="3">
        <f t="shared" si="3"/>
        <v>1.7602404539283426E-2</v>
      </c>
    </row>
    <row r="30" spans="1:58" x14ac:dyDescent="0.35">
      <c r="A30">
        <v>10</v>
      </c>
      <c r="B30">
        <v>4</v>
      </c>
      <c r="C30" t="s">
        <v>63</v>
      </c>
      <c r="D30" t="s">
        <v>27</v>
      </c>
      <c r="G30">
        <v>0.2</v>
      </c>
      <c r="H30">
        <v>0.2</v>
      </c>
      <c r="I30">
        <v>655</v>
      </c>
      <c r="J30">
        <v>2691</v>
      </c>
      <c r="L30">
        <v>1308</v>
      </c>
      <c r="M30">
        <v>2.2930000000000001</v>
      </c>
      <c r="N30">
        <v>6.3959999999999999</v>
      </c>
      <c r="O30">
        <v>4.1029999999999998</v>
      </c>
      <c r="Q30">
        <v>5.1999999999999998E-2</v>
      </c>
      <c r="R30">
        <v>1</v>
      </c>
      <c r="S30">
        <v>0</v>
      </c>
      <c r="T30">
        <v>0</v>
      </c>
      <c r="V30">
        <v>0</v>
      </c>
      <c r="Y30" s="1">
        <v>44540</v>
      </c>
      <c r="Z30" s="6">
        <v>0.65503472222222225</v>
      </c>
      <c r="AB30">
        <v>1</v>
      </c>
      <c r="AD30" s="3">
        <f t="shared" si="1"/>
        <v>0.8712606495488241</v>
      </c>
      <c r="AE30" s="3">
        <f t="shared" si="0"/>
        <v>4.9119183329994431</v>
      </c>
      <c r="AF30" s="3">
        <f t="shared" si="2"/>
        <v>4.0406576834506192</v>
      </c>
      <c r="AG30" s="3">
        <f t="shared" si="3"/>
        <v>0.23507461808772259</v>
      </c>
      <c r="AI30">
        <f>ABS(100*(AD30-3)/3)</f>
        <v>70.957978348372535</v>
      </c>
      <c r="AN30">
        <f t="shared" ref="AN30:AN35" si="4">ABS(100*(AE30-6)/6)</f>
        <v>18.134694450009281</v>
      </c>
      <c r="AS30">
        <f t="shared" ref="AS30:AS35" si="5">ABS(100*(AF30-3)/3)</f>
        <v>34.688589448353973</v>
      </c>
      <c r="AX30">
        <f t="shared" ref="AX30:AX35" si="6">ABS(100*(AG30-0.3)/0.3)</f>
        <v>21.641793970759135</v>
      </c>
    </row>
    <row r="31" spans="1:58" x14ac:dyDescent="0.35">
      <c r="A31">
        <v>11</v>
      </c>
      <c r="B31">
        <v>4</v>
      </c>
      <c r="C31" t="s">
        <v>63</v>
      </c>
      <c r="D31" t="s">
        <v>27</v>
      </c>
      <c r="G31">
        <v>0.2</v>
      </c>
      <c r="H31">
        <v>0.2</v>
      </c>
      <c r="I31">
        <v>1377</v>
      </c>
      <c r="J31">
        <v>2715</v>
      </c>
      <c r="L31">
        <v>1334</v>
      </c>
      <c r="M31">
        <v>3.6779999999999999</v>
      </c>
      <c r="N31">
        <v>6.4459999999999997</v>
      </c>
      <c r="O31">
        <v>2.7679999999999998</v>
      </c>
      <c r="Q31">
        <v>5.8999999999999997E-2</v>
      </c>
      <c r="R31">
        <v>1</v>
      </c>
      <c r="S31">
        <v>0</v>
      </c>
      <c r="T31">
        <v>0</v>
      </c>
      <c r="V31">
        <v>0</v>
      </c>
      <c r="Y31" s="1">
        <v>44540</v>
      </c>
      <c r="Z31" s="6">
        <v>0.66293981481481479</v>
      </c>
      <c r="AB31">
        <v>1</v>
      </c>
      <c r="AD31" s="3">
        <f t="shared" si="1"/>
        <v>2.5108277403919321</v>
      </c>
      <c r="AE31" s="3">
        <f t="shared" si="0"/>
        <v>4.9668131761543561</v>
      </c>
      <c r="AF31" s="3">
        <f t="shared" si="2"/>
        <v>2.455985435762424</v>
      </c>
      <c r="AG31" s="3">
        <f t="shared" si="3"/>
        <v>0.24092595351201868</v>
      </c>
      <c r="AI31">
        <f t="shared" ref="AI31:AI35" si="7">ABS(100*(AD31-3)/3)</f>
        <v>16.305741986935598</v>
      </c>
      <c r="AN31">
        <f t="shared" si="4"/>
        <v>17.219780397427396</v>
      </c>
      <c r="AS31">
        <f t="shared" si="5"/>
        <v>18.133818807919202</v>
      </c>
      <c r="AX31">
        <f t="shared" si="6"/>
        <v>19.691348829327104</v>
      </c>
      <c r="BC31" s="3">
        <f>AVERAGE(AD31:AD32)</f>
        <v>2.6016624822668968</v>
      </c>
      <c r="BD31" s="3">
        <f>AVERAGE(AE31:AE32)</f>
        <v>4.9725313889829925</v>
      </c>
      <c r="BE31" s="3">
        <f>AVERAGE(AF31:AF32)</f>
        <v>2.3708689067160957</v>
      </c>
      <c r="BF31" s="3">
        <f>AVERAGE(AG31:AG32)</f>
        <v>0.24407667258663962</v>
      </c>
    </row>
    <row r="32" spans="1:58" x14ac:dyDescent="0.35">
      <c r="A32">
        <v>12</v>
      </c>
      <c r="B32">
        <v>4</v>
      </c>
      <c r="C32" t="s">
        <v>63</v>
      </c>
      <c r="D32" t="s">
        <v>27</v>
      </c>
      <c r="G32">
        <v>0.2</v>
      </c>
      <c r="H32">
        <v>0.2</v>
      </c>
      <c r="I32">
        <v>1457</v>
      </c>
      <c r="J32">
        <v>2720</v>
      </c>
      <c r="L32">
        <v>1362</v>
      </c>
      <c r="M32">
        <v>3.831</v>
      </c>
      <c r="N32">
        <v>6.4569999999999999</v>
      </c>
      <c r="O32">
        <v>2.6259999999999999</v>
      </c>
      <c r="Q32">
        <v>6.6000000000000003E-2</v>
      </c>
      <c r="R32">
        <v>1</v>
      </c>
      <c r="S32">
        <v>0</v>
      </c>
      <c r="T32">
        <v>0</v>
      </c>
      <c r="V32">
        <v>0</v>
      </c>
      <c r="Y32" s="1">
        <v>44540</v>
      </c>
      <c r="Z32" s="6">
        <v>0.67140046296296296</v>
      </c>
      <c r="AB32">
        <v>1</v>
      </c>
      <c r="AD32" s="3">
        <f t="shared" si="1"/>
        <v>2.692497224141861</v>
      </c>
      <c r="AE32" s="3">
        <f t="shared" si="0"/>
        <v>4.9782496018116289</v>
      </c>
      <c r="AF32" s="3">
        <f t="shared" si="2"/>
        <v>2.2857523776697679</v>
      </c>
      <c r="AG32" s="3">
        <f t="shared" si="3"/>
        <v>0.24722739166126056</v>
      </c>
      <c r="AI32">
        <f t="shared" si="7"/>
        <v>10.250092528604634</v>
      </c>
      <c r="AN32">
        <f t="shared" si="4"/>
        <v>17.029173303139519</v>
      </c>
      <c r="AS32">
        <f t="shared" si="5"/>
        <v>23.808254077674405</v>
      </c>
      <c r="AX32">
        <f t="shared" si="6"/>
        <v>17.590869446246476</v>
      </c>
    </row>
    <row r="33" spans="1:58" x14ac:dyDescent="0.35">
      <c r="A33">
        <v>13</v>
      </c>
      <c r="B33">
        <v>5</v>
      </c>
      <c r="C33" t="s">
        <v>63</v>
      </c>
      <c r="D33" t="s">
        <v>27</v>
      </c>
      <c r="G33">
        <v>0.6</v>
      </c>
      <c r="H33">
        <v>0.6</v>
      </c>
      <c r="I33">
        <v>4265</v>
      </c>
      <c r="J33">
        <v>8953</v>
      </c>
      <c r="L33">
        <v>4728</v>
      </c>
      <c r="M33">
        <v>3.073</v>
      </c>
      <c r="N33">
        <v>6.5529999999999999</v>
      </c>
      <c r="O33">
        <v>3.48</v>
      </c>
      <c r="Q33">
        <v>0.315</v>
      </c>
      <c r="R33">
        <v>1</v>
      </c>
      <c r="S33">
        <v>0</v>
      </c>
      <c r="T33">
        <v>0</v>
      </c>
      <c r="V33">
        <v>0</v>
      </c>
      <c r="Y33" s="1">
        <v>44540</v>
      </c>
      <c r="Z33" s="6">
        <v>0.68570601851851853</v>
      </c>
      <c r="AB33">
        <v>1</v>
      </c>
      <c r="AD33" s="3">
        <f t="shared" si="1"/>
        <v>3.0230320345881219</v>
      </c>
      <c r="AE33" s="3">
        <f t="shared" si="0"/>
        <v>6.4116326087228428</v>
      </c>
      <c r="AF33" s="3">
        <f t="shared" si="2"/>
        <v>3.3886005741347209</v>
      </c>
      <c r="AG33" s="3">
        <f t="shared" si="3"/>
        <v>0.33491675924837638</v>
      </c>
      <c r="AI33">
        <f t="shared" si="7"/>
        <v>0.76773448627072882</v>
      </c>
      <c r="AN33">
        <f t="shared" si="4"/>
        <v>6.8605434787140469</v>
      </c>
      <c r="AS33">
        <f t="shared" si="5"/>
        <v>12.953352471157364</v>
      </c>
      <c r="AX33">
        <f t="shared" si="6"/>
        <v>11.638919749458799</v>
      </c>
    </row>
    <row r="34" spans="1:58" x14ac:dyDescent="0.35">
      <c r="A34">
        <v>14</v>
      </c>
      <c r="B34">
        <v>5</v>
      </c>
      <c r="C34" t="s">
        <v>63</v>
      </c>
      <c r="D34" t="s">
        <v>27</v>
      </c>
      <c r="G34">
        <v>0.6</v>
      </c>
      <c r="H34">
        <v>0.6</v>
      </c>
      <c r="I34">
        <v>4292</v>
      </c>
      <c r="J34">
        <v>8920</v>
      </c>
      <c r="L34">
        <v>4649</v>
      </c>
      <c r="M34">
        <v>3.09</v>
      </c>
      <c r="N34">
        <v>6.53</v>
      </c>
      <c r="O34">
        <v>3.44</v>
      </c>
      <c r="Q34">
        <v>0.309</v>
      </c>
      <c r="R34">
        <v>1</v>
      </c>
      <c r="S34">
        <v>0</v>
      </c>
      <c r="T34">
        <v>0</v>
      </c>
      <c r="V34">
        <v>0</v>
      </c>
      <c r="Y34" s="1">
        <v>44540</v>
      </c>
      <c r="Z34" s="6">
        <v>0.69400462962962972</v>
      </c>
      <c r="AB34">
        <v>1</v>
      </c>
      <c r="AD34" s="3">
        <f t="shared" si="1"/>
        <v>3.0434698515099887</v>
      </c>
      <c r="AE34" s="3">
        <f t="shared" si="0"/>
        <v>6.386472472276842</v>
      </c>
      <c r="AF34" s="3">
        <f t="shared" si="2"/>
        <v>3.3430026207668533</v>
      </c>
      <c r="AG34" s="3">
        <f t="shared" si="3"/>
        <v>0.32899040670325597</v>
      </c>
      <c r="AI34">
        <f t="shared" si="7"/>
        <v>1.4489950503329574</v>
      </c>
      <c r="AN34">
        <f t="shared" si="4"/>
        <v>6.4412078712807004</v>
      </c>
      <c r="AS34">
        <f t="shared" si="5"/>
        <v>11.433420692228443</v>
      </c>
      <c r="AX34">
        <f t="shared" si="6"/>
        <v>9.6634689010853272</v>
      </c>
      <c r="BC34" s="3">
        <f>AVERAGE(AD34:AD35)</f>
        <v>3.0453622419657167</v>
      </c>
      <c r="BD34" s="3">
        <f>AVERAGE(AE34:AE35)</f>
        <v>6.3937155418597822</v>
      </c>
      <c r="BE34" s="3">
        <f>AVERAGE(AF34:AF35)</f>
        <v>3.3483532998940655</v>
      </c>
      <c r="BF34" s="3">
        <f>AVERAGE(AG34:AG35)</f>
        <v>0.33142846313004604</v>
      </c>
    </row>
    <row r="35" spans="1:58" x14ac:dyDescent="0.35">
      <c r="A35">
        <v>15</v>
      </c>
      <c r="B35">
        <v>5</v>
      </c>
      <c r="C35" t="s">
        <v>63</v>
      </c>
      <c r="D35" t="s">
        <v>27</v>
      </c>
      <c r="G35">
        <v>0.6</v>
      </c>
      <c r="H35">
        <v>0.6</v>
      </c>
      <c r="I35">
        <v>4297</v>
      </c>
      <c r="J35">
        <v>8939</v>
      </c>
      <c r="L35">
        <v>4714</v>
      </c>
      <c r="M35">
        <v>3.093</v>
      </c>
      <c r="N35">
        <v>6.5430000000000001</v>
      </c>
      <c r="O35">
        <v>3.45</v>
      </c>
      <c r="Q35">
        <v>0.314</v>
      </c>
      <c r="R35">
        <v>1</v>
      </c>
      <c r="S35">
        <v>0</v>
      </c>
      <c r="T35">
        <v>0</v>
      </c>
      <c r="V35">
        <v>0</v>
      </c>
      <c r="Y35" s="1">
        <v>44540</v>
      </c>
      <c r="Z35" s="6">
        <v>0.70267361111111104</v>
      </c>
      <c r="AB35">
        <v>1</v>
      </c>
      <c r="AD35" s="3">
        <f t="shared" si="1"/>
        <v>3.0472546324214451</v>
      </c>
      <c r="AE35" s="3">
        <f t="shared" si="0"/>
        <v>6.4009586114427224</v>
      </c>
      <c r="AF35" s="3">
        <f t="shared" si="2"/>
        <v>3.3537039790212773</v>
      </c>
      <c r="AG35" s="3">
        <f t="shared" si="3"/>
        <v>0.33386651955683605</v>
      </c>
      <c r="AI35">
        <f t="shared" si="7"/>
        <v>1.5751544140481706</v>
      </c>
      <c r="AN35">
        <f t="shared" si="4"/>
        <v>6.6826435240453721</v>
      </c>
      <c r="AS35">
        <f t="shared" si="5"/>
        <v>11.790132634042576</v>
      </c>
      <c r="AX35">
        <f t="shared" si="6"/>
        <v>11.288839852278688</v>
      </c>
    </row>
    <row r="36" spans="1:58" x14ac:dyDescent="0.35">
      <c r="A36">
        <v>16</v>
      </c>
      <c r="B36">
        <v>6</v>
      </c>
      <c r="C36" t="s">
        <v>67</v>
      </c>
      <c r="D36" t="s">
        <v>27</v>
      </c>
      <c r="G36">
        <v>0.33300000000000002</v>
      </c>
      <c r="H36">
        <v>0.33300000000000002</v>
      </c>
      <c r="I36">
        <v>4951</v>
      </c>
      <c r="J36">
        <v>12783</v>
      </c>
      <c r="L36">
        <v>6330</v>
      </c>
      <c r="M36">
        <v>6.3259999999999996</v>
      </c>
      <c r="N36">
        <v>16.678999999999998</v>
      </c>
      <c r="O36">
        <v>10.353</v>
      </c>
      <c r="Q36">
        <v>0.82</v>
      </c>
      <c r="R36">
        <v>1</v>
      </c>
      <c r="S36">
        <v>0</v>
      </c>
      <c r="T36">
        <v>0</v>
      </c>
      <c r="V36">
        <v>0</v>
      </c>
      <c r="Y36" s="1">
        <v>44540</v>
      </c>
      <c r="Z36" s="6">
        <v>0.71687499999999993</v>
      </c>
      <c r="AB36">
        <v>1</v>
      </c>
      <c r="AD36" s="3">
        <f t="shared" si="1"/>
        <v>6.3825296858378415</v>
      </c>
      <c r="AE36" s="3">
        <f t="shared" si="0"/>
        <v>16.813933861645573</v>
      </c>
      <c r="AF36" s="3">
        <f t="shared" si="2"/>
        <v>10.431404175807732</v>
      </c>
      <c r="AG36" s="3">
        <f t="shared" si="3"/>
        <v>0.81998952578183559</v>
      </c>
      <c r="AI36">
        <f>ABS(100*(AD36-9)/9)</f>
        <v>29.08300349069065</v>
      </c>
      <c r="AN36">
        <f>ABS(100*(AE36-18)/18)</f>
        <v>6.5892563241912603</v>
      </c>
      <c r="AS36">
        <f>ABS(100*(AF36-9)/9)</f>
        <v>15.904490842308128</v>
      </c>
      <c r="AX36">
        <f>ABS(100*(AG36-0.9)/0.9)</f>
        <v>8.890052690907158</v>
      </c>
    </row>
    <row r="37" spans="1:58" x14ac:dyDescent="0.35">
      <c r="A37">
        <v>17</v>
      </c>
      <c r="B37">
        <v>6</v>
      </c>
      <c r="C37" t="s">
        <v>67</v>
      </c>
      <c r="D37" t="s">
        <v>27</v>
      </c>
      <c r="G37">
        <v>0.33300000000000002</v>
      </c>
      <c r="H37">
        <v>0.33300000000000002</v>
      </c>
      <c r="I37">
        <v>6488</v>
      </c>
      <c r="J37">
        <v>12873</v>
      </c>
      <c r="L37">
        <v>6348</v>
      </c>
      <c r="M37">
        <v>8.0969999999999995</v>
      </c>
      <c r="N37">
        <v>16.794</v>
      </c>
      <c r="O37">
        <v>8.6969999999999992</v>
      </c>
      <c r="Q37">
        <v>0.82299999999999995</v>
      </c>
      <c r="R37">
        <v>1</v>
      </c>
      <c r="S37">
        <v>0</v>
      </c>
      <c r="T37">
        <v>0</v>
      </c>
      <c r="V37">
        <v>0</v>
      </c>
      <c r="Y37" s="1">
        <v>44540</v>
      </c>
      <c r="Z37" s="6">
        <v>0.72508101851851858</v>
      </c>
      <c r="AB37">
        <v>1</v>
      </c>
      <c r="AD37" s="3">
        <f t="shared" si="1"/>
        <v>8.4788209510303378</v>
      </c>
      <c r="AE37" s="3">
        <f t="shared" si="0"/>
        <v>16.937570895778258</v>
      </c>
      <c r="AF37" s="3">
        <f t="shared" si="2"/>
        <v>8.45874994474792</v>
      </c>
      <c r="AG37" s="3">
        <f t="shared" si="3"/>
        <v>0.82242251348424544</v>
      </c>
      <c r="AI37">
        <f t="shared" ref="AI37:AI44" si="8">ABS(100*(AD37-9)/9)</f>
        <v>5.7908783218851347</v>
      </c>
      <c r="AN37">
        <f t="shared" ref="AN37:AN44" si="9">ABS(100*(AE37-18)/18)</f>
        <v>5.9023839123430122</v>
      </c>
      <c r="AS37">
        <f t="shared" ref="AS37:AS44" si="10">ABS(100*(AF37-9)/9)</f>
        <v>6.0138895028008896</v>
      </c>
      <c r="AX37">
        <f t="shared" ref="AX37:AX44" si="11">ABS(100*(AG37-0.9)/0.9)</f>
        <v>8.6197207239727316</v>
      </c>
      <c r="BC37" s="3">
        <f>AVERAGE(AD37:AD38)</f>
        <v>8.6493065776725384</v>
      </c>
      <c r="BD37" s="3">
        <f>AVERAGE(AE37:AE38)</f>
        <v>16.934823406130864</v>
      </c>
      <c r="BE37" s="3">
        <f>AVERAGE(AF37:AF38)</f>
        <v>8.2855168284583254</v>
      </c>
      <c r="BF37" s="3">
        <f>AVERAGE(AG37:AG38)</f>
        <v>0.82384175631065137</v>
      </c>
    </row>
    <row r="38" spans="1:58" x14ac:dyDescent="0.35">
      <c r="A38">
        <v>18</v>
      </c>
      <c r="B38">
        <v>6</v>
      </c>
      <c r="C38" t="s">
        <v>67</v>
      </c>
      <c r="D38" t="s">
        <v>27</v>
      </c>
      <c r="G38">
        <v>0.33300000000000002</v>
      </c>
      <c r="H38">
        <v>0.33300000000000002</v>
      </c>
      <c r="I38">
        <v>6738</v>
      </c>
      <c r="J38">
        <v>12869</v>
      </c>
      <c r="L38">
        <v>6369</v>
      </c>
      <c r="M38">
        <v>8.3849999999999998</v>
      </c>
      <c r="N38">
        <v>16.789000000000001</v>
      </c>
      <c r="O38">
        <v>8.4039999999999999</v>
      </c>
      <c r="Q38">
        <v>0.82599999999999996</v>
      </c>
      <c r="R38">
        <v>1</v>
      </c>
      <c r="S38">
        <v>0</v>
      </c>
      <c r="T38">
        <v>0</v>
      </c>
      <c r="V38">
        <v>0</v>
      </c>
      <c r="Y38" s="1">
        <v>44540</v>
      </c>
      <c r="Z38" s="6">
        <v>0.73383101851851851</v>
      </c>
      <c r="AB38">
        <v>1</v>
      </c>
      <c r="AD38" s="3">
        <f t="shared" si="1"/>
        <v>8.819792204314739</v>
      </c>
      <c r="AE38" s="3">
        <f t="shared" si="0"/>
        <v>16.93207591648347</v>
      </c>
      <c r="AF38" s="3">
        <f t="shared" si="2"/>
        <v>8.1122837121687308</v>
      </c>
      <c r="AG38" s="3">
        <f t="shared" si="3"/>
        <v>0.82526099913705731</v>
      </c>
      <c r="AI38">
        <f t="shared" si="8"/>
        <v>2.0023088409473448</v>
      </c>
      <c r="AN38">
        <f t="shared" si="9"/>
        <v>5.9329115750918344</v>
      </c>
      <c r="AS38">
        <f t="shared" si="10"/>
        <v>9.863514309236324</v>
      </c>
      <c r="AX38">
        <f t="shared" si="11"/>
        <v>8.3043334292158573</v>
      </c>
      <c r="BC38" s="3"/>
      <c r="BD38" s="3"/>
      <c r="BE38" s="3"/>
      <c r="BF38" s="3"/>
    </row>
    <row r="39" spans="1:58" x14ac:dyDescent="0.35">
      <c r="A39">
        <v>19</v>
      </c>
      <c r="B39">
        <v>7</v>
      </c>
      <c r="C39" t="s">
        <v>67</v>
      </c>
      <c r="D39" t="s">
        <v>27</v>
      </c>
      <c r="G39">
        <v>0.46700000000000003</v>
      </c>
      <c r="H39">
        <v>0.46700000000000003</v>
      </c>
      <c r="I39">
        <v>9449</v>
      </c>
      <c r="J39">
        <v>18806</v>
      </c>
      <c r="L39">
        <v>9613</v>
      </c>
      <c r="M39">
        <v>8.2050000000000001</v>
      </c>
      <c r="N39">
        <v>17.356000000000002</v>
      </c>
      <c r="O39">
        <v>9.1509999999999998</v>
      </c>
      <c r="Q39">
        <v>0.95199999999999996</v>
      </c>
      <c r="R39">
        <v>1</v>
      </c>
      <c r="S39">
        <v>0</v>
      </c>
      <c r="T39">
        <v>0</v>
      </c>
      <c r="V39">
        <v>0</v>
      </c>
      <c r="Y39" s="1">
        <v>44540</v>
      </c>
      <c r="Z39" s="6">
        <v>0.74854166666666666</v>
      </c>
      <c r="AB39">
        <v>1</v>
      </c>
      <c r="AD39" s="3">
        <f t="shared" si="1"/>
        <v>8.9256011352290159</v>
      </c>
      <c r="AE39" s="3">
        <f t="shared" si="0"/>
        <v>17.889301167619401</v>
      </c>
      <c r="AF39" s="3">
        <f t="shared" si="2"/>
        <v>8.9637000323903848</v>
      </c>
      <c r="AG39" s="3">
        <f t="shared" si="3"/>
        <v>0.90112470382242904</v>
      </c>
      <c r="AI39">
        <f t="shared" si="8"/>
        <v>0.82665405301093464</v>
      </c>
      <c r="AN39">
        <f t="shared" si="9"/>
        <v>0.61499351322555162</v>
      </c>
      <c r="AS39">
        <f t="shared" si="10"/>
        <v>0.40333297344016866</v>
      </c>
      <c r="AX39">
        <f t="shared" si="11"/>
        <v>0.12496709138100205</v>
      </c>
      <c r="BC39" s="3"/>
      <c r="BD39" s="3"/>
      <c r="BE39" s="3"/>
      <c r="BF39" s="3"/>
    </row>
    <row r="40" spans="1:58" x14ac:dyDescent="0.35">
      <c r="A40">
        <v>20</v>
      </c>
      <c r="B40">
        <v>7</v>
      </c>
      <c r="C40" t="s">
        <v>67</v>
      </c>
      <c r="D40" t="s">
        <v>27</v>
      </c>
      <c r="G40">
        <v>0.46700000000000003</v>
      </c>
      <c r="H40">
        <v>0.46700000000000003</v>
      </c>
      <c r="I40">
        <v>9552</v>
      </c>
      <c r="J40">
        <v>18699</v>
      </c>
      <c r="L40">
        <v>9711</v>
      </c>
      <c r="M40">
        <v>8.2899999999999991</v>
      </c>
      <c r="N40">
        <v>17.259</v>
      </c>
      <c r="O40">
        <v>8.9689999999999994</v>
      </c>
      <c r="Q40">
        <v>0.96299999999999997</v>
      </c>
      <c r="R40">
        <v>1</v>
      </c>
      <c r="S40">
        <v>0</v>
      </c>
      <c r="T40">
        <v>0</v>
      </c>
      <c r="V40">
        <v>0</v>
      </c>
      <c r="Y40" s="1">
        <v>44540</v>
      </c>
      <c r="Z40" s="6">
        <v>0.75695601851851846</v>
      </c>
      <c r="AB40">
        <v>1</v>
      </c>
      <c r="AD40" s="3">
        <f t="shared" si="1"/>
        <v>9.025772210315969</v>
      </c>
      <c r="AE40" s="3">
        <f t="shared" si="0"/>
        <v>17.784487673372869</v>
      </c>
      <c r="AF40" s="3">
        <f t="shared" si="2"/>
        <v>8.7587154630569</v>
      </c>
      <c r="AG40" s="3">
        <f t="shared" si="3"/>
        <v>0.91057011432450463</v>
      </c>
      <c r="AI40">
        <f t="shared" si="8"/>
        <v>0.28635789239965548</v>
      </c>
      <c r="AN40">
        <f t="shared" si="9"/>
        <v>1.1972907034840614</v>
      </c>
      <c r="AS40">
        <f t="shared" si="10"/>
        <v>2.6809392993677781</v>
      </c>
      <c r="AX40">
        <f t="shared" si="11"/>
        <v>1.1744571471671787</v>
      </c>
      <c r="BC40" s="3">
        <f>AVERAGE(AD40:AD41)</f>
        <v>9.0082665855434918</v>
      </c>
      <c r="BD40" s="3">
        <f>AVERAGE(AE40:AE41)</f>
        <v>17.864322250766257</v>
      </c>
      <c r="BE40" s="3">
        <f>AVERAGE(AF40:AF41)</f>
        <v>8.8560556652227618</v>
      </c>
      <c r="BF40" s="3">
        <f>AVERAGE(AG40:AG41)</f>
        <v>0.91823246263996405</v>
      </c>
    </row>
    <row r="41" spans="1:58" x14ac:dyDescent="0.35">
      <c r="A41">
        <v>21</v>
      </c>
      <c r="B41">
        <v>7</v>
      </c>
      <c r="C41" t="s">
        <v>67</v>
      </c>
      <c r="D41" t="s">
        <v>27</v>
      </c>
      <c r="G41">
        <v>0.46700000000000003</v>
      </c>
      <c r="H41">
        <v>0.46700000000000003</v>
      </c>
      <c r="I41">
        <v>9516</v>
      </c>
      <c r="J41">
        <v>18862</v>
      </c>
      <c r="L41">
        <v>9870</v>
      </c>
      <c r="M41">
        <v>8.26</v>
      </c>
      <c r="N41">
        <v>17.407</v>
      </c>
      <c r="O41">
        <v>9.1470000000000002</v>
      </c>
      <c r="Q41">
        <v>0.98099999999999998</v>
      </c>
      <c r="R41">
        <v>1</v>
      </c>
      <c r="S41">
        <v>0</v>
      </c>
      <c r="T41">
        <v>0</v>
      </c>
      <c r="V41">
        <v>0</v>
      </c>
      <c r="Y41" s="1">
        <v>44540</v>
      </c>
      <c r="Z41" s="6">
        <v>0.76574074074074072</v>
      </c>
      <c r="AB41">
        <v>1</v>
      </c>
      <c r="AD41" s="3">
        <f t="shared" si="1"/>
        <v>8.9907609607710164</v>
      </c>
      <c r="AE41" s="3">
        <f t="shared" si="0"/>
        <v>17.944156828159642</v>
      </c>
      <c r="AF41" s="3">
        <f t="shared" si="2"/>
        <v>8.9533958673886254</v>
      </c>
      <c r="AG41" s="3">
        <f t="shared" si="3"/>
        <v>0.92589481095542348</v>
      </c>
      <c r="AI41">
        <f t="shared" si="8"/>
        <v>0.10265599143315127</v>
      </c>
      <c r="AN41">
        <f t="shared" si="9"/>
        <v>0.31023984355754586</v>
      </c>
      <c r="AS41">
        <f t="shared" si="10"/>
        <v>0.51782369568194042</v>
      </c>
      <c r="AX41">
        <f t="shared" si="11"/>
        <v>2.8772012172692727</v>
      </c>
      <c r="BC41" s="3"/>
      <c r="BD41" s="3"/>
      <c r="BE41" s="3"/>
      <c r="BF41" s="3"/>
    </row>
    <row r="42" spans="1:58" x14ac:dyDescent="0.35">
      <c r="A42">
        <v>22</v>
      </c>
      <c r="B42">
        <v>8</v>
      </c>
      <c r="C42" t="s">
        <v>67</v>
      </c>
      <c r="D42" t="s">
        <v>27</v>
      </c>
      <c r="G42">
        <v>0.6</v>
      </c>
      <c r="H42">
        <v>0.6</v>
      </c>
      <c r="I42">
        <v>12276</v>
      </c>
      <c r="J42">
        <v>24635</v>
      </c>
      <c r="L42">
        <v>12170</v>
      </c>
      <c r="M42">
        <v>8.1940000000000008</v>
      </c>
      <c r="N42">
        <v>17.623999999999999</v>
      </c>
      <c r="O42">
        <v>9.43</v>
      </c>
      <c r="Q42">
        <v>0.96399999999999997</v>
      </c>
      <c r="R42">
        <v>1</v>
      </c>
      <c r="S42">
        <v>0</v>
      </c>
      <c r="T42">
        <v>0</v>
      </c>
      <c r="V42">
        <v>0</v>
      </c>
      <c r="Y42" s="1">
        <v>44540</v>
      </c>
      <c r="Z42" s="6">
        <v>0.78063657407407405</v>
      </c>
      <c r="AB42">
        <v>1</v>
      </c>
      <c r="AD42" s="3">
        <f t="shared" si="1"/>
        <v>9.0870080109242899</v>
      </c>
      <c r="AE42" s="3">
        <f t="shared" si="0"/>
        <v>18.368034419213505</v>
      </c>
      <c r="AF42" s="3">
        <f t="shared" si="2"/>
        <v>9.2810264082892147</v>
      </c>
      <c r="AG42" s="3">
        <f t="shared" si="3"/>
        <v>0.89319417242288091</v>
      </c>
      <c r="AI42">
        <f t="shared" si="8"/>
        <v>0.9667556769365544</v>
      </c>
      <c r="AN42">
        <f t="shared" si="9"/>
        <v>2.0446356622972477</v>
      </c>
      <c r="AS42">
        <f t="shared" si="10"/>
        <v>3.1225156476579405</v>
      </c>
      <c r="AX42">
        <f t="shared" si="11"/>
        <v>0.75620306412434624</v>
      </c>
      <c r="BC42" s="3"/>
      <c r="BD42" s="3"/>
      <c r="BE42" s="3"/>
      <c r="BF42" s="3"/>
    </row>
    <row r="43" spans="1:58" x14ac:dyDescent="0.35">
      <c r="A43">
        <v>23</v>
      </c>
      <c r="B43">
        <v>8</v>
      </c>
      <c r="C43" t="s">
        <v>67</v>
      </c>
      <c r="D43" t="s">
        <v>27</v>
      </c>
      <c r="G43">
        <v>0.6</v>
      </c>
      <c r="H43">
        <v>0.6</v>
      </c>
      <c r="I43">
        <v>12362</v>
      </c>
      <c r="J43">
        <v>24560</v>
      </c>
      <c r="L43">
        <v>12275</v>
      </c>
      <c r="M43">
        <v>8.2490000000000006</v>
      </c>
      <c r="N43">
        <v>17.571000000000002</v>
      </c>
      <c r="O43">
        <v>9.3219999999999992</v>
      </c>
      <c r="Q43">
        <v>0.97299999999999998</v>
      </c>
      <c r="R43">
        <v>1</v>
      </c>
      <c r="S43">
        <v>0</v>
      </c>
      <c r="T43">
        <v>0</v>
      </c>
      <c r="V43">
        <v>0</v>
      </c>
      <c r="Y43" s="1">
        <v>44540</v>
      </c>
      <c r="Z43" s="6">
        <v>0.78902777777777777</v>
      </c>
      <c r="AB43">
        <v>1</v>
      </c>
      <c r="AD43" s="3">
        <f t="shared" si="1"/>
        <v>9.1521062426013469</v>
      </c>
      <c r="AE43" s="3">
        <f t="shared" si="0"/>
        <v>18.310852290927141</v>
      </c>
      <c r="AF43" s="3">
        <f t="shared" si="2"/>
        <v>9.1587460483257939</v>
      </c>
      <c r="AG43" s="3">
        <f t="shared" si="3"/>
        <v>0.90107097010943349</v>
      </c>
      <c r="AI43">
        <f t="shared" si="8"/>
        <v>1.6900693622371874</v>
      </c>
      <c r="AN43">
        <f t="shared" si="9"/>
        <v>1.7269571718174486</v>
      </c>
      <c r="AS43">
        <f t="shared" si="10"/>
        <v>1.7638449813977095</v>
      </c>
      <c r="AX43">
        <f t="shared" si="11"/>
        <v>0.11899667882594074</v>
      </c>
      <c r="BC43" s="3">
        <f>AVERAGE(AD43:AD44)</f>
        <v>9.0915497480180374</v>
      </c>
      <c r="BD43" s="3">
        <f>AVERAGE(AE43:AE44)</f>
        <v>18.270062372749532</v>
      </c>
      <c r="BE43" s="3">
        <f>AVERAGE(AF43:AF44)</f>
        <v>9.1785126247314945</v>
      </c>
      <c r="BF43" s="3">
        <f>AVERAGE(AG43:AG44)</f>
        <v>0.90005823897830528</v>
      </c>
    </row>
    <row r="44" spans="1:58" x14ac:dyDescent="0.35">
      <c r="A44">
        <v>24</v>
      </c>
      <c r="B44">
        <v>8</v>
      </c>
      <c r="C44" t="s">
        <v>67</v>
      </c>
      <c r="D44" t="s">
        <v>27</v>
      </c>
      <c r="G44">
        <v>0.6</v>
      </c>
      <c r="H44">
        <v>0.6</v>
      </c>
      <c r="I44">
        <v>12202</v>
      </c>
      <c r="J44">
        <v>24453</v>
      </c>
      <c r="L44">
        <v>12248</v>
      </c>
      <c r="M44">
        <v>8.1460000000000008</v>
      </c>
      <c r="N44">
        <v>17.495999999999999</v>
      </c>
      <c r="O44">
        <v>9.3490000000000002</v>
      </c>
      <c r="Q44">
        <v>0.97099999999999997</v>
      </c>
      <c r="R44">
        <v>1</v>
      </c>
      <c r="S44">
        <v>0</v>
      </c>
      <c r="T44">
        <v>0</v>
      </c>
      <c r="V44">
        <v>0</v>
      </c>
      <c r="Y44" s="1">
        <v>44540</v>
      </c>
      <c r="Z44" s="6">
        <v>0.79798611111111117</v>
      </c>
      <c r="AB44">
        <v>1</v>
      </c>
      <c r="AD44" s="3">
        <f t="shared" si="1"/>
        <v>9.0309932534347279</v>
      </c>
      <c r="AE44" s="3">
        <f t="shared" si="0"/>
        <v>18.229272454571923</v>
      </c>
      <c r="AF44" s="3">
        <f t="shared" si="2"/>
        <v>9.1982792011371952</v>
      </c>
      <c r="AG44" s="3">
        <f t="shared" si="3"/>
        <v>0.89904550784717707</v>
      </c>
      <c r="AI44">
        <f t="shared" si="8"/>
        <v>0.34436948260808797</v>
      </c>
      <c r="AN44">
        <f t="shared" si="9"/>
        <v>1.2737358587329064</v>
      </c>
      <c r="AS44">
        <f t="shared" si="10"/>
        <v>2.2031022348577247</v>
      </c>
      <c r="AX44">
        <f t="shared" si="11"/>
        <v>0.10605468364699444</v>
      </c>
    </row>
    <row r="45" spans="1:58" x14ac:dyDescent="0.35">
      <c r="A45">
        <v>25</v>
      </c>
      <c r="B45">
        <v>9</v>
      </c>
      <c r="C45" t="s">
        <v>91</v>
      </c>
      <c r="D45" t="s">
        <v>27</v>
      </c>
      <c r="G45">
        <v>0.5</v>
      </c>
      <c r="H45">
        <v>0.5</v>
      </c>
      <c r="I45">
        <v>6612</v>
      </c>
      <c r="J45">
        <v>8534</v>
      </c>
      <c r="L45">
        <v>3126</v>
      </c>
      <c r="M45">
        <v>5.4870000000000001</v>
      </c>
      <c r="N45">
        <v>7.5090000000000003</v>
      </c>
      <c r="O45">
        <v>2.0209999999999999</v>
      </c>
      <c r="Q45">
        <v>0.21099999999999999</v>
      </c>
      <c r="R45">
        <v>1</v>
      </c>
      <c r="S45">
        <v>0</v>
      </c>
      <c r="T45">
        <v>0</v>
      </c>
      <c r="V45">
        <v>0</v>
      </c>
      <c r="Y45" s="1">
        <v>44540</v>
      </c>
      <c r="Z45" s="6">
        <v>0.81231481481481482</v>
      </c>
      <c r="AB45">
        <v>1</v>
      </c>
      <c r="AD45" s="3">
        <f t="shared" si="1"/>
        <v>5.759529833311162</v>
      </c>
      <c r="AE45" s="3">
        <f t="shared" si="0"/>
        <v>7.3106101424356105</v>
      </c>
      <c r="AF45" s="3">
        <f t="shared" si="2"/>
        <v>1.5510803091244485</v>
      </c>
      <c r="AG45" s="3">
        <f t="shared" si="3"/>
        <v>0.25768719802540069</v>
      </c>
    </row>
    <row r="46" spans="1:58" x14ac:dyDescent="0.35">
      <c r="A46">
        <v>26</v>
      </c>
      <c r="B46">
        <v>9</v>
      </c>
      <c r="C46" t="s">
        <v>91</v>
      </c>
      <c r="D46" t="s">
        <v>27</v>
      </c>
      <c r="G46">
        <v>0.5</v>
      </c>
      <c r="H46">
        <v>0.5</v>
      </c>
      <c r="I46">
        <v>5128</v>
      </c>
      <c r="J46">
        <v>8410</v>
      </c>
      <c r="L46">
        <v>3098</v>
      </c>
      <c r="M46">
        <v>4.3490000000000002</v>
      </c>
      <c r="N46">
        <v>7.4039999999999999</v>
      </c>
      <c r="O46">
        <v>3.0550000000000002</v>
      </c>
      <c r="Q46">
        <v>0.20799999999999999</v>
      </c>
      <c r="R46">
        <v>1</v>
      </c>
      <c r="S46">
        <v>0</v>
      </c>
      <c r="T46">
        <v>0</v>
      </c>
      <c r="V46">
        <v>0</v>
      </c>
      <c r="Y46" s="1">
        <v>44540</v>
      </c>
      <c r="Z46" s="6">
        <v>0.82056712962962963</v>
      </c>
      <c r="AB46">
        <v>1</v>
      </c>
      <c r="AD46" s="3">
        <f t="shared" si="1"/>
        <v>4.4115422638866884</v>
      </c>
      <c r="AE46" s="3">
        <f t="shared" si="0"/>
        <v>7.1971607999154594</v>
      </c>
      <c r="AF46" s="3">
        <f t="shared" si="2"/>
        <v>2.7856185360287711</v>
      </c>
      <c r="AG46" s="3">
        <f t="shared" si="3"/>
        <v>0.25516662276570395</v>
      </c>
      <c r="AJ46">
        <f>ABS(100*(AD46-AD47)/(AVERAGE(AD46:AD47)))</f>
        <v>0.82701554364593421</v>
      </c>
      <c r="AO46">
        <f>ABS(100*(AE46-AE47)/(AVERAGE(AE46:AE47)))</f>
        <v>1.250633461641746</v>
      </c>
      <c r="AT46">
        <f>ABS(100*(AF46-AF47)/(AVERAGE(AF46:AF47)))</f>
        <v>4.4544437940992658</v>
      </c>
      <c r="AY46">
        <f>ABS(100*(AG46-AG47)/(AVERAGE(AG46:AG47)))</f>
        <v>1.8178400923477014</v>
      </c>
      <c r="BC46" s="3">
        <f>AVERAGE(AD46:AD47)</f>
        <v>4.3933753155116957</v>
      </c>
      <c r="BD46" s="3">
        <f>AVERAGE(AE46:AE47)</f>
        <v>7.2424490455182617</v>
      </c>
      <c r="BE46" s="3">
        <f>AVERAGE(AF46:AF47)</f>
        <v>2.8490737300065661</v>
      </c>
      <c r="BF46" s="3">
        <f>AVERAGE(AG46:AG47)</f>
        <v>0.25750715693542237</v>
      </c>
    </row>
    <row r="47" spans="1:58" x14ac:dyDescent="0.35">
      <c r="A47">
        <v>27</v>
      </c>
      <c r="B47">
        <v>9</v>
      </c>
      <c r="C47" t="s">
        <v>91</v>
      </c>
      <c r="D47" t="s">
        <v>27</v>
      </c>
      <c r="G47">
        <v>0.5</v>
      </c>
      <c r="H47">
        <v>0.5</v>
      </c>
      <c r="I47">
        <v>5088</v>
      </c>
      <c r="J47">
        <v>8509</v>
      </c>
      <c r="L47">
        <v>3150</v>
      </c>
      <c r="M47">
        <v>4.319</v>
      </c>
      <c r="N47">
        <v>7.4880000000000004</v>
      </c>
      <c r="O47">
        <v>3.169</v>
      </c>
      <c r="Q47">
        <v>0.21299999999999999</v>
      </c>
      <c r="R47">
        <v>1</v>
      </c>
      <c r="S47">
        <v>0</v>
      </c>
      <c r="T47">
        <v>0</v>
      </c>
      <c r="V47">
        <v>0</v>
      </c>
      <c r="Y47" s="1">
        <v>44540</v>
      </c>
      <c r="Z47" s="6">
        <v>0.82927083333333329</v>
      </c>
      <c r="AB47">
        <v>1</v>
      </c>
      <c r="AD47" s="3">
        <f t="shared" si="1"/>
        <v>4.375208367136703</v>
      </c>
      <c r="AE47" s="3">
        <f t="shared" si="0"/>
        <v>7.2877372911210641</v>
      </c>
      <c r="AF47" s="3">
        <f t="shared" si="2"/>
        <v>2.912528923984361</v>
      </c>
      <c r="AG47" s="3">
        <f t="shared" si="3"/>
        <v>0.25984769110514078</v>
      </c>
      <c r="BC47" s="3"/>
      <c r="BD47" s="3"/>
      <c r="BE47" s="3"/>
      <c r="BF47" s="3"/>
    </row>
    <row r="48" spans="1:58" x14ac:dyDescent="0.35">
      <c r="A48">
        <v>28</v>
      </c>
      <c r="B48">
        <v>10</v>
      </c>
      <c r="C48" t="s">
        <v>92</v>
      </c>
      <c r="D48" t="s">
        <v>27</v>
      </c>
      <c r="G48">
        <v>0.5</v>
      </c>
      <c r="H48">
        <v>0.5</v>
      </c>
      <c r="I48">
        <v>6098</v>
      </c>
      <c r="J48">
        <v>9889</v>
      </c>
      <c r="L48">
        <v>26074</v>
      </c>
      <c r="M48">
        <v>5.093</v>
      </c>
      <c r="N48">
        <v>8.6560000000000006</v>
      </c>
      <c r="O48">
        <v>3.5640000000000001</v>
      </c>
      <c r="Q48">
        <v>2.6110000000000002</v>
      </c>
      <c r="R48">
        <v>1</v>
      </c>
      <c r="S48">
        <v>0</v>
      </c>
      <c r="T48">
        <v>0</v>
      </c>
      <c r="V48">
        <v>0</v>
      </c>
      <c r="Y48" s="1">
        <v>44540</v>
      </c>
      <c r="Z48" s="6">
        <v>0.84354166666666675</v>
      </c>
      <c r="AB48">
        <v>1</v>
      </c>
      <c r="AD48" s="3">
        <f t="shared" si="1"/>
        <v>5.2926392600738446</v>
      </c>
      <c r="AE48" s="3">
        <f t="shared" si="0"/>
        <v>8.5503186836840364</v>
      </c>
      <c r="AF48" s="3">
        <f t="shared" si="2"/>
        <v>3.2576794236101918</v>
      </c>
      <c r="AG48" s="3">
        <f t="shared" si="3"/>
        <v>2.3234786644368817</v>
      </c>
      <c r="BC48" s="3"/>
      <c r="BD48" s="3"/>
      <c r="BE48" s="3"/>
      <c r="BF48" s="3"/>
    </row>
    <row r="49" spans="1:58" x14ac:dyDescent="0.35">
      <c r="A49">
        <v>29</v>
      </c>
      <c r="B49">
        <v>10</v>
      </c>
      <c r="C49" t="s">
        <v>92</v>
      </c>
      <c r="D49" t="s">
        <v>27</v>
      </c>
      <c r="G49">
        <v>0.5</v>
      </c>
      <c r="H49">
        <v>0.5</v>
      </c>
      <c r="I49">
        <v>6530</v>
      </c>
      <c r="J49">
        <v>9971</v>
      </c>
      <c r="L49">
        <v>26685</v>
      </c>
      <c r="M49">
        <v>5.4249999999999998</v>
      </c>
      <c r="N49">
        <v>8.7260000000000009</v>
      </c>
      <c r="O49">
        <v>3.3010000000000002</v>
      </c>
      <c r="Q49">
        <v>2.6749999999999998</v>
      </c>
      <c r="R49">
        <v>1</v>
      </c>
      <c r="S49">
        <v>0</v>
      </c>
      <c r="T49">
        <v>0</v>
      </c>
      <c r="V49">
        <v>0</v>
      </c>
      <c r="Y49" s="1">
        <v>44540</v>
      </c>
      <c r="Z49" s="6">
        <v>0.85194444444444439</v>
      </c>
      <c r="AB49">
        <v>1</v>
      </c>
      <c r="AD49" s="3">
        <f t="shared" si="1"/>
        <v>5.6850453449736911</v>
      </c>
      <c r="AE49" s="3">
        <f t="shared" si="0"/>
        <v>8.6253416359957491</v>
      </c>
      <c r="AF49" s="3">
        <f t="shared" si="2"/>
        <v>2.940296291022058</v>
      </c>
      <c r="AG49" s="3">
        <f t="shared" si="3"/>
        <v>2.3784812174252647</v>
      </c>
      <c r="AJ49">
        <f>ABS(100*(AD49-AD50)/(AVERAGE(AD49:AD50)))</f>
        <v>0.81156322088140298</v>
      </c>
      <c r="AO49">
        <f>ABS(100*(AE49-AE50)/(AVERAGE(AE49:AE50)))</f>
        <v>0.16986060480795309</v>
      </c>
      <c r="AT49">
        <f>ABS(100*(AF49-AF50)/(AVERAGE(AF49:AF50)))</f>
        <v>2.0951284410436091</v>
      </c>
      <c r="AY49">
        <f>ABS(100*(AG49-AG50)/(AVERAGE(AG49:AG50)))</f>
        <v>0.9867230153056944</v>
      </c>
      <c r="BC49" s="3">
        <f>AVERAGE(AD49:AD50)</f>
        <v>5.7082082041518065</v>
      </c>
      <c r="BD49" s="3">
        <f>AVERAGE(AE49:AE50)</f>
        <v>8.6180223235750937</v>
      </c>
      <c r="BE49" s="3">
        <f>AVERAGE(AF49:AF50)</f>
        <v>2.909814119423288</v>
      </c>
      <c r="BF49" s="3">
        <f>AVERAGE(AG49:AG50)</f>
        <v>2.390273908818846</v>
      </c>
    </row>
    <row r="50" spans="1:58" x14ac:dyDescent="0.35">
      <c r="A50">
        <v>30</v>
      </c>
      <c r="B50">
        <v>10</v>
      </c>
      <c r="C50" t="s">
        <v>92</v>
      </c>
      <c r="D50" t="s">
        <v>27</v>
      </c>
      <c r="G50">
        <v>0.5</v>
      </c>
      <c r="H50">
        <v>0.5</v>
      </c>
      <c r="I50">
        <v>6581</v>
      </c>
      <c r="J50">
        <v>9955</v>
      </c>
      <c r="L50">
        <v>26947</v>
      </c>
      <c r="M50">
        <v>5.4630000000000001</v>
      </c>
      <c r="N50">
        <v>8.7119999999999997</v>
      </c>
      <c r="O50">
        <v>3.2490000000000001</v>
      </c>
      <c r="Q50">
        <v>2.702</v>
      </c>
      <c r="R50">
        <v>1</v>
      </c>
      <c r="S50">
        <v>0</v>
      </c>
      <c r="T50">
        <v>0</v>
      </c>
      <c r="V50">
        <v>0</v>
      </c>
      <c r="Y50" s="1">
        <v>44540</v>
      </c>
      <c r="Z50" s="6">
        <v>0.86077546296296292</v>
      </c>
      <c r="AB50">
        <v>1</v>
      </c>
      <c r="AD50" s="3">
        <f t="shared" si="1"/>
        <v>5.731371063329922</v>
      </c>
      <c r="AE50" s="3">
        <f t="shared" si="0"/>
        <v>8.61070301115444</v>
      </c>
      <c r="AF50" s="3">
        <f t="shared" si="2"/>
        <v>2.8793319478245181</v>
      </c>
      <c r="AG50" s="3">
        <f t="shared" si="3"/>
        <v>2.4020666002124273</v>
      </c>
      <c r="BC50" s="3"/>
      <c r="BD50" s="3"/>
      <c r="BE50" s="3"/>
      <c r="BF50" s="3"/>
    </row>
    <row r="51" spans="1:58" x14ac:dyDescent="0.35">
      <c r="A51">
        <v>31</v>
      </c>
      <c r="B51">
        <v>11</v>
      </c>
      <c r="C51" t="s">
        <v>93</v>
      </c>
      <c r="D51" t="s">
        <v>27</v>
      </c>
      <c r="G51">
        <v>0.5</v>
      </c>
      <c r="H51">
        <v>0.5</v>
      </c>
      <c r="I51">
        <v>6357</v>
      </c>
      <c r="J51">
        <v>9308</v>
      </c>
      <c r="L51">
        <v>29638</v>
      </c>
      <c r="M51">
        <v>5.2919999999999998</v>
      </c>
      <c r="N51">
        <v>8.1639999999999997</v>
      </c>
      <c r="O51">
        <v>2.8719999999999999</v>
      </c>
      <c r="Q51">
        <v>2.984</v>
      </c>
      <c r="R51">
        <v>1</v>
      </c>
      <c r="S51">
        <v>0</v>
      </c>
      <c r="T51">
        <v>0</v>
      </c>
      <c r="V51">
        <v>0</v>
      </c>
      <c r="Y51" s="1">
        <v>44540</v>
      </c>
      <c r="Z51" s="6">
        <v>0.87523148148148155</v>
      </c>
      <c r="AB51">
        <v>1</v>
      </c>
      <c r="AD51" s="3">
        <f t="shared" si="1"/>
        <v>5.5279012415300013</v>
      </c>
      <c r="AE51" s="3">
        <f t="shared" si="0"/>
        <v>8.0187536191339728</v>
      </c>
      <c r="AF51" s="3">
        <f t="shared" si="2"/>
        <v>2.4908523776039715</v>
      </c>
      <c r="AG51" s="3">
        <f t="shared" si="3"/>
        <v>2.6443118867782847</v>
      </c>
      <c r="BC51" s="3"/>
      <c r="BD51" s="3"/>
      <c r="BE51" s="3"/>
      <c r="BF51" s="3"/>
    </row>
    <row r="52" spans="1:58" x14ac:dyDescent="0.35">
      <c r="A52">
        <v>32</v>
      </c>
      <c r="B52">
        <v>11</v>
      </c>
      <c r="C52" t="s">
        <v>93</v>
      </c>
      <c r="D52" t="s">
        <v>27</v>
      </c>
      <c r="G52">
        <v>0.5</v>
      </c>
      <c r="H52">
        <v>0.5</v>
      </c>
      <c r="I52">
        <v>6164</v>
      </c>
      <c r="J52">
        <v>9217</v>
      </c>
      <c r="L52">
        <v>29838</v>
      </c>
      <c r="M52">
        <v>5.1440000000000001</v>
      </c>
      <c r="N52">
        <v>8.0869999999999997</v>
      </c>
      <c r="O52">
        <v>2.9430000000000001</v>
      </c>
      <c r="Q52">
        <v>3.0049999999999999</v>
      </c>
      <c r="R52">
        <v>1</v>
      </c>
      <c r="S52">
        <v>0</v>
      </c>
      <c r="T52">
        <v>0</v>
      </c>
      <c r="V52">
        <v>0</v>
      </c>
      <c r="Y52" s="1">
        <v>44540</v>
      </c>
      <c r="Z52" s="6">
        <v>0.88350694444444444</v>
      </c>
      <c r="AB52">
        <v>1</v>
      </c>
      <c r="AD52" s="3">
        <f t="shared" si="1"/>
        <v>5.3525901897113206</v>
      </c>
      <c r="AE52" s="3">
        <f t="shared" si="0"/>
        <v>7.9354964403490227</v>
      </c>
      <c r="AF52" s="3">
        <f t="shared" si="2"/>
        <v>2.5829062506377021</v>
      </c>
      <c r="AG52" s="3">
        <f t="shared" si="3"/>
        <v>2.6623159957761189</v>
      </c>
      <c r="AJ52">
        <f>ABS(100*(AD52-AD53)/(AVERAGE(AD52:AD53)))</f>
        <v>5.089776476232219E-2</v>
      </c>
      <c r="AO52">
        <f>ABS(100*(AE52-AE53)/(AVERAGE(AE52:AE53)))</f>
        <v>0.74661252536015188</v>
      </c>
      <c r="AT52">
        <f>ABS(100*(AF52-AF53)/(AVERAGE(AF52:AF53)))</f>
        <v>2.1730494295257041</v>
      </c>
      <c r="AY52">
        <f>ABS(100*(AG52-AG53)/(AVERAGE(AG52:AG53)))</f>
        <v>1.0628087110185713</v>
      </c>
      <c r="BC52" s="3">
        <f>AVERAGE(AD52:AD53)</f>
        <v>5.3539527108394456</v>
      </c>
      <c r="BD52" s="3">
        <f>AVERAGE(AE52:AE53)</f>
        <v>7.965231147057934</v>
      </c>
      <c r="BE52" s="3">
        <f>AVERAGE(AF52:AF53)</f>
        <v>2.6112784362184889</v>
      </c>
      <c r="BF52" s="3">
        <f>AVERAGE(AG52:AG53)</f>
        <v>2.6765392418844076</v>
      </c>
    </row>
    <row r="53" spans="1:58" x14ac:dyDescent="0.35">
      <c r="A53">
        <v>33</v>
      </c>
      <c r="B53">
        <v>11</v>
      </c>
      <c r="C53" t="s">
        <v>93</v>
      </c>
      <c r="D53" t="s">
        <v>27</v>
      </c>
      <c r="G53">
        <v>0.5</v>
      </c>
      <c r="H53">
        <v>0.5</v>
      </c>
      <c r="I53">
        <v>6167</v>
      </c>
      <c r="J53">
        <v>9282</v>
      </c>
      <c r="L53">
        <v>30154</v>
      </c>
      <c r="M53">
        <v>5.1459999999999999</v>
      </c>
      <c r="N53">
        <v>8.1419999999999995</v>
      </c>
      <c r="O53">
        <v>2.996</v>
      </c>
      <c r="Q53">
        <v>3.0379999999999998</v>
      </c>
      <c r="R53">
        <v>1</v>
      </c>
      <c r="S53">
        <v>0</v>
      </c>
      <c r="T53">
        <v>0</v>
      </c>
      <c r="V53">
        <v>0</v>
      </c>
      <c r="Y53" s="1">
        <v>44540</v>
      </c>
      <c r="Z53" s="6">
        <v>0.89233796296296297</v>
      </c>
      <c r="AB53">
        <v>1</v>
      </c>
      <c r="AD53" s="3">
        <f t="shared" si="1"/>
        <v>5.3553152319675696</v>
      </c>
      <c r="AE53" s="3">
        <f t="shared" si="0"/>
        <v>7.9949658537668453</v>
      </c>
      <c r="AF53" s="3">
        <f t="shared" si="2"/>
        <v>2.6396506217992757</v>
      </c>
      <c r="AG53" s="3">
        <f t="shared" si="3"/>
        <v>2.6907624879926968</v>
      </c>
      <c r="BC53" s="3"/>
      <c r="BD53" s="3"/>
      <c r="BE53" s="3"/>
      <c r="BF53" s="3"/>
    </row>
    <row r="54" spans="1:58" x14ac:dyDescent="0.35">
      <c r="A54">
        <v>34</v>
      </c>
      <c r="B54">
        <v>12</v>
      </c>
      <c r="C54" t="s">
        <v>94</v>
      </c>
      <c r="D54" t="s">
        <v>27</v>
      </c>
      <c r="G54">
        <v>0.5</v>
      </c>
      <c r="H54">
        <v>0.5</v>
      </c>
      <c r="I54">
        <v>6430</v>
      </c>
      <c r="J54">
        <v>8102</v>
      </c>
      <c r="L54">
        <v>5640</v>
      </c>
      <c r="M54">
        <v>5.3479999999999999</v>
      </c>
      <c r="N54">
        <v>7.1420000000000003</v>
      </c>
      <c r="O54">
        <v>1.794</v>
      </c>
      <c r="Q54">
        <v>0.47399999999999998</v>
      </c>
      <c r="R54">
        <v>1</v>
      </c>
      <c r="S54">
        <v>0</v>
      </c>
      <c r="T54">
        <v>0</v>
      </c>
      <c r="V54">
        <v>0</v>
      </c>
      <c r="Y54" s="1">
        <v>44540</v>
      </c>
      <c r="Z54" s="6">
        <v>0.90664351851851854</v>
      </c>
      <c r="AB54">
        <v>1</v>
      </c>
      <c r="AD54" s="3">
        <f t="shared" si="1"/>
        <v>5.594210603098726</v>
      </c>
      <c r="AE54" s="3">
        <f t="shared" si="0"/>
        <v>6.9153672717202443</v>
      </c>
      <c r="AF54" s="3">
        <f t="shared" si="2"/>
        <v>1.3211566686215184</v>
      </c>
      <c r="AG54" s="3">
        <f t="shared" si="3"/>
        <v>0.4839988481281749</v>
      </c>
      <c r="BC54" s="3"/>
      <c r="BD54" s="3"/>
      <c r="BE54" s="3"/>
      <c r="BF54" s="3"/>
    </row>
    <row r="55" spans="1:58" x14ac:dyDescent="0.35">
      <c r="A55">
        <v>35</v>
      </c>
      <c r="B55">
        <v>12</v>
      </c>
      <c r="C55" t="s">
        <v>94</v>
      </c>
      <c r="D55" t="s">
        <v>27</v>
      </c>
      <c r="G55">
        <v>0.5</v>
      </c>
      <c r="H55">
        <v>0.5</v>
      </c>
      <c r="I55">
        <v>6467</v>
      </c>
      <c r="J55">
        <v>8055</v>
      </c>
      <c r="L55">
        <v>5471</v>
      </c>
      <c r="M55">
        <v>5.3760000000000003</v>
      </c>
      <c r="N55">
        <v>7.1020000000000003</v>
      </c>
      <c r="O55">
        <v>1.726</v>
      </c>
      <c r="Q55">
        <v>0.45600000000000002</v>
      </c>
      <c r="R55">
        <v>1</v>
      </c>
      <c r="S55">
        <v>0</v>
      </c>
      <c r="T55">
        <v>0</v>
      </c>
      <c r="V55">
        <v>0</v>
      </c>
      <c r="Y55" s="1">
        <v>44540</v>
      </c>
      <c r="Z55" s="6">
        <v>0.91495370370370377</v>
      </c>
      <c r="AB55">
        <v>1</v>
      </c>
      <c r="AD55" s="3">
        <f t="shared" si="1"/>
        <v>5.6278194575924632</v>
      </c>
      <c r="AE55" s="3">
        <f t="shared" si="0"/>
        <v>6.8723663112488973</v>
      </c>
      <c r="AF55" s="3">
        <f t="shared" si="2"/>
        <v>1.2445468536564341</v>
      </c>
      <c r="AG55" s="3">
        <f t="shared" si="3"/>
        <v>0.4687853760250052</v>
      </c>
      <c r="AJ55">
        <f>ABS(100*(AD55-AD56)/(AVERAGE(AD55:AD56)))</f>
        <v>0.57936789197716909</v>
      </c>
      <c r="AO55">
        <f>ABS(100*(AE55-AE56)/(AVERAGE(AE55:AE56)))</f>
        <v>0.3066671401613989</v>
      </c>
      <c r="AT55">
        <f>ABS(100*(AF55-AF56)/(AVERAGE(AF55:AF56)))</f>
        <v>4.4136182789076717</v>
      </c>
      <c r="AY55">
        <f>ABS(100*(AG55-AG56)/(AVERAGE(AG55:AG56)))</f>
        <v>2.0172483908976395</v>
      </c>
      <c r="BC55" s="3">
        <f>AVERAGE(AD55:AD56)</f>
        <v>5.6441697111299565</v>
      </c>
      <c r="BD55" s="3">
        <f>AVERAGE(AE55:AE56)</f>
        <v>6.8618447996442065</v>
      </c>
      <c r="BE55" s="3">
        <f>AVERAGE(AF55:AF56)</f>
        <v>1.2176750885142491</v>
      </c>
      <c r="BF55" s="3">
        <f>AVERAGE(AG55:AG56)</f>
        <v>0.46410430768556832</v>
      </c>
    </row>
    <row r="56" spans="1:58" x14ac:dyDescent="0.35">
      <c r="A56">
        <v>36</v>
      </c>
      <c r="B56">
        <v>12</v>
      </c>
      <c r="C56" t="s">
        <v>94</v>
      </c>
      <c r="D56" t="s">
        <v>27</v>
      </c>
      <c r="G56">
        <v>0.5</v>
      </c>
      <c r="H56">
        <v>0.5</v>
      </c>
      <c r="I56">
        <v>6503</v>
      </c>
      <c r="J56">
        <v>8032</v>
      </c>
      <c r="L56">
        <v>5367</v>
      </c>
      <c r="M56">
        <v>5.4039999999999999</v>
      </c>
      <c r="N56">
        <v>7.0830000000000002</v>
      </c>
      <c r="O56">
        <v>1.679</v>
      </c>
      <c r="Q56">
        <v>0.44500000000000001</v>
      </c>
      <c r="R56">
        <v>1</v>
      </c>
      <c r="S56">
        <v>0</v>
      </c>
      <c r="T56">
        <v>0</v>
      </c>
      <c r="V56">
        <v>0</v>
      </c>
      <c r="Y56" s="1">
        <v>44540</v>
      </c>
      <c r="Z56" s="6">
        <v>0.92372685185185188</v>
      </c>
      <c r="AB56">
        <v>1</v>
      </c>
      <c r="AD56" s="3">
        <f t="shared" si="1"/>
        <v>5.6605199646674507</v>
      </c>
      <c r="AE56" s="3">
        <f t="shared" si="0"/>
        <v>6.8513232880395147</v>
      </c>
      <c r="AF56" s="3">
        <f t="shared" si="2"/>
        <v>1.1908033233720641</v>
      </c>
      <c r="AG56" s="3">
        <f t="shared" si="3"/>
        <v>0.45942323934613144</v>
      </c>
      <c r="BC56" s="3"/>
      <c r="BD56" s="3"/>
      <c r="BE56" s="3"/>
      <c r="BF56" s="3"/>
    </row>
    <row r="57" spans="1:58" x14ac:dyDescent="0.35">
      <c r="A57">
        <v>37</v>
      </c>
      <c r="B57">
        <v>13</v>
      </c>
      <c r="C57" t="s">
        <v>95</v>
      </c>
      <c r="D57" t="s">
        <v>27</v>
      </c>
      <c r="G57">
        <v>0.5</v>
      </c>
      <c r="H57">
        <v>0.5</v>
      </c>
      <c r="I57">
        <v>5265</v>
      </c>
      <c r="J57">
        <v>8827</v>
      </c>
      <c r="L57">
        <v>2899</v>
      </c>
      <c r="M57">
        <v>4.4539999999999997</v>
      </c>
      <c r="N57">
        <v>7.7569999999999997</v>
      </c>
      <c r="O57">
        <v>3.3029999999999999</v>
      </c>
      <c r="Q57">
        <v>0.187</v>
      </c>
      <c r="R57">
        <v>1</v>
      </c>
      <c r="S57">
        <v>0</v>
      </c>
      <c r="T57">
        <v>0</v>
      </c>
      <c r="V57">
        <v>0</v>
      </c>
      <c r="Y57" s="1">
        <v>44540</v>
      </c>
      <c r="Z57" s="6">
        <v>0.93803240740740745</v>
      </c>
      <c r="AB57">
        <v>1</v>
      </c>
      <c r="AD57" s="3">
        <f t="shared" si="1"/>
        <v>4.5359858602553906</v>
      </c>
      <c r="AE57" s="3">
        <f t="shared" si="0"/>
        <v>7.5786799598420957</v>
      </c>
      <c r="AF57" s="3">
        <f t="shared" si="2"/>
        <v>3.0426940995867051</v>
      </c>
      <c r="AG57" s="3">
        <f t="shared" si="3"/>
        <v>0.23725253431285906</v>
      </c>
      <c r="BC57" s="3"/>
      <c r="BD57" s="3"/>
      <c r="BE57" s="3"/>
      <c r="BF57" s="3"/>
    </row>
    <row r="58" spans="1:58" x14ac:dyDescent="0.35">
      <c r="A58">
        <v>38</v>
      </c>
      <c r="B58">
        <v>13</v>
      </c>
      <c r="C58" t="s">
        <v>95</v>
      </c>
      <c r="D58" t="s">
        <v>27</v>
      </c>
      <c r="G58">
        <v>0.5</v>
      </c>
      <c r="H58">
        <v>0.5</v>
      </c>
      <c r="I58">
        <v>4815</v>
      </c>
      <c r="J58">
        <v>8844</v>
      </c>
      <c r="L58">
        <v>2785</v>
      </c>
      <c r="M58">
        <v>4.109</v>
      </c>
      <c r="N58">
        <v>7.7709999999999999</v>
      </c>
      <c r="O58">
        <v>3.6619999999999999</v>
      </c>
      <c r="Q58">
        <v>0.17499999999999999</v>
      </c>
      <c r="R58">
        <v>1</v>
      </c>
      <c r="S58">
        <v>0</v>
      </c>
      <c r="T58">
        <v>0</v>
      </c>
      <c r="V58">
        <v>0</v>
      </c>
      <c r="Y58" s="1">
        <v>44540</v>
      </c>
      <c r="Z58" s="6">
        <v>0.94635416666666661</v>
      </c>
      <c r="AB58">
        <v>1</v>
      </c>
      <c r="AD58" s="3">
        <f t="shared" si="1"/>
        <v>4.1272295218180499</v>
      </c>
      <c r="AE58" s="3">
        <f t="shared" si="0"/>
        <v>7.5942334987359885</v>
      </c>
      <c r="AF58" s="3">
        <f t="shared" si="2"/>
        <v>3.4670039769179386</v>
      </c>
      <c r="AG58" s="3">
        <f t="shared" si="3"/>
        <v>0.22699019218409361</v>
      </c>
      <c r="AJ58">
        <f>ABS(100*(AD58-AD59)/(AVERAGE(AD58:AD59)))</f>
        <v>0.44114385854395166</v>
      </c>
      <c r="AO58">
        <f>ABS(100*(AE58-AE59)/(AVERAGE(AE58:AE59)))</f>
        <v>0.39835883788048393</v>
      </c>
      <c r="AT58">
        <f>ABS(100*(AF58-AF59)/(AVERAGE(AF58:AF59)))</f>
        <v>0.34745002449564966</v>
      </c>
      <c r="AY58">
        <f>ABS(100*(AG58-AG59)/(AVERAGE(AG58:AG59)))</f>
        <v>2.6114510711081724</v>
      </c>
      <c r="BC58" s="3">
        <f>AVERAGE(AD58:AD59)</f>
        <v>4.1181460476305531</v>
      </c>
      <c r="BD58" s="3">
        <f>AVERAGE(AE58:AE59)</f>
        <v>7.579137416868388</v>
      </c>
      <c r="BE58" s="3">
        <f>AVERAGE(AF58:AF59)</f>
        <v>3.460991369237834</v>
      </c>
      <c r="BF58" s="3">
        <f>AVERAGE(AG58:AG59)</f>
        <v>0.22406452447194558</v>
      </c>
    </row>
    <row r="59" spans="1:58" x14ac:dyDescent="0.35">
      <c r="A59">
        <v>39</v>
      </c>
      <c r="B59">
        <v>13</v>
      </c>
      <c r="C59" t="s">
        <v>95</v>
      </c>
      <c r="D59" t="s">
        <v>27</v>
      </c>
      <c r="G59">
        <v>0.5</v>
      </c>
      <c r="H59">
        <v>0.5</v>
      </c>
      <c r="I59">
        <v>4795</v>
      </c>
      <c r="J59">
        <v>8811</v>
      </c>
      <c r="L59">
        <v>2720</v>
      </c>
      <c r="M59">
        <v>4.093</v>
      </c>
      <c r="N59">
        <v>7.7430000000000003</v>
      </c>
      <c r="O59">
        <v>3.649</v>
      </c>
      <c r="Q59">
        <v>0.16800000000000001</v>
      </c>
      <c r="R59">
        <v>1</v>
      </c>
      <c r="S59">
        <v>0</v>
      </c>
      <c r="T59">
        <v>0</v>
      </c>
      <c r="V59">
        <v>0</v>
      </c>
      <c r="Y59" s="1">
        <v>44540</v>
      </c>
      <c r="Z59" s="6">
        <v>0.95508101851851857</v>
      </c>
      <c r="AB59">
        <v>1</v>
      </c>
      <c r="AD59" s="3">
        <f t="shared" si="1"/>
        <v>4.1090625734430573</v>
      </c>
      <c r="AE59" s="3">
        <f t="shared" si="0"/>
        <v>7.5640413350007867</v>
      </c>
      <c r="AF59" s="3">
        <f t="shared" si="2"/>
        <v>3.4549787615577294</v>
      </c>
      <c r="AG59" s="3">
        <f t="shared" si="3"/>
        <v>0.22113885675979755</v>
      </c>
      <c r="BC59" s="3"/>
      <c r="BD59" s="3"/>
      <c r="BE59" s="3"/>
      <c r="BF59" s="3"/>
    </row>
    <row r="60" spans="1:58" x14ac:dyDescent="0.35">
      <c r="A60">
        <v>40</v>
      </c>
      <c r="B60">
        <v>14</v>
      </c>
      <c r="C60" t="s">
        <v>96</v>
      </c>
      <c r="D60" t="s">
        <v>27</v>
      </c>
      <c r="G60">
        <v>0.5</v>
      </c>
      <c r="H60">
        <v>0.5</v>
      </c>
      <c r="I60">
        <v>5157</v>
      </c>
      <c r="J60">
        <v>8094</v>
      </c>
      <c r="L60">
        <v>17603</v>
      </c>
      <c r="M60">
        <v>4.3710000000000004</v>
      </c>
      <c r="N60">
        <v>7.1360000000000001</v>
      </c>
      <c r="O60">
        <v>2.7639999999999998</v>
      </c>
      <c r="Q60">
        <v>1.7250000000000001</v>
      </c>
      <c r="R60">
        <v>1</v>
      </c>
      <c r="S60">
        <v>0</v>
      </c>
      <c r="T60">
        <v>0</v>
      </c>
      <c r="V60">
        <v>0</v>
      </c>
      <c r="Y60" s="1">
        <v>44540</v>
      </c>
      <c r="Z60" s="6">
        <v>0.96916666666666673</v>
      </c>
      <c r="AB60">
        <v>1</v>
      </c>
      <c r="AD60" s="3">
        <f t="shared" si="1"/>
        <v>4.4378843390304281</v>
      </c>
      <c r="AE60" s="3">
        <f t="shared" si="0"/>
        <v>6.9080479592995898</v>
      </c>
      <c r="AF60" s="3">
        <f t="shared" si="2"/>
        <v>2.4701636202691617</v>
      </c>
      <c r="AG60" s="3">
        <f t="shared" si="3"/>
        <v>1.5609146278336197</v>
      </c>
      <c r="BC60" s="3"/>
      <c r="BD60" s="3"/>
      <c r="BE60" s="3"/>
      <c r="BF60" s="3"/>
    </row>
    <row r="61" spans="1:58" x14ac:dyDescent="0.35">
      <c r="A61">
        <v>41</v>
      </c>
      <c r="B61">
        <v>14</v>
      </c>
      <c r="C61" t="s">
        <v>96</v>
      </c>
      <c r="D61" t="s">
        <v>27</v>
      </c>
      <c r="G61">
        <v>0.5</v>
      </c>
      <c r="H61">
        <v>0.5</v>
      </c>
      <c r="I61">
        <v>5339</v>
      </c>
      <c r="J61">
        <v>8028</v>
      </c>
      <c r="L61">
        <v>17966</v>
      </c>
      <c r="M61">
        <v>4.5110000000000001</v>
      </c>
      <c r="N61">
        <v>7.08</v>
      </c>
      <c r="O61">
        <v>2.569</v>
      </c>
      <c r="Q61">
        <v>1.7629999999999999</v>
      </c>
      <c r="R61">
        <v>1</v>
      </c>
      <c r="S61">
        <v>0</v>
      </c>
      <c r="T61">
        <v>0</v>
      </c>
      <c r="V61">
        <v>0</v>
      </c>
      <c r="Y61" s="1">
        <v>44540</v>
      </c>
      <c r="Z61" s="6">
        <v>0.97739583333333335</v>
      </c>
      <c r="AB61">
        <v>1</v>
      </c>
      <c r="AD61" s="3">
        <f t="shared" si="1"/>
        <v>4.6032035692428641</v>
      </c>
      <c r="AE61" s="3">
        <f t="shared" si="0"/>
        <v>6.847663631829187</v>
      </c>
      <c r="AF61" s="3">
        <f t="shared" si="2"/>
        <v>2.2444600625863229</v>
      </c>
      <c r="AG61" s="3">
        <f t="shared" si="3"/>
        <v>1.5935920856646884</v>
      </c>
      <c r="AJ61">
        <f>ABS(100*(AD61-AD62)/(AVERAGE(AD61:AD62)))</f>
        <v>0.15773901735181819</v>
      </c>
      <c r="AO61">
        <f>ABS(100*(AE61-AE62)/(AVERAGE(AE61:AE62)))</f>
        <v>5.342958908910013E-2</v>
      </c>
      <c r="AT61">
        <f>ABS(100*(AF61-AF62)/(AVERAGE(AF61:AF62)))</f>
        <v>0.16084153494013795</v>
      </c>
      <c r="AY61">
        <f>ABS(100*(AG61-AG62)/(AVERAGE(AG61:AG62)))</f>
        <v>0.33273107813019259</v>
      </c>
      <c r="BC61" s="3">
        <f>AVERAGE(AD61:AD62)</f>
        <v>4.6068369589178628</v>
      </c>
      <c r="BD61" s="3">
        <f>AVERAGE(AE61:AE62)</f>
        <v>6.8494934599343509</v>
      </c>
      <c r="BE61" s="3">
        <f>AVERAGE(AF61:AF62)</f>
        <v>2.2426565010164881</v>
      </c>
      <c r="BF61" s="3">
        <f>AVERAGE(AG61:AG62)</f>
        <v>1.5962476917418689</v>
      </c>
    </row>
    <row r="62" spans="1:58" x14ac:dyDescent="0.35">
      <c r="A62">
        <v>42</v>
      </c>
      <c r="B62">
        <v>14</v>
      </c>
      <c r="C62" t="s">
        <v>96</v>
      </c>
      <c r="D62" t="s">
        <v>27</v>
      </c>
      <c r="G62">
        <v>0.5</v>
      </c>
      <c r="H62">
        <v>0.5</v>
      </c>
      <c r="I62">
        <v>5347</v>
      </c>
      <c r="J62">
        <v>8032</v>
      </c>
      <c r="L62">
        <v>18025</v>
      </c>
      <c r="M62">
        <v>4.5170000000000003</v>
      </c>
      <c r="N62">
        <v>7.0830000000000002</v>
      </c>
      <c r="O62">
        <v>2.5670000000000002</v>
      </c>
      <c r="Q62">
        <v>1.7689999999999999</v>
      </c>
      <c r="R62">
        <v>1</v>
      </c>
      <c r="S62">
        <v>0</v>
      </c>
      <c r="T62">
        <v>0</v>
      </c>
      <c r="V62">
        <v>0</v>
      </c>
      <c r="Y62" s="1">
        <v>44540</v>
      </c>
      <c r="Z62" s="6">
        <v>0.98615740740740743</v>
      </c>
      <c r="AB62">
        <v>1</v>
      </c>
      <c r="AD62" s="3">
        <f t="shared" si="1"/>
        <v>4.6104703485928615</v>
      </c>
      <c r="AE62" s="3">
        <f t="shared" si="0"/>
        <v>6.8513232880395147</v>
      </c>
      <c r="AF62" s="3">
        <f t="shared" si="2"/>
        <v>2.2408529394466532</v>
      </c>
      <c r="AG62" s="3">
        <f t="shared" si="3"/>
        <v>1.5989032978190494</v>
      </c>
      <c r="BC62" s="3"/>
      <c r="BD62" s="3"/>
      <c r="BE62" s="3"/>
      <c r="BF62" s="3"/>
    </row>
    <row r="63" spans="1:58" x14ac:dyDescent="0.35">
      <c r="A63">
        <v>43</v>
      </c>
      <c r="B63">
        <v>15</v>
      </c>
      <c r="C63" t="s">
        <v>97</v>
      </c>
      <c r="D63" t="s">
        <v>27</v>
      </c>
      <c r="G63">
        <v>0.5</v>
      </c>
      <c r="H63">
        <v>0.5</v>
      </c>
      <c r="I63">
        <v>4852</v>
      </c>
      <c r="J63">
        <v>7895</v>
      </c>
      <c r="L63">
        <v>2737</v>
      </c>
      <c r="M63">
        <v>4.1369999999999996</v>
      </c>
      <c r="N63">
        <v>6.9669999999999996</v>
      </c>
      <c r="O63">
        <v>2.83</v>
      </c>
      <c r="Q63">
        <v>0.17</v>
      </c>
      <c r="R63">
        <v>1</v>
      </c>
      <c r="S63">
        <v>0</v>
      </c>
      <c r="T63">
        <v>0</v>
      </c>
      <c r="V63">
        <v>0</v>
      </c>
      <c r="Y63" s="1">
        <v>44541</v>
      </c>
      <c r="Z63" s="6">
        <v>5.7870370370370378E-4</v>
      </c>
      <c r="AB63">
        <v>1</v>
      </c>
      <c r="AD63" s="3">
        <f t="shared" si="1"/>
        <v>4.1608383763117871</v>
      </c>
      <c r="AE63" s="3">
        <f t="shared" si="0"/>
        <v>6.7259800628357995</v>
      </c>
      <c r="AF63" s="3">
        <f t="shared" si="2"/>
        <v>2.5651416865240124</v>
      </c>
      <c r="AG63" s="3">
        <f t="shared" si="3"/>
        <v>0.22266920602461349</v>
      </c>
      <c r="BC63" s="3"/>
      <c r="BD63" s="3"/>
      <c r="BE63" s="3"/>
      <c r="BF63" s="3"/>
    </row>
    <row r="64" spans="1:58" x14ac:dyDescent="0.35">
      <c r="A64">
        <v>44</v>
      </c>
      <c r="B64">
        <v>15</v>
      </c>
      <c r="C64" t="s">
        <v>97</v>
      </c>
      <c r="D64" t="s">
        <v>27</v>
      </c>
      <c r="G64">
        <v>0.5</v>
      </c>
      <c r="H64">
        <v>0.5</v>
      </c>
      <c r="I64">
        <v>4612</v>
      </c>
      <c r="J64">
        <v>7886</v>
      </c>
      <c r="L64">
        <v>2664</v>
      </c>
      <c r="M64">
        <v>3.9529999999999998</v>
      </c>
      <c r="N64">
        <v>6.96</v>
      </c>
      <c r="O64">
        <v>3.0059999999999998</v>
      </c>
      <c r="Q64">
        <v>0.16300000000000001</v>
      </c>
      <c r="R64">
        <v>1</v>
      </c>
      <c r="S64">
        <v>0</v>
      </c>
      <c r="T64">
        <v>0</v>
      </c>
      <c r="V64">
        <v>0</v>
      </c>
      <c r="Y64" s="1">
        <v>44541</v>
      </c>
      <c r="Z64" s="6">
        <v>8.819444444444444E-3</v>
      </c>
      <c r="AB64">
        <v>1</v>
      </c>
      <c r="AD64" s="3">
        <f t="shared" si="1"/>
        <v>3.9428349958118725</v>
      </c>
      <c r="AE64" s="3">
        <f t="shared" si="0"/>
        <v>6.7177458363625622</v>
      </c>
      <c r="AF64" s="3">
        <f t="shared" si="2"/>
        <v>2.7749108405506897</v>
      </c>
      <c r="AG64" s="3">
        <f t="shared" si="3"/>
        <v>0.21609770624040403</v>
      </c>
      <c r="AJ64">
        <f>ABS(100*(AD64-AD65)/(AVERAGE(AD64:AD65)))</f>
        <v>0</v>
      </c>
      <c r="AO64">
        <f>ABS(100*(AE64-AE65)/(AVERAGE(AE64:AE65)))</f>
        <v>1.3618433569616185E-2</v>
      </c>
      <c r="AT64">
        <f>ABS(100*(AF64-AF65)/(AVERAGE(AF64:AF65)))</f>
        <v>3.2965500592504721E-2</v>
      </c>
      <c r="AY64">
        <f>ABS(100*(AG64-AG65)/(AVERAGE(AG64:AG65)))</f>
        <v>4.5153695678468777</v>
      </c>
      <c r="BC64" s="3">
        <f>AVERAGE(AD64:AD65)</f>
        <v>3.9428349958118725</v>
      </c>
      <c r="BD64" s="3">
        <f>AVERAGE(AE64:AE65)</f>
        <v>6.7182032933888536</v>
      </c>
      <c r="BE64" s="3">
        <f>AVERAGE(AF64:AF65)</f>
        <v>2.7753682975769807</v>
      </c>
      <c r="BF64" s="3">
        <f>AVERAGE(AG64:AG65)</f>
        <v>0.21132661735597802</v>
      </c>
    </row>
    <row r="65" spans="1:58" x14ac:dyDescent="0.35">
      <c r="A65">
        <v>45</v>
      </c>
      <c r="B65">
        <v>15</v>
      </c>
      <c r="C65" t="s">
        <v>97</v>
      </c>
      <c r="D65" t="s">
        <v>27</v>
      </c>
      <c r="G65">
        <v>0.5</v>
      </c>
      <c r="H65">
        <v>0.5</v>
      </c>
      <c r="I65">
        <v>4612</v>
      </c>
      <c r="J65">
        <v>7887</v>
      </c>
      <c r="L65">
        <v>2558</v>
      </c>
      <c r="M65">
        <v>3.9529999999999998</v>
      </c>
      <c r="N65">
        <v>6.9610000000000003</v>
      </c>
      <c r="O65">
        <v>3.0070000000000001</v>
      </c>
      <c r="Q65">
        <v>0.152</v>
      </c>
      <c r="R65">
        <v>1</v>
      </c>
      <c r="S65">
        <v>0</v>
      </c>
      <c r="T65">
        <v>0</v>
      </c>
      <c r="V65">
        <v>0</v>
      </c>
      <c r="Y65" s="1">
        <v>44541</v>
      </c>
      <c r="Z65" s="6">
        <v>1.7546296296296296E-2</v>
      </c>
      <c r="AB65">
        <v>1</v>
      </c>
      <c r="AD65" s="3">
        <f t="shared" si="1"/>
        <v>3.9428349958118725</v>
      </c>
      <c r="AE65" s="3">
        <f t="shared" si="0"/>
        <v>6.7186607504151441</v>
      </c>
      <c r="AF65" s="3">
        <f t="shared" si="2"/>
        <v>2.7758257546032716</v>
      </c>
      <c r="AG65" s="3">
        <f t="shared" si="3"/>
        <v>0.20655552847155198</v>
      </c>
      <c r="BC65" s="3"/>
      <c r="BD65" s="3"/>
      <c r="BE65" s="3"/>
      <c r="BF65" s="3"/>
    </row>
    <row r="66" spans="1:58" x14ac:dyDescent="0.35">
      <c r="A66">
        <v>46</v>
      </c>
      <c r="B66">
        <v>16</v>
      </c>
      <c r="C66" t="s">
        <v>98</v>
      </c>
      <c r="D66" t="s">
        <v>27</v>
      </c>
      <c r="G66">
        <v>0.5</v>
      </c>
      <c r="H66">
        <v>0.5</v>
      </c>
      <c r="I66">
        <v>4897</v>
      </c>
      <c r="J66">
        <v>7937</v>
      </c>
      <c r="L66">
        <v>1579</v>
      </c>
      <c r="M66">
        <v>4.1719999999999997</v>
      </c>
      <c r="N66">
        <v>7.0019999999999998</v>
      </c>
      <c r="O66">
        <v>2.831</v>
      </c>
      <c r="Q66">
        <v>4.9000000000000002E-2</v>
      </c>
      <c r="R66">
        <v>1</v>
      </c>
      <c r="S66">
        <v>0</v>
      </c>
      <c r="T66">
        <v>0</v>
      </c>
      <c r="V66">
        <v>0</v>
      </c>
      <c r="Y66" s="1">
        <v>44541</v>
      </c>
      <c r="Z66" s="6">
        <v>3.1620370370370368E-2</v>
      </c>
      <c r="AB66">
        <v>1</v>
      </c>
      <c r="AD66" s="3">
        <f t="shared" si="1"/>
        <v>4.2017140101555208</v>
      </c>
      <c r="AE66" s="3">
        <f t="shared" si="0"/>
        <v>6.7644064530442369</v>
      </c>
      <c r="AF66" s="3">
        <f t="shared" si="2"/>
        <v>2.5626924428887161</v>
      </c>
      <c r="AG66" s="3">
        <f t="shared" si="3"/>
        <v>0.11842541492715421</v>
      </c>
      <c r="BC66" s="3"/>
      <c r="BD66" s="3"/>
      <c r="BE66" s="3"/>
      <c r="BF66" s="3"/>
    </row>
    <row r="67" spans="1:58" x14ac:dyDescent="0.35">
      <c r="A67">
        <v>47</v>
      </c>
      <c r="B67">
        <v>16</v>
      </c>
      <c r="C67" t="s">
        <v>98</v>
      </c>
      <c r="D67" t="s">
        <v>27</v>
      </c>
      <c r="G67">
        <v>0.5</v>
      </c>
      <c r="H67">
        <v>0.5</v>
      </c>
      <c r="I67">
        <v>5015</v>
      </c>
      <c r="J67">
        <v>7975</v>
      </c>
      <c r="L67">
        <v>1600</v>
      </c>
      <c r="M67">
        <v>4.2619999999999996</v>
      </c>
      <c r="N67">
        <v>7.0350000000000001</v>
      </c>
      <c r="O67">
        <v>2.7719999999999998</v>
      </c>
      <c r="Q67">
        <v>5.0999999999999997E-2</v>
      </c>
      <c r="R67">
        <v>1</v>
      </c>
      <c r="S67">
        <v>0</v>
      </c>
      <c r="T67">
        <v>0</v>
      </c>
      <c r="V67">
        <v>0</v>
      </c>
      <c r="Y67" s="1">
        <v>44541</v>
      </c>
      <c r="Z67" s="6">
        <v>3.9849537037037037E-2</v>
      </c>
      <c r="AB67">
        <v>1</v>
      </c>
      <c r="AD67" s="3">
        <f t="shared" si="1"/>
        <v>4.3088990055679792</v>
      </c>
      <c r="AE67" s="3">
        <f t="shared" si="0"/>
        <v>6.7991731870423484</v>
      </c>
      <c r="AF67" s="3">
        <f t="shared" si="2"/>
        <v>2.4902741814743692</v>
      </c>
      <c r="AG67" s="3">
        <f t="shared" si="3"/>
        <v>0.12031584637192677</v>
      </c>
      <c r="AJ67">
        <f>ABS(100*(AD67-AD68)/(AVERAGE(AD67:AD68)))</f>
        <v>0.14745632162919023</v>
      </c>
      <c r="AO67">
        <f>ABS(100*(AE67-AE68)/(AVERAGE(AE67:AE68)))</f>
        <v>6.7303914306160881E-2</v>
      </c>
      <c r="AT67">
        <f>ABS(100*(AF67-AF68)/(AVERAGE(AF67:AF68)))</f>
        <v>0.43999389894418051</v>
      </c>
      <c r="AY67">
        <f>ABS(100*(AG67-AG68)/(AVERAGE(AG67:AG68)))</f>
        <v>4.8274469848596855</v>
      </c>
      <c r="BC67" s="3">
        <f>AVERAGE(AD67:AD68)</f>
        <v>4.3120782215336027</v>
      </c>
      <c r="BD67" s="3">
        <f>AVERAGE(AE67:AE68)</f>
        <v>6.796885901910894</v>
      </c>
      <c r="BE67" s="3">
        <f>AVERAGE(AF67:AF68)</f>
        <v>2.4848076803772909</v>
      </c>
      <c r="BF67" s="3">
        <f>AVERAGE(AG67:AG68)</f>
        <v>0.1174801992047679</v>
      </c>
    </row>
    <row r="68" spans="1:58" x14ac:dyDescent="0.35">
      <c r="A68">
        <v>48</v>
      </c>
      <c r="B68">
        <v>16</v>
      </c>
      <c r="C68" t="s">
        <v>98</v>
      </c>
      <c r="D68" t="s">
        <v>27</v>
      </c>
      <c r="G68">
        <v>0.5</v>
      </c>
      <c r="H68">
        <v>0.5</v>
      </c>
      <c r="I68">
        <v>5022</v>
      </c>
      <c r="J68">
        <v>7970</v>
      </c>
      <c r="L68">
        <v>1537</v>
      </c>
      <c r="M68">
        <v>4.2679999999999998</v>
      </c>
      <c r="N68">
        <v>7.03</v>
      </c>
      <c r="O68">
        <v>2.762</v>
      </c>
      <c r="Q68">
        <v>4.4999999999999998E-2</v>
      </c>
      <c r="R68">
        <v>1</v>
      </c>
      <c r="S68">
        <v>0</v>
      </c>
      <c r="T68">
        <v>0</v>
      </c>
      <c r="V68">
        <v>0</v>
      </c>
      <c r="Y68" s="1">
        <v>44541</v>
      </c>
      <c r="Z68" s="6">
        <v>4.8564814814814818E-2</v>
      </c>
      <c r="AB68">
        <v>1</v>
      </c>
      <c r="AD68" s="3">
        <f t="shared" si="1"/>
        <v>4.3152574374992261</v>
      </c>
      <c r="AE68" s="3">
        <f t="shared" si="0"/>
        <v>6.7945986167794388</v>
      </c>
      <c r="AF68" s="3">
        <f t="shared" si="2"/>
        <v>2.4793411792802127</v>
      </c>
      <c r="AG68" s="3">
        <f t="shared" si="3"/>
        <v>0.11464455203760905</v>
      </c>
      <c r="BC68" s="3"/>
      <c r="BD68" s="3"/>
      <c r="BE68" s="3"/>
      <c r="BF68" s="3"/>
    </row>
    <row r="69" spans="1:58" x14ac:dyDescent="0.35">
      <c r="A69">
        <v>49</v>
      </c>
      <c r="B69">
        <v>17</v>
      </c>
      <c r="C69" t="s">
        <v>99</v>
      </c>
      <c r="D69" t="s">
        <v>27</v>
      </c>
      <c r="G69">
        <v>0.5</v>
      </c>
      <c r="H69">
        <v>0.5</v>
      </c>
      <c r="I69">
        <v>5028</v>
      </c>
      <c r="J69">
        <v>6807</v>
      </c>
      <c r="L69">
        <v>1065</v>
      </c>
      <c r="M69">
        <v>4.2720000000000002</v>
      </c>
      <c r="N69">
        <v>6.0460000000000003</v>
      </c>
      <c r="O69">
        <v>1.774</v>
      </c>
      <c r="Q69">
        <v>0</v>
      </c>
      <c r="R69">
        <v>1</v>
      </c>
      <c r="S69">
        <v>0</v>
      </c>
      <c r="T69">
        <v>0</v>
      </c>
      <c r="V69">
        <v>0</v>
      </c>
      <c r="Y69" s="1">
        <v>44541</v>
      </c>
      <c r="Z69" s="6">
        <v>6.2824074074074074E-2</v>
      </c>
      <c r="AB69">
        <v>1</v>
      </c>
      <c r="AD69" s="3">
        <f t="shared" si="1"/>
        <v>4.320707522011725</v>
      </c>
      <c r="AE69" s="3">
        <f t="shared" si="0"/>
        <v>5.7305535736267306</v>
      </c>
      <c r="AF69" s="3">
        <f t="shared" si="2"/>
        <v>1.4098460516150055</v>
      </c>
      <c r="AG69" s="3">
        <f t="shared" si="3"/>
        <v>7.2154854802720644E-2</v>
      </c>
      <c r="BC69" s="3"/>
      <c r="BD69" s="3"/>
      <c r="BE69" s="3"/>
      <c r="BF69" s="3"/>
    </row>
    <row r="70" spans="1:58" x14ac:dyDescent="0.35">
      <c r="A70">
        <v>50</v>
      </c>
      <c r="B70">
        <v>17</v>
      </c>
      <c r="C70" t="s">
        <v>99</v>
      </c>
      <c r="D70" t="s">
        <v>27</v>
      </c>
      <c r="G70">
        <v>0.5</v>
      </c>
      <c r="H70">
        <v>0.5</v>
      </c>
      <c r="I70">
        <v>4918</v>
      </c>
      <c r="J70">
        <v>6793</v>
      </c>
      <c r="L70">
        <v>1013</v>
      </c>
      <c r="M70">
        <v>4.1879999999999997</v>
      </c>
      <c r="N70">
        <v>6.0330000000000004</v>
      </c>
      <c r="O70">
        <v>1.8460000000000001</v>
      </c>
      <c r="Q70">
        <v>0</v>
      </c>
      <c r="R70">
        <v>1</v>
      </c>
      <c r="S70">
        <v>0</v>
      </c>
      <c r="T70">
        <v>0</v>
      </c>
      <c r="V70">
        <v>0</v>
      </c>
      <c r="Y70" s="1">
        <v>44541</v>
      </c>
      <c r="Z70" s="6">
        <v>7.1018518518518522E-2</v>
      </c>
      <c r="AB70">
        <v>1</v>
      </c>
      <c r="AD70" s="3">
        <f t="shared" si="1"/>
        <v>4.2207893059492632</v>
      </c>
      <c r="AE70" s="3">
        <f t="shared" si="0"/>
        <v>5.7177447768905845</v>
      </c>
      <c r="AF70" s="3">
        <f t="shared" si="2"/>
        <v>1.4969554709413213</v>
      </c>
      <c r="AG70" s="3">
        <f t="shared" si="3"/>
        <v>6.7473786463283794E-2</v>
      </c>
      <c r="AJ70">
        <f>ABS(100*(AD70-AD71)/(AVERAGE(AD70:AD71)))</f>
        <v>0.17231469488603876</v>
      </c>
      <c r="AO70">
        <f>ABS(100*(AE70-AE71)/(AVERAGE(AE70:AE71)))</f>
        <v>0.2884389616421677</v>
      </c>
      <c r="AT70">
        <f>ABS(100*(AF70-AF71)/(AVERAGE(AF70:AF71)))</f>
        <v>0.61658759827960885</v>
      </c>
      <c r="AY70">
        <f>ABS(100*(AG70-AG71)/(AVERAGE(AG70:AG71)))</f>
        <v>2.5674369898551013</v>
      </c>
      <c r="BC70" s="3">
        <f>AVERAGE(AD70:AD71)</f>
        <v>4.2171559162742653</v>
      </c>
      <c r="BD70" s="3">
        <f>AVERAGE(AE70:AE71)</f>
        <v>5.7095105504173471</v>
      </c>
      <c r="BE70" s="3">
        <f>AVERAGE(AF70:AF71)</f>
        <v>1.4923546341430827</v>
      </c>
      <c r="BF70" s="3">
        <f>AVERAGE(AG70:AG71)</f>
        <v>6.661859128588668E-2</v>
      </c>
    </row>
    <row r="71" spans="1:58" x14ac:dyDescent="0.35">
      <c r="A71">
        <v>51</v>
      </c>
      <c r="B71">
        <v>17</v>
      </c>
      <c r="C71" t="s">
        <v>99</v>
      </c>
      <c r="D71" t="s">
        <v>27</v>
      </c>
      <c r="G71">
        <v>0.5</v>
      </c>
      <c r="H71">
        <v>0.5</v>
      </c>
      <c r="I71">
        <v>4910</v>
      </c>
      <c r="J71">
        <v>6775</v>
      </c>
      <c r="L71">
        <v>994</v>
      </c>
      <c r="M71">
        <v>4.1820000000000004</v>
      </c>
      <c r="N71">
        <v>6.0179999999999998</v>
      </c>
      <c r="O71">
        <v>1.8360000000000001</v>
      </c>
      <c r="Q71">
        <v>0</v>
      </c>
      <c r="R71">
        <v>1</v>
      </c>
      <c r="S71">
        <v>0</v>
      </c>
      <c r="T71">
        <v>0</v>
      </c>
      <c r="V71">
        <v>0</v>
      </c>
      <c r="Y71" s="1">
        <v>44541</v>
      </c>
      <c r="Z71" s="6">
        <v>7.9710648148148142E-2</v>
      </c>
      <c r="AB71">
        <v>1</v>
      </c>
      <c r="AD71" s="3">
        <f t="shared" si="1"/>
        <v>4.2135225265992666</v>
      </c>
      <c r="AE71" s="3">
        <f t="shared" si="0"/>
        <v>5.7012763239441107</v>
      </c>
      <c r="AF71" s="3">
        <f t="shared" si="2"/>
        <v>1.487753797344844</v>
      </c>
      <c r="AG71" s="3">
        <f t="shared" si="3"/>
        <v>6.5763396108489552E-2</v>
      </c>
      <c r="BC71" s="3"/>
      <c r="BD71" s="3"/>
      <c r="BE71" s="3"/>
      <c r="BF71" s="3"/>
    </row>
    <row r="72" spans="1:58" x14ac:dyDescent="0.35">
      <c r="A72">
        <v>52</v>
      </c>
      <c r="B72">
        <v>18</v>
      </c>
      <c r="C72" t="s">
        <v>100</v>
      </c>
      <c r="D72" t="s">
        <v>27</v>
      </c>
      <c r="G72">
        <v>0.5</v>
      </c>
      <c r="H72">
        <v>0.5</v>
      </c>
      <c r="I72">
        <v>5825</v>
      </c>
      <c r="J72">
        <v>8349</v>
      </c>
      <c r="L72">
        <v>8155</v>
      </c>
      <c r="M72">
        <v>4.883</v>
      </c>
      <c r="N72">
        <v>7.3520000000000003</v>
      </c>
      <c r="O72">
        <v>2.468</v>
      </c>
      <c r="Q72">
        <v>0.73699999999999999</v>
      </c>
      <c r="R72">
        <v>1</v>
      </c>
      <c r="S72">
        <v>0</v>
      </c>
      <c r="T72">
        <v>0</v>
      </c>
      <c r="V72">
        <v>0</v>
      </c>
      <c r="Y72" s="1">
        <v>44541</v>
      </c>
      <c r="Z72" s="6">
        <v>9.3854166666666669E-2</v>
      </c>
      <c r="AB72">
        <v>1</v>
      </c>
      <c r="AD72" s="3">
        <f t="shared" si="1"/>
        <v>5.0446604147551914</v>
      </c>
      <c r="AE72" s="3">
        <f t="shared" si="0"/>
        <v>7.1413510427079654</v>
      </c>
      <c r="AF72" s="3">
        <f t="shared" si="2"/>
        <v>2.0966906279527739</v>
      </c>
      <c r="AG72" s="3">
        <f t="shared" si="3"/>
        <v>0.71040051877593835</v>
      </c>
      <c r="BC72" s="3"/>
      <c r="BD72" s="3"/>
      <c r="BE72" s="3"/>
      <c r="BF72" s="3"/>
    </row>
    <row r="73" spans="1:58" x14ac:dyDescent="0.35">
      <c r="A73">
        <v>53</v>
      </c>
      <c r="B73">
        <v>18</v>
      </c>
      <c r="C73" t="s">
        <v>100</v>
      </c>
      <c r="D73" t="s">
        <v>27</v>
      </c>
      <c r="G73">
        <v>0.5</v>
      </c>
      <c r="H73">
        <v>0.5</v>
      </c>
      <c r="I73">
        <v>6208</v>
      </c>
      <c r="J73">
        <v>8361</v>
      </c>
      <c r="L73">
        <v>8238</v>
      </c>
      <c r="M73">
        <v>5.1769999999999996</v>
      </c>
      <c r="N73">
        <v>7.3620000000000001</v>
      </c>
      <c r="O73">
        <v>2.1850000000000001</v>
      </c>
      <c r="Q73">
        <v>0.746</v>
      </c>
      <c r="R73">
        <v>1</v>
      </c>
      <c r="S73">
        <v>0</v>
      </c>
      <c r="T73">
        <v>0</v>
      </c>
      <c r="V73">
        <v>0</v>
      </c>
      <c r="Y73" s="1">
        <v>44541</v>
      </c>
      <c r="Z73" s="6">
        <v>0.10216435185185185</v>
      </c>
      <c r="AB73">
        <v>1</v>
      </c>
      <c r="AD73" s="3">
        <f t="shared" si="1"/>
        <v>5.3925574761363047</v>
      </c>
      <c r="AE73" s="3">
        <f t="shared" si="0"/>
        <v>7.1523300113389485</v>
      </c>
      <c r="AF73" s="3">
        <f t="shared" si="2"/>
        <v>1.7597725352026439</v>
      </c>
      <c r="AG73" s="3">
        <f t="shared" si="3"/>
        <v>0.71787222401003947</v>
      </c>
      <c r="AJ73">
        <f>ABS(100*(AD73-AD74)/(AVERAGE(AD73:AD74)))</f>
        <v>0.20192948791805707</v>
      </c>
      <c r="AO73">
        <f>ABS(100*(AE73-AE74)/(AVERAGE(AE73:AE74)))</f>
        <v>0.39733460665744652</v>
      </c>
      <c r="AT73">
        <f>ABS(100*(AF73-AF74)/(AVERAGE(AF73:AF74)))</f>
        <v>2.2562825812720235</v>
      </c>
      <c r="AY73">
        <f>ABS(100*(AG73-AG74)/(AVERAGE(AG73:AG74)))</f>
        <v>0.64995632002794723</v>
      </c>
      <c r="BC73" s="3">
        <f>AVERAGE(AD73:AD74)</f>
        <v>5.3980075606488027</v>
      </c>
      <c r="BD73" s="3">
        <f>AVERAGE(AE73:AE74)</f>
        <v>7.1381488435239291</v>
      </c>
      <c r="BE73" s="3">
        <f>AVERAGE(AF73:AF74)</f>
        <v>1.7401412828751264</v>
      </c>
      <c r="BF73" s="3">
        <f>AVERAGE(AG73:AG74)</f>
        <v>0.72021275817975794</v>
      </c>
    </row>
    <row r="74" spans="1:58" x14ac:dyDescent="0.35">
      <c r="A74">
        <v>54</v>
      </c>
      <c r="B74">
        <v>18</v>
      </c>
      <c r="C74" t="s">
        <v>100</v>
      </c>
      <c r="D74" t="s">
        <v>27</v>
      </c>
      <c r="G74">
        <v>0.5</v>
      </c>
      <c r="H74">
        <v>0.5</v>
      </c>
      <c r="I74">
        <v>6220</v>
      </c>
      <c r="J74">
        <v>8330</v>
      </c>
      <c r="L74">
        <v>8290</v>
      </c>
      <c r="M74">
        <v>5.1870000000000003</v>
      </c>
      <c r="N74">
        <v>7.335</v>
      </c>
      <c r="O74">
        <v>2.149</v>
      </c>
      <c r="Q74">
        <v>0.751</v>
      </c>
      <c r="R74">
        <v>1</v>
      </c>
      <c r="S74">
        <v>0</v>
      </c>
      <c r="T74">
        <v>0</v>
      </c>
      <c r="V74">
        <v>0</v>
      </c>
      <c r="Y74" s="1">
        <v>44541</v>
      </c>
      <c r="Z74" s="6">
        <v>0.11098379629629629</v>
      </c>
      <c r="AB74">
        <v>1</v>
      </c>
      <c r="AD74" s="3">
        <f t="shared" si="1"/>
        <v>5.4034576451613008</v>
      </c>
      <c r="AE74" s="3">
        <f t="shared" si="0"/>
        <v>7.1239676757089097</v>
      </c>
      <c r="AF74" s="3">
        <f t="shared" si="2"/>
        <v>1.7205100305476089</v>
      </c>
      <c r="AG74" s="3">
        <f t="shared" si="3"/>
        <v>0.72255329234947641</v>
      </c>
      <c r="BC74" s="3"/>
      <c r="BD74" s="3"/>
      <c r="BE74" s="3"/>
      <c r="BF74" s="3"/>
    </row>
    <row r="75" spans="1:58" x14ac:dyDescent="0.35">
      <c r="A75">
        <v>55</v>
      </c>
      <c r="B75">
        <v>19</v>
      </c>
      <c r="C75" t="s">
        <v>64</v>
      </c>
      <c r="D75" t="s">
        <v>27</v>
      </c>
      <c r="G75">
        <v>0.5</v>
      </c>
      <c r="H75">
        <v>0.5</v>
      </c>
      <c r="I75">
        <v>7838</v>
      </c>
      <c r="J75">
        <v>15970</v>
      </c>
      <c r="L75">
        <v>7341</v>
      </c>
      <c r="M75">
        <v>6.4279999999999999</v>
      </c>
      <c r="N75">
        <v>13.808</v>
      </c>
      <c r="O75">
        <v>7.38</v>
      </c>
      <c r="Q75">
        <v>0.65200000000000002</v>
      </c>
      <c r="R75">
        <v>1</v>
      </c>
      <c r="S75">
        <v>0</v>
      </c>
      <c r="T75">
        <v>0</v>
      </c>
      <c r="V75">
        <v>0</v>
      </c>
      <c r="Y75" s="1">
        <v>44541</v>
      </c>
      <c r="Z75" s="6">
        <v>0.1254976851851852</v>
      </c>
      <c r="AB75">
        <v>1</v>
      </c>
      <c r="AD75" s="3">
        <f t="shared" si="1"/>
        <v>6.8731637686982259</v>
      </c>
      <c r="AE75" s="3">
        <f t="shared" si="0"/>
        <v>14.113911037434352</v>
      </c>
      <c r="AF75" s="3">
        <f t="shared" si="2"/>
        <v>7.2407472687361265</v>
      </c>
      <c r="AG75" s="3">
        <f t="shared" si="3"/>
        <v>0.6371237951547537</v>
      </c>
      <c r="BC75" s="3"/>
      <c r="BD75" s="3"/>
      <c r="BE75" s="3"/>
      <c r="BF75" s="3"/>
    </row>
    <row r="76" spans="1:58" x14ac:dyDescent="0.35">
      <c r="A76">
        <v>56</v>
      </c>
      <c r="B76">
        <v>19</v>
      </c>
      <c r="C76" t="s">
        <v>64</v>
      </c>
      <c r="D76" t="s">
        <v>27</v>
      </c>
      <c r="G76">
        <v>0.5</v>
      </c>
      <c r="H76">
        <v>0.5</v>
      </c>
      <c r="I76">
        <v>8473</v>
      </c>
      <c r="J76">
        <v>16028</v>
      </c>
      <c r="L76">
        <v>7351</v>
      </c>
      <c r="M76">
        <v>6.915</v>
      </c>
      <c r="N76">
        <v>13.856999999999999</v>
      </c>
      <c r="O76">
        <v>6.9420000000000002</v>
      </c>
      <c r="Q76">
        <v>0.65300000000000002</v>
      </c>
      <c r="R76">
        <v>1</v>
      </c>
      <c r="S76">
        <v>0</v>
      </c>
      <c r="T76">
        <v>0</v>
      </c>
      <c r="V76">
        <v>0</v>
      </c>
      <c r="Y76" s="1">
        <v>44541</v>
      </c>
      <c r="Z76" s="6">
        <v>0.13385416666666666</v>
      </c>
      <c r="AB76">
        <v>1</v>
      </c>
      <c r="AD76" s="3">
        <f t="shared" si="1"/>
        <v>7.4499643796042498</v>
      </c>
      <c r="AE76" s="3">
        <f t="shared" si="0"/>
        <v>14.166976052484102</v>
      </c>
      <c r="AF76" s="3">
        <f t="shared" si="2"/>
        <v>6.7170116728798526</v>
      </c>
      <c r="AG76" s="3">
        <f t="shared" si="3"/>
        <v>0.63802400060464537</v>
      </c>
      <c r="AJ76">
        <f>ABS(100*(AD76-AD77)/(AVERAGE(AD76:AD77)))</f>
        <v>0.35296257767364758</v>
      </c>
      <c r="AL76">
        <f>100*((AVERAGE(AD76:AD77)*25.225)-(AVERAGE(AD58:AD59)*25))/(1000*0.075)</f>
        <v>113.73858627667175</v>
      </c>
      <c r="AO76">
        <f>ABS(100*(AE76-AE77)/(AVERAGE(AE76:AE77)))</f>
        <v>0.18710898552971414</v>
      </c>
      <c r="AQ76">
        <f>100*((AVERAGE(AE76:AE77)*25.225)-(AVERAGE(AE58:AE59)*25))/(2000*0.075)</f>
        <v>112.14545116890619</v>
      </c>
      <c r="AT76">
        <f>ABS(100*(AF76-AF77)/(AVERAGE(AF76:AF77)))</f>
        <v>2.8350357419997855E-3</v>
      </c>
      <c r="AV76">
        <f>100*((AVERAGE(AF76:AF77)*25.225)-(AVERAGE(AF58:AF59)*25))/(1000*0.075)</f>
        <v>110.55231606114064</v>
      </c>
      <c r="AY76">
        <f>ABS(100*(AG76-AG77)/(AVERAGE(AG76:AG77)))</f>
        <v>0.52340929425379756</v>
      </c>
      <c r="BA76">
        <f>100*((AVERAGE(AG76:AG77)*25.225)-(AVERAGE(AG58:AG59)*25))/(100*0.075)</f>
        <v>139.34044121170044</v>
      </c>
      <c r="BC76" s="3">
        <f>AVERAGE(AD76:AD77)</f>
        <v>7.4631354171761197</v>
      </c>
      <c r="BD76" s="3">
        <f>AVERAGE(AE76:AE77)</f>
        <v>14.180242306246539</v>
      </c>
      <c r="BE76" s="3">
        <f>AVERAGE(AF76:AF77)</f>
        <v>6.7171068890704193</v>
      </c>
      <c r="BF76" s="3">
        <f>AVERAGE(AG76:AG77)</f>
        <v>0.63635862052234571</v>
      </c>
    </row>
    <row r="77" spans="1:58" x14ac:dyDescent="0.35">
      <c r="A77">
        <v>57</v>
      </c>
      <c r="B77">
        <v>19</v>
      </c>
      <c r="C77" t="s">
        <v>64</v>
      </c>
      <c r="D77" t="s">
        <v>27</v>
      </c>
      <c r="G77">
        <v>0.5</v>
      </c>
      <c r="H77">
        <v>0.5</v>
      </c>
      <c r="I77">
        <v>8502</v>
      </c>
      <c r="J77">
        <v>16057</v>
      </c>
      <c r="L77">
        <v>7314</v>
      </c>
      <c r="M77">
        <v>6.9379999999999997</v>
      </c>
      <c r="N77">
        <v>13.882</v>
      </c>
      <c r="O77">
        <v>6.944</v>
      </c>
      <c r="Q77">
        <v>0.64900000000000002</v>
      </c>
      <c r="R77">
        <v>1</v>
      </c>
      <c r="S77">
        <v>0</v>
      </c>
      <c r="T77">
        <v>0</v>
      </c>
      <c r="V77">
        <v>0</v>
      </c>
      <c r="Y77" s="1">
        <v>44541</v>
      </c>
      <c r="Z77" s="6">
        <v>0.14266203703703703</v>
      </c>
      <c r="AB77">
        <v>1</v>
      </c>
      <c r="AD77" s="3">
        <f t="shared" si="1"/>
        <v>7.4763064547479896</v>
      </c>
      <c r="AE77" s="3">
        <f t="shared" si="0"/>
        <v>14.193508560008976</v>
      </c>
      <c r="AF77" s="3">
        <f t="shared" si="2"/>
        <v>6.717202105260986</v>
      </c>
      <c r="AG77" s="3">
        <f t="shared" si="3"/>
        <v>0.63469324044004616</v>
      </c>
    </row>
    <row r="78" spans="1:58" x14ac:dyDescent="0.35">
      <c r="A78">
        <v>58</v>
      </c>
      <c r="B78">
        <v>20</v>
      </c>
      <c r="C78" t="s">
        <v>65</v>
      </c>
      <c r="D78" t="s">
        <v>27</v>
      </c>
      <c r="G78">
        <v>0.5</v>
      </c>
      <c r="H78">
        <v>0.5</v>
      </c>
      <c r="I78">
        <v>7022</v>
      </c>
      <c r="J78">
        <v>8742</v>
      </c>
      <c r="L78">
        <v>8546</v>
      </c>
      <c r="M78">
        <v>5.8019999999999996</v>
      </c>
      <c r="N78">
        <v>7.6840000000000002</v>
      </c>
      <c r="O78">
        <v>1.8819999999999999</v>
      </c>
      <c r="Q78">
        <v>0.77800000000000002</v>
      </c>
      <c r="R78">
        <v>1</v>
      </c>
      <c r="S78">
        <v>0</v>
      </c>
      <c r="T78">
        <v>0</v>
      </c>
      <c r="V78">
        <v>0</v>
      </c>
      <c r="Y78" s="1">
        <v>44541</v>
      </c>
      <c r="Z78" s="6">
        <v>0.15715277777777778</v>
      </c>
      <c r="AB78">
        <v>1</v>
      </c>
      <c r="AD78" s="3">
        <f t="shared" si="1"/>
        <v>6.1319522749985156</v>
      </c>
      <c r="AE78" s="3">
        <f t="shared" si="0"/>
        <v>7.5009122653726372</v>
      </c>
      <c r="AF78" s="3">
        <f t="shared" si="2"/>
        <v>1.3689599903741216</v>
      </c>
      <c r="AG78" s="3">
        <f t="shared" si="3"/>
        <v>0.74559855186670398</v>
      </c>
      <c r="BC78" s="3"/>
      <c r="BD78" s="3"/>
      <c r="BE78" s="3"/>
      <c r="BF78" s="3"/>
    </row>
    <row r="79" spans="1:58" x14ac:dyDescent="0.35">
      <c r="A79">
        <v>59</v>
      </c>
      <c r="B79">
        <v>20</v>
      </c>
      <c r="C79" t="s">
        <v>65</v>
      </c>
      <c r="D79" t="s">
        <v>27</v>
      </c>
      <c r="G79">
        <v>0.5</v>
      </c>
      <c r="H79">
        <v>0.5</v>
      </c>
      <c r="I79">
        <v>6361</v>
      </c>
      <c r="J79">
        <v>8675</v>
      </c>
      <c r="L79">
        <v>8544</v>
      </c>
      <c r="M79">
        <v>5.2949999999999999</v>
      </c>
      <c r="N79">
        <v>7.6280000000000001</v>
      </c>
      <c r="O79">
        <v>2.3330000000000002</v>
      </c>
      <c r="Q79">
        <v>0.77800000000000002</v>
      </c>
      <c r="R79">
        <v>1</v>
      </c>
      <c r="S79">
        <v>0</v>
      </c>
      <c r="T79">
        <v>0</v>
      </c>
      <c r="V79">
        <v>0</v>
      </c>
      <c r="Y79" s="1">
        <v>44541</v>
      </c>
      <c r="Z79" s="6">
        <v>0.16547453703703704</v>
      </c>
      <c r="AB79">
        <v>1</v>
      </c>
      <c r="AD79" s="3">
        <f t="shared" si="1"/>
        <v>5.5315346312050009</v>
      </c>
      <c r="AE79" s="3">
        <f t="shared" si="0"/>
        <v>7.4396130238496525</v>
      </c>
      <c r="AF79" s="3">
        <f t="shared" si="2"/>
        <v>1.9080783926446516</v>
      </c>
      <c r="AG79" s="3">
        <f t="shared" si="3"/>
        <v>0.74541851077672561</v>
      </c>
      <c r="AJ79">
        <f>ABS(100*(AD79-AD80)/(AVERAGE(AD79:AD80)))</f>
        <v>8.2139997090046629E-2</v>
      </c>
      <c r="AK79">
        <f>ABS(100*((AVERAGE(AD79:AD80)-AVERAGE(AD73:AD74))/(AVERAGE(AD73:AD74,AD79:AD80))))</f>
        <v>2.4023600792151329</v>
      </c>
      <c r="AO79">
        <f>ABS(100*(AE79-AE80)/(AVERAGE(AE79:AE80)))</f>
        <v>0.28245158673636001</v>
      </c>
      <c r="AP79">
        <f>ABS(100*((AVERAGE(AE79:AE80)-AVERAGE(AE73:AE74))/(AVERAGE(AE73:AE74,AE79:AE80))))</f>
        <v>4.2772090975417534</v>
      </c>
      <c r="AT79">
        <f>ABS(100*(AF79-AF80)/(AVERAGE(AF79:AF80)))</f>
        <v>1.3319355297331588</v>
      </c>
      <c r="AU79">
        <f>ABS(100*((AVERAGE(AF79:AF80)-AVERAGE(AF73:AF74))/(AVERAGE(AF73:AF74,AF79:AF80))))</f>
        <v>9.8731982945054817</v>
      </c>
      <c r="AY79">
        <f>ABS(100*(AG79-AG80)/(AVERAGE(AG79:AG80)))</f>
        <v>0.72197495071365025</v>
      </c>
      <c r="AZ79">
        <f>ABS(100*((AVERAGE(AG79:AG80)-AVERAGE(AG73:AG74))/(AVERAGE(AG73:AG74,AG79:AG80))))</f>
        <v>3.801098270208044</v>
      </c>
      <c r="BC79" s="3">
        <f>AVERAGE(AD79:AD80)</f>
        <v>5.5292637626581271</v>
      </c>
      <c r="BD79" s="3">
        <f>AVERAGE(AE79:AE80)</f>
        <v>7.4501345354543442</v>
      </c>
      <c r="BE79" s="3">
        <f>AVERAGE(AF79:AF80)</f>
        <v>1.920870772796218</v>
      </c>
      <c r="BF79" s="3">
        <f>AVERAGE(AG79:AG80)</f>
        <v>0.74811912712640072</v>
      </c>
    </row>
    <row r="80" spans="1:58" x14ac:dyDescent="0.35">
      <c r="A80">
        <v>60</v>
      </c>
      <c r="B80">
        <v>20</v>
      </c>
      <c r="C80" t="s">
        <v>65</v>
      </c>
      <c r="D80" t="s">
        <v>27</v>
      </c>
      <c r="G80">
        <v>0.5</v>
      </c>
      <c r="H80">
        <v>0.5</v>
      </c>
      <c r="I80">
        <v>6356</v>
      </c>
      <c r="J80">
        <v>8698</v>
      </c>
      <c r="L80">
        <v>8604</v>
      </c>
      <c r="M80">
        <v>5.2910000000000004</v>
      </c>
      <c r="N80">
        <v>7.6470000000000002</v>
      </c>
      <c r="O80">
        <v>2.3570000000000002</v>
      </c>
      <c r="Q80">
        <v>0.78400000000000003</v>
      </c>
      <c r="R80">
        <v>1</v>
      </c>
      <c r="S80">
        <v>0</v>
      </c>
      <c r="T80">
        <v>0</v>
      </c>
      <c r="V80">
        <v>0</v>
      </c>
      <c r="Y80" s="1">
        <v>44541</v>
      </c>
      <c r="Z80" s="6">
        <v>0.17424768518518519</v>
      </c>
      <c r="AB80">
        <v>1</v>
      </c>
      <c r="AD80" s="3">
        <f t="shared" si="1"/>
        <v>5.5269928941112525</v>
      </c>
      <c r="AE80" s="3">
        <f t="shared" si="0"/>
        <v>7.4606560470590368</v>
      </c>
      <c r="AF80" s="3">
        <f t="shared" si="2"/>
        <v>1.9336631529477843</v>
      </c>
      <c r="AG80" s="3">
        <f t="shared" si="3"/>
        <v>0.75081974347607583</v>
      </c>
    </row>
    <row r="81" spans="1:58" x14ac:dyDescent="0.35">
      <c r="A81">
        <v>61</v>
      </c>
      <c r="B81">
        <v>3</v>
      </c>
      <c r="C81" t="s">
        <v>28</v>
      </c>
      <c r="D81" t="s">
        <v>27</v>
      </c>
      <c r="G81">
        <v>0.5</v>
      </c>
      <c r="H81">
        <v>0.5</v>
      </c>
      <c r="I81">
        <v>2132</v>
      </c>
      <c r="J81">
        <v>548</v>
      </c>
      <c r="L81">
        <v>479</v>
      </c>
      <c r="M81">
        <v>2.0510000000000002</v>
      </c>
      <c r="N81">
        <v>0.74299999999999999</v>
      </c>
      <c r="O81">
        <v>0</v>
      </c>
      <c r="Q81">
        <v>0</v>
      </c>
      <c r="R81">
        <v>1</v>
      </c>
      <c r="S81">
        <v>0</v>
      </c>
      <c r="T81">
        <v>0</v>
      </c>
      <c r="V81">
        <v>0</v>
      </c>
      <c r="Y81" s="1">
        <v>44541</v>
      </c>
      <c r="Z81" s="6">
        <v>0.18804398148148149</v>
      </c>
      <c r="AB81">
        <v>1</v>
      </c>
      <c r="AD81" s="3">
        <f t="shared" si="1"/>
        <v>1.6901333973127544</v>
      </c>
      <c r="AE81" s="3">
        <f t="shared" si="0"/>
        <v>4.1065185168423415E-3</v>
      </c>
      <c r="AF81" s="3">
        <f t="shared" si="2"/>
        <v>-1.6860268787959121</v>
      </c>
      <c r="AG81" s="3">
        <f t="shared" si="3"/>
        <v>1.9402815439066832E-2</v>
      </c>
      <c r="BC81" s="3"/>
      <c r="BD81" s="3"/>
      <c r="BE81" s="3"/>
      <c r="BF81" s="3"/>
    </row>
    <row r="82" spans="1:58" x14ac:dyDescent="0.35">
      <c r="A82">
        <v>62</v>
      </c>
      <c r="B82">
        <v>3</v>
      </c>
      <c r="C82" t="s">
        <v>28</v>
      </c>
      <c r="D82" t="s">
        <v>27</v>
      </c>
      <c r="G82">
        <v>0.5</v>
      </c>
      <c r="H82">
        <v>0.5</v>
      </c>
      <c r="I82">
        <v>418</v>
      </c>
      <c r="J82">
        <v>494</v>
      </c>
      <c r="L82">
        <v>350</v>
      </c>
      <c r="M82">
        <v>0.73599999999999999</v>
      </c>
      <c r="N82">
        <v>0.69699999999999995</v>
      </c>
      <c r="O82">
        <v>0</v>
      </c>
      <c r="Q82">
        <v>0</v>
      </c>
      <c r="R82">
        <v>1</v>
      </c>
      <c r="S82">
        <v>0</v>
      </c>
      <c r="T82">
        <v>0</v>
      </c>
      <c r="V82">
        <v>0</v>
      </c>
      <c r="Y82" s="1">
        <v>44541</v>
      </c>
      <c r="Z82" s="6">
        <v>0.1957986111111111</v>
      </c>
      <c r="AB82">
        <v>1</v>
      </c>
      <c r="AD82" s="3">
        <f t="shared" si="1"/>
        <v>0.13322592157586391</v>
      </c>
      <c r="AE82" s="3">
        <f t="shared" si="0"/>
        <v>-4.5298840322578381E-2</v>
      </c>
      <c r="AF82" s="3">
        <f t="shared" si="2"/>
        <v>-0.1785247618984423</v>
      </c>
      <c r="AG82" s="3">
        <f t="shared" si="3"/>
        <v>7.7901651354638614E-3</v>
      </c>
      <c r="AJ82">
        <f>ABS(100*(AD82-AD83)/(AVERAGE(AD82:AD83)))</f>
        <v>128.96936156383987</v>
      </c>
      <c r="AO82">
        <f>ABS(100*(AE82-AE83)/(AVERAGE(AE82:AE83)))</f>
        <v>230.31882192409466</v>
      </c>
      <c r="AT82">
        <f>ABS(100*(AF82-AF83)/(AVERAGE(AF82:AF83)))</f>
        <v>149.8785428925176</v>
      </c>
      <c r="AY82">
        <f>ABS(100*(AG82-AG83)/(AVERAGE(AG82:AG83)))</f>
        <v>10.970574558679026</v>
      </c>
      <c r="BC82" s="3">
        <f>AVERAGE(AD82:AD83)</f>
        <v>8.0995944997759348E-2</v>
      </c>
      <c r="BD82" s="3">
        <f>AVERAGE(AE82:AE83)</f>
        <v>-2.1053617929158948E-2</v>
      </c>
      <c r="BE82" s="3">
        <f>AVERAGE(AF82:AF83)</f>
        <v>-0.1020495629269183</v>
      </c>
      <c r="BF82" s="3">
        <f>AVERAGE(AG82:AG83)</f>
        <v>7.3850726830125939E-3</v>
      </c>
    </row>
    <row r="83" spans="1:58" x14ac:dyDescent="0.35">
      <c r="A83">
        <v>63</v>
      </c>
      <c r="B83">
        <v>3</v>
      </c>
      <c r="C83" t="s">
        <v>28</v>
      </c>
      <c r="D83" t="s">
        <v>27</v>
      </c>
      <c r="G83">
        <v>0.5</v>
      </c>
      <c r="H83">
        <v>0.5</v>
      </c>
      <c r="I83">
        <v>303</v>
      </c>
      <c r="J83">
        <v>547</v>
      </c>
      <c r="L83">
        <v>341</v>
      </c>
      <c r="M83">
        <v>0.64700000000000002</v>
      </c>
      <c r="N83">
        <v>0.74199999999999999</v>
      </c>
      <c r="O83">
        <v>9.5000000000000001E-2</v>
      </c>
      <c r="Q83">
        <v>0</v>
      </c>
      <c r="R83">
        <v>1</v>
      </c>
      <c r="S83">
        <v>0</v>
      </c>
      <c r="T83">
        <v>0</v>
      </c>
      <c r="V83">
        <v>0</v>
      </c>
      <c r="Y83" s="1">
        <v>44541</v>
      </c>
      <c r="Z83" s="6">
        <v>0.20391203703703706</v>
      </c>
      <c r="AB83">
        <v>1</v>
      </c>
      <c r="AD83" s="3">
        <f t="shared" si="1"/>
        <v>2.8765968419654783E-2</v>
      </c>
      <c r="AE83" s="3">
        <f t="shared" si="0"/>
        <v>3.1916044642604823E-3</v>
      </c>
      <c r="AF83" s="3">
        <f t="shared" si="2"/>
        <v>-2.5574363955394301E-2</v>
      </c>
      <c r="AG83" s="3">
        <f t="shared" si="3"/>
        <v>6.9799802305613272E-3</v>
      </c>
      <c r="BC83" s="3"/>
      <c r="BD83" s="3"/>
      <c r="BE83" s="3"/>
      <c r="BF83" s="3"/>
    </row>
    <row r="84" spans="1:58" x14ac:dyDescent="0.35">
      <c r="A84">
        <v>64</v>
      </c>
      <c r="B84">
        <v>4</v>
      </c>
      <c r="C84" t="s">
        <v>63</v>
      </c>
      <c r="D84" t="s">
        <v>27</v>
      </c>
      <c r="G84">
        <v>0.6</v>
      </c>
      <c r="H84">
        <v>0.6</v>
      </c>
      <c r="I84">
        <v>4131</v>
      </c>
      <c r="J84">
        <v>9430</v>
      </c>
      <c r="L84">
        <v>4108</v>
      </c>
      <c r="M84">
        <v>2.9870000000000001</v>
      </c>
      <c r="N84">
        <v>6.89</v>
      </c>
      <c r="O84">
        <v>3.903</v>
      </c>
      <c r="Q84">
        <v>0.26100000000000001</v>
      </c>
      <c r="R84">
        <v>1</v>
      </c>
      <c r="S84">
        <v>0</v>
      </c>
      <c r="T84">
        <v>0</v>
      </c>
      <c r="V84">
        <v>0</v>
      </c>
      <c r="Y84" s="1">
        <v>44541</v>
      </c>
      <c r="Z84" s="6">
        <v>0.21760416666666668</v>
      </c>
      <c r="AB84">
        <v>1</v>
      </c>
      <c r="AD84" s="3">
        <f t="shared" si="1"/>
        <v>2.9215999061610782</v>
      </c>
      <c r="AE84" s="3">
        <f t="shared" si="0"/>
        <v>6.7753109446241346</v>
      </c>
      <c r="AF84" s="3">
        <f t="shared" si="2"/>
        <v>3.8537110384630564</v>
      </c>
      <c r="AG84" s="3">
        <f t="shared" si="3"/>
        <v>0.28840614433730505</v>
      </c>
    </row>
    <row r="85" spans="1:58" x14ac:dyDescent="0.35">
      <c r="A85">
        <v>65</v>
      </c>
      <c r="B85">
        <v>4</v>
      </c>
      <c r="C85" t="s">
        <v>63</v>
      </c>
      <c r="D85" t="s">
        <v>27</v>
      </c>
      <c r="G85">
        <v>0.6</v>
      </c>
      <c r="H85">
        <v>0.6</v>
      </c>
      <c r="I85">
        <v>5332</v>
      </c>
      <c r="J85">
        <v>9666</v>
      </c>
      <c r="L85">
        <v>4168</v>
      </c>
      <c r="M85">
        <v>3.7549999999999999</v>
      </c>
      <c r="N85">
        <v>7.056</v>
      </c>
      <c r="O85">
        <v>3.3010000000000002</v>
      </c>
      <c r="Q85">
        <v>0.26700000000000002</v>
      </c>
      <c r="R85">
        <v>1</v>
      </c>
      <c r="S85">
        <v>0</v>
      </c>
      <c r="T85">
        <v>0</v>
      </c>
      <c r="V85">
        <v>0</v>
      </c>
      <c r="Y85" s="1">
        <v>44541</v>
      </c>
      <c r="Z85" s="6">
        <v>0.22582175925925926</v>
      </c>
      <c r="AB85">
        <v>1</v>
      </c>
      <c r="AD85" s="3">
        <f t="shared" si="1"/>
        <v>3.8307042810930136</v>
      </c>
      <c r="AE85" s="3">
        <f t="shared" si="0"/>
        <v>6.9552440416319019</v>
      </c>
      <c r="AF85" s="3">
        <f t="shared" si="2"/>
        <v>3.1245397605388883</v>
      </c>
      <c r="AG85" s="3">
        <f t="shared" si="3"/>
        <v>0.29290717158676355</v>
      </c>
      <c r="AI85">
        <f>ABS(100*(AD85-3)/3)</f>
        <v>27.690142703100452</v>
      </c>
      <c r="AJ85">
        <f>ABS(100*(AD85-AD86)/(AVERAGE(AD85:AD86)))</f>
        <v>1.393203550626537</v>
      </c>
      <c r="AN85">
        <f t="shared" ref="AN85" si="12">ABS(100*(AE85-6)/6)</f>
        <v>15.920734027198364</v>
      </c>
      <c r="AO85">
        <f>ABS(100*(AE85-AE86)/(AVERAGE(AE85:AE86)))</f>
        <v>1.6802099659381107</v>
      </c>
      <c r="AS85">
        <f>ABS(100*(AF85-3)/3)</f>
        <v>4.1513253512962756</v>
      </c>
      <c r="AT85">
        <f>ABS(100*(AF85-AF86)/(AVERAGE(AF85:AF86)))</f>
        <v>5.5805409832927735</v>
      </c>
      <c r="AX85">
        <f t="shared" ref="AX85" si="13">ABS(100*(AG85-0.3)/0.3)</f>
        <v>2.3642761377454802</v>
      </c>
      <c r="AY85">
        <f>ABS(100*(AG85-AG86)/(AVERAGE(AG85:AG86)))</f>
        <v>2.1485682466857035</v>
      </c>
      <c r="BC85" s="3">
        <f>AVERAGE(AD85:AD86)</f>
        <v>3.8575762255643573</v>
      </c>
      <c r="BD85" s="3">
        <f>AVERAGE(AE85:AE86)</f>
        <v>6.897299484968384</v>
      </c>
      <c r="BE85" s="3">
        <f>AVERAGE(AF85:AF86)</f>
        <v>3.0397232594040258</v>
      </c>
      <c r="BF85" s="3">
        <f>AVERAGE(AG85:AG86)</f>
        <v>0.28979396107255473</v>
      </c>
    </row>
    <row r="86" spans="1:58" x14ac:dyDescent="0.35">
      <c r="A86">
        <v>66</v>
      </c>
      <c r="B86">
        <v>4</v>
      </c>
      <c r="C86" t="s">
        <v>63</v>
      </c>
      <c r="D86" t="s">
        <v>27</v>
      </c>
      <c r="G86">
        <v>0.6</v>
      </c>
      <c r="H86">
        <v>0.6</v>
      </c>
      <c r="I86">
        <v>5403</v>
      </c>
      <c r="J86">
        <v>9514</v>
      </c>
      <c r="L86">
        <v>4085</v>
      </c>
      <c r="M86">
        <v>3.8</v>
      </c>
      <c r="N86">
        <v>6.9489999999999998</v>
      </c>
      <c r="O86">
        <v>3.149</v>
      </c>
      <c r="Q86">
        <v>0.25900000000000001</v>
      </c>
      <c r="R86">
        <v>1</v>
      </c>
      <c r="S86">
        <v>0</v>
      </c>
      <c r="T86">
        <v>0</v>
      </c>
      <c r="V86">
        <v>0</v>
      </c>
      <c r="Y86" s="1">
        <v>44541</v>
      </c>
      <c r="Z86" s="6">
        <v>0.23458333333333334</v>
      </c>
      <c r="AB86">
        <v>1</v>
      </c>
      <c r="AD86" s="3">
        <f t="shared" si="1"/>
        <v>3.8844481700357014</v>
      </c>
      <c r="AE86" s="3">
        <f t="shared" si="0"/>
        <v>6.8393549283048651</v>
      </c>
      <c r="AF86" s="3">
        <f t="shared" si="2"/>
        <v>2.9549067582691637</v>
      </c>
      <c r="AG86" s="3">
        <f t="shared" si="3"/>
        <v>0.28668075055834591</v>
      </c>
    </row>
    <row r="87" spans="1:58" x14ac:dyDescent="0.35">
      <c r="A87">
        <v>67</v>
      </c>
      <c r="B87">
        <v>21</v>
      </c>
      <c r="C87" t="s">
        <v>101</v>
      </c>
      <c r="D87" t="s">
        <v>27</v>
      </c>
      <c r="G87">
        <v>0.5</v>
      </c>
      <c r="H87">
        <v>0.5</v>
      </c>
      <c r="I87">
        <v>4432</v>
      </c>
      <c r="J87">
        <v>8402</v>
      </c>
      <c r="L87">
        <v>3858</v>
      </c>
      <c r="M87">
        <v>3.8149999999999999</v>
      </c>
      <c r="N87">
        <v>7.3959999999999999</v>
      </c>
      <c r="O87">
        <v>3.5819999999999999</v>
      </c>
      <c r="Q87">
        <v>0.28699999999999998</v>
      </c>
      <c r="R87">
        <v>1</v>
      </c>
      <c r="S87">
        <v>0</v>
      </c>
      <c r="T87">
        <v>0</v>
      </c>
      <c r="V87">
        <v>0</v>
      </c>
      <c r="Y87" s="1">
        <v>44541</v>
      </c>
      <c r="Z87" s="6">
        <v>0.24936342592592595</v>
      </c>
      <c r="AB87">
        <v>1</v>
      </c>
      <c r="AD87" s="3">
        <f t="shared" si="1"/>
        <v>3.7793324604369367</v>
      </c>
      <c r="AE87" s="3">
        <f t="shared" si="0"/>
        <v>7.189841487494804</v>
      </c>
      <c r="AF87" s="3">
        <f t="shared" si="2"/>
        <v>3.4105090270578673</v>
      </c>
      <c r="AG87" s="3">
        <f t="shared" si="3"/>
        <v>0.3235822369574734</v>
      </c>
    </row>
    <row r="88" spans="1:58" x14ac:dyDescent="0.35">
      <c r="A88">
        <v>68</v>
      </c>
      <c r="B88">
        <v>21</v>
      </c>
      <c r="C88" t="s">
        <v>101</v>
      </c>
      <c r="D88" t="s">
        <v>27</v>
      </c>
      <c r="G88">
        <v>0.5</v>
      </c>
      <c r="H88">
        <v>0.5</v>
      </c>
      <c r="I88">
        <v>4429</v>
      </c>
      <c r="J88">
        <v>8420</v>
      </c>
      <c r="L88">
        <v>3949</v>
      </c>
      <c r="M88">
        <v>3.8119999999999998</v>
      </c>
      <c r="N88">
        <v>7.4119999999999999</v>
      </c>
      <c r="O88">
        <v>3.6</v>
      </c>
      <c r="Q88">
        <v>0.29699999999999999</v>
      </c>
      <c r="R88">
        <v>1</v>
      </c>
      <c r="S88">
        <v>0</v>
      </c>
      <c r="T88">
        <v>0</v>
      </c>
      <c r="V88">
        <v>0</v>
      </c>
      <c r="Y88" s="1">
        <v>44541</v>
      </c>
      <c r="Z88" s="6">
        <v>0.2575810185185185</v>
      </c>
      <c r="AB88">
        <v>1</v>
      </c>
      <c r="AD88" s="3">
        <f t="shared" si="1"/>
        <v>3.7766074181806877</v>
      </c>
      <c r="AE88" s="3">
        <f t="shared" ref="AE88:AE131" si="14">((J88*$G$20)+$G$21)*1000/H88</f>
        <v>7.2063099404412778</v>
      </c>
      <c r="AF88" s="3">
        <f t="shared" si="2"/>
        <v>3.4297025222605901</v>
      </c>
      <c r="AG88" s="3">
        <f t="shared" si="3"/>
        <v>0.33177410655148792</v>
      </c>
      <c r="AJ88">
        <f>ABS(100*(AD88-AD89)/(AVERAGE(AD88:AD89)))</f>
        <v>0.69994740124923693</v>
      </c>
      <c r="AO88">
        <f>ABS(100*(AE88-AE89)/(AVERAGE(AE88:AE89)))</f>
        <v>0.38160712574150046</v>
      </c>
      <c r="AT88">
        <f>ABS(100*(AF88-AF89)/(AVERAGE(AF88:AF89)))</f>
        <v>3.2233832943303252E-2</v>
      </c>
      <c r="AY88">
        <f>ABS(100*(AG88-AG89)/(AVERAGE(AG88:AG89)))</f>
        <v>3.1977614472052078</v>
      </c>
      <c r="BC88" s="3">
        <f>AVERAGE(AD88:AD89)</f>
        <v>3.7634363806088178</v>
      </c>
      <c r="BD88" s="3">
        <f>AVERAGE(AE88:AE89)</f>
        <v>7.1925862296525498</v>
      </c>
      <c r="BE88" s="3">
        <f>AVERAGE(AF88:AF89)</f>
        <v>3.429149849043732</v>
      </c>
      <c r="BF88" s="3">
        <f>AVERAGE(AG88:AG89)</f>
        <v>0.32655291494211602</v>
      </c>
    </row>
    <row r="89" spans="1:58" x14ac:dyDescent="0.35">
      <c r="A89">
        <v>69</v>
      </c>
      <c r="B89">
        <v>21</v>
      </c>
      <c r="C89" t="s">
        <v>101</v>
      </c>
      <c r="D89" t="s">
        <v>27</v>
      </c>
      <c r="G89">
        <v>0.5</v>
      </c>
      <c r="H89">
        <v>0.5</v>
      </c>
      <c r="I89">
        <v>4400</v>
      </c>
      <c r="J89">
        <v>8390</v>
      </c>
      <c r="L89">
        <v>3833</v>
      </c>
      <c r="M89">
        <v>3.7909999999999999</v>
      </c>
      <c r="N89">
        <v>7.3860000000000001</v>
      </c>
      <c r="O89">
        <v>3.5960000000000001</v>
      </c>
      <c r="Q89">
        <v>0.28499999999999998</v>
      </c>
      <c r="R89">
        <v>1</v>
      </c>
      <c r="S89">
        <v>0</v>
      </c>
      <c r="T89">
        <v>0</v>
      </c>
      <c r="V89">
        <v>0</v>
      </c>
      <c r="Y89" s="1">
        <v>44541</v>
      </c>
      <c r="Z89" s="6">
        <v>0.26616898148148149</v>
      </c>
      <c r="AB89">
        <v>1</v>
      </c>
      <c r="AD89" s="3">
        <f t="shared" ref="AD89:AD131" si="15">((I89*$E$20)+$E$21)*1000/G89</f>
        <v>3.7502653430369479</v>
      </c>
      <c r="AE89" s="3">
        <f t="shared" si="14"/>
        <v>7.1788625188638218</v>
      </c>
      <c r="AF89" s="3">
        <f t="shared" ref="AF89:AF131" si="16">AE89-AD89</f>
        <v>3.4285971758268738</v>
      </c>
      <c r="AG89" s="3">
        <f t="shared" ref="AG89:AG131" si="17">((L89*$I$20)+$I$21)*1000/H89</f>
        <v>0.32133172333274412</v>
      </c>
      <c r="BC89" s="3"/>
      <c r="BD89" s="3"/>
      <c r="BE89" s="3"/>
      <c r="BF89" s="3"/>
    </row>
    <row r="90" spans="1:58" x14ac:dyDescent="0.35">
      <c r="A90">
        <v>70</v>
      </c>
      <c r="B90">
        <v>22</v>
      </c>
      <c r="C90" t="s">
        <v>102</v>
      </c>
      <c r="D90" t="s">
        <v>27</v>
      </c>
      <c r="G90">
        <v>0.5</v>
      </c>
      <c r="H90">
        <v>0.5</v>
      </c>
      <c r="I90">
        <v>4283</v>
      </c>
      <c r="J90">
        <v>5444</v>
      </c>
      <c r="L90">
        <v>2144</v>
      </c>
      <c r="M90">
        <v>3.7010000000000001</v>
      </c>
      <c r="N90">
        <v>4.891</v>
      </c>
      <c r="O90">
        <v>1.19</v>
      </c>
      <c r="Q90">
        <v>0.108</v>
      </c>
      <c r="R90">
        <v>1</v>
      </c>
      <c r="S90">
        <v>0</v>
      </c>
      <c r="T90">
        <v>0</v>
      </c>
      <c r="V90">
        <v>0</v>
      </c>
      <c r="Y90" s="1">
        <v>44541</v>
      </c>
      <c r="Z90" s="6">
        <v>0.28020833333333334</v>
      </c>
      <c r="AB90">
        <v>1</v>
      </c>
      <c r="AD90" s="3">
        <f t="shared" si="15"/>
        <v>3.6439886950432396</v>
      </c>
      <c r="AE90" s="3">
        <f t="shared" si="14"/>
        <v>4.4835257199576493</v>
      </c>
      <c r="AF90" s="3">
        <f t="shared" si="16"/>
        <v>0.83953702491440962</v>
      </c>
      <c r="AG90" s="3">
        <f t="shared" si="17"/>
        <v>0.16928702284603545</v>
      </c>
      <c r="BC90" s="3"/>
      <c r="BD90" s="3"/>
      <c r="BE90" s="3"/>
      <c r="BF90" s="3"/>
    </row>
    <row r="91" spans="1:58" x14ac:dyDescent="0.35">
      <c r="A91">
        <v>71</v>
      </c>
      <c r="B91">
        <v>22</v>
      </c>
      <c r="C91" t="s">
        <v>102</v>
      </c>
      <c r="D91" t="s">
        <v>27</v>
      </c>
      <c r="G91">
        <v>0.5</v>
      </c>
      <c r="H91">
        <v>0.5</v>
      </c>
      <c r="I91">
        <v>4257</v>
      </c>
      <c r="J91">
        <v>5450</v>
      </c>
      <c r="L91">
        <v>2104</v>
      </c>
      <c r="M91">
        <v>3.681</v>
      </c>
      <c r="N91">
        <v>4.8949999999999996</v>
      </c>
      <c r="O91">
        <v>1.2150000000000001</v>
      </c>
      <c r="Q91">
        <v>0.104</v>
      </c>
      <c r="R91">
        <v>1</v>
      </c>
      <c r="S91">
        <v>0</v>
      </c>
      <c r="T91">
        <v>0</v>
      </c>
      <c r="V91">
        <v>0</v>
      </c>
      <c r="Y91" s="1">
        <v>44541</v>
      </c>
      <c r="Z91" s="6">
        <v>0.28844907407407411</v>
      </c>
      <c r="AB91">
        <v>1</v>
      </c>
      <c r="AD91" s="3">
        <f t="shared" si="15"/>
        <v>3.6203716621557489</v>
      </c>
      <c r="AE91" s="3">
        <f t="shared" si="14"/>
        <v>4.4890152042731408</v>
      </c>
      <c r="AF91" s="3">
        <f t="shared" si="16"/>
        <v>0.86864354211739192</v>
      </c>
      <c r="AG91" s="3">
        <f t="shared" si="17"/>
        <v>0.16568620104646864</v>
      </c>
      <c r="AJ91">
        <f>ABS(100*(AD91-AD92)/(AVERAGE(AD91:AD92)))</f>
        <v>0.75554028911243964</v>
      </c>
      <c r="AO91">
        <f>ABS(100*(AE91-AE92)/(AVERAGE(AE91:AE92)))</f>
        <v>0.67032455055237761</v>
      </c>
      <c r="AT91">
        <f>ABS(100*(AF91-AF92)/(AVERAGE(AF91:AF92)))</f>
        <v>6.4012522042552709</v>
      </c>
      <c r="AY91">
        <f>ABS(100*(AG91-AG92)/(AVERAGE(AG91:AG92)))</f>
        <v>0.16286312188844582</v>
      </c>
      <c r="BC91" s="3">
        <f>AVERAGE(AD91:AD92)</f>
        <v>3.6067464508745042</v>
      </c>
      <c r="BD91" s="3">
        <f>AVERAGE(AE91:AE92)</f>
        <v>4.5041112861407413</v>
      </c>
      <c r="BE91" s="3">
        <f>AVERAGE(AF91:AF92)</f>
        <v>0.89736483526623778</v>
      </c>
      <c r="BF91" s="3">
        <f>AVERAGE(AG91:AG92)</f>
        <v>0.1658212318639524</v>
      </c>
    </row>
    <row r="92" spans="1:58" x14ac:dyDescent="0.35">
      <c r="A92">
        <v>72</v>
      </c>
      <c r="B92">
        <v>22</v>
      </c>
      <c r="C92" t="s">
        <v>102</v>
      </c>
      <c r="D92" t="s">
        <v>27</v>
      </c>
      <c r="G92">
        <v>0.5</v>
      </c>
      <c r="H92">
        <v>0.5</v>
      </c>
      <c r="I92">
        <v>4227</v>
      </c>
      <c r="J92">
        <v>5483</v>
      </c>
      <c r="L92">
        <v>2107</v>
      </c>
      <c r="M92">
        <v>3.6579999999999999</v>
      </c>
      <c r="N92">
        <v>4.9240000000000004</v>
      </c>
      <c r="O92">
        <v>1.266</v>
      </c>
      <c r="Q92">
        <v>0.104</v>
      </c>
      <c r="R92">
        <v>1</v>
      </c>
      <c r="S92">
        <v>0</v>
      </c>
      <c r="T92">
        <v>0</v>
      </c>
      <c r="V92">
        <v>0</v>
      </c>
      <c r="Y92" s="1">
        <v>44541</v>
      </c>
      <c r="Z92" s="6">
        <v>0.2971064814814815</v>
      </c>
      <c r="AB92">
        <v>1</v>
      </c>
      <c r="AD92" s="3">
        <f t="shared" si="15"/>
        <v>3.593121239593259</v>
      </c>
      <c r="AE92" s="3">
        <f t="shared" si="14"/>
        <v>4.5192073680083427</v>
      </c>
      <c r="AF92" s="3">
        <f t="shared" si="16"/>
        <v>0.92608612841508364</v>
      </c>
      <c r="AG92" s="3">
        <f t="shared" si="17"/>
        <v>0.16595626268143615</v>
      </c>
      <c r="BC92" s="3"/>
      <c r="BD92" s="3"/>
      <c r="BE92" s="3"/>
      <c r="BF92" s="3"/>
    </row>
    <row r="93" spans="1:58" x14ac:dyDescent="0.35">
      <c r="A93">
        <v>73</v>
      </c>
      <c r="B93">
        <v>23</v>
      </c>
      <c r="C93" t="s">
        <v>103</v>
      </c>
      <c r="D93" t="s">
        <v>27</v>
      </c>
      <c r="G93">
        <v>0.5</v>
      </c>
      <c r="H93">
        <v>0.5</v>
      </c>
      <c r="I93">
        <v>4691</v>
      </c>
      <c r="J93">
        <v>7788</v>
      </c>
      <c r="L93">
        <v>2672</v>
      </c>
      <c r="M93">
        <v>4.0140000000000002</v>
      </c>
      <c r="N93">
        <v>6.8769999999999998</v>
      </c>
      <c r="O93">
        <v>2.863</v>
      </c>
      <c r="Q93">
        <v>0.16300000000000001</v>
      </c>
      <c r="R93">
        <v>1</v>
      </c>
      <c r="S93">
        <v>0</v>
      </c>
      <c r="T93">
        <v>0</v>
      </c>
      <c r="V93">
        <v>0</v>
      </c>
      <c r="Y93" s="1">
        <v>44541</v>
      </c>
      <c r="Z93" s="6">
        <v>0.31124999999999997</v>
      </c>
      <c r="AB93">
        <v>1</v>
      </c>
      <c r="AD93" s="3">
        <f t="shared" si="15"/>
        <v>4.0145944418930943</v>
      </c>
      <c r="AE93" s="3">
        <f t="shared" si="14"/>
        <v>6.6280842592095395</v>
      </c>
      <c r="AF93" s="3">
        <f t="shared" si="16"/>
        <v>2.6134898173164451</v>
      </c>
      <c r="AG93" s="3">
        <f t="shared" si="17"/>
        <v>0.21681787060031738</v>
      </c>
      <c r="BC93" s="3"/>
      <c r="BD93" s="3"/>
      <c r="BE93" s="3"/>
      <c r="BF93" s="3"/>
    </row>
    <row r="94" spans="1:58" x14ac:dyDescent="0.35">
      <c r="A94">
        <v>74</v>
      </c>
      <c r="B94">
        <v>23</v>
      </c>
      <c r="C94" t="s">
        <v>103</v>
      </c>
      <c r="D94" t="s">
        <v>27</v>
      </c>
      <c r="G94">
        <v>0.5</v>
      </c>
      <c r="H94">
        <v>0.5</v>
      </c>
      <c r="I94">
        <v>4915</v>
      </c>
      <c r="J94">
        <v>7812</v>
      </c>
      <c r="L94">
        <v>2645</v>
      </c>
      <c r="M94">
        <v>4.1849999999999996</v>
      </c>
      <c r="N94">
        <v>6.8959999999999999</v>
      </c>
      <c r="O94">
        <v>2.7109999999999999</v>
      </c>
      <c r="Q94">
        <v>0.161</v>
      </c>
      <c r="R94">
        <v>1</v>
      </c>
      <c r="S94">
        <v>0</v>
      </c>
      <c r="T94">
        <v>0</v>
      </c>
      <c r="V94">
        <v>0</v>
      </c>
      <c r="Y94" s="1">
        <v>44541</v>
      </c>
      <c r="Z94" s="6">
        <v>0.31949074074074074</v>
      </c>
      <c r="AB94">
        <v>1</v>
      </c>
      <c r="AD94" s="3">
        <f t="shared" si="15"/>
        <v>4.218064263693015</v>
      </c>
      <c r="AE94" s="3">
        <f t="shared" si="14"/>
        <v>6.650042196471504</v>
      </c>
      <c r="AF94" s="3">
        <f t="shared" si="16"/>
        <v>2.4319779327784889</v>
      </c>
      <c r="AG94" s="3">
        <f t="shared" si="17"/>
        <v>0.2143873158856098</v>
      </c>
      <c r="AJ94">
        <f>ABS(100*(AD94-AD95)/(AVERAGE(AD94:AD95)))</f>
        <v>0.25808291688715101</v>
      </c>
      <c r="AO94">
        <f>ABS(100*(AE94-AE95)/(AVERAGE(AE94:AE95)))</f>
        <v>0.5241749182639005</v>
      </c>
      <c r="AT94">
        <f>ABS(100*(AF94-AF95)/(AVERAGE(AF94:AF95)))</f>
        <v>1.8955651426555842</v>
      </c>
      <c r="AY94">
        <f>ABS(100*(AG94-AG95)/(AVERAGE(AG94:AG95)))</f>
        <v>1.127330927772547</v>
      </c>
      <c r="BC94" s="3">
        <f>AVERAGE(AD94:AD95)</f>
        <v>4.2235143482055131</v>
      </c>
      <c r="BD94" s="3">
        <f>AVERAGE(AE94:AE95)</f>
        <v>6.6326588294724491</v>
      </c>
      <c r="BE94" s="3">
        <f>AVERAGE(AF94:AF95)</f>
        <v>2.4091444812669356</v>
      </c>
      <c r="BF94" s="3">
        <f>AVERAGE(AG94:AG95)</f>
        <v>0.2156025932429636</v>
      </c>
    </row>
    <row r="95" spans="1:58" x14ac:dyDescent="0.35">
      <c r="A95">
        <v>75</v>
      </c>
      <c r="B95">
        <v>23</v>
      </c>
      <c r="C95" t="s">
        <v>103</v>
      </c>
      <c r="D95" t="s">
        <v>27</v>
      </c>
      <c r="G95">
        <v>0.5</v>
      </c>
      <c r="H95">
        <v>0.5</v>
      </c>
      <c r="I95">
        <v>4927</v>
      </c>
      <c r="J95">
        <v>7774</v>
      </c>
      <c r="L95">
        <v>2672</v>
      </c>
      <c r="M95">
        <v>4.1950000000000003</v>
      </c>
      <c r="N95">
        <v>6.8639999999999999</v>
      </c>
      <c r="O95">
        <v>2.669</v>
      </c>
      <c r="Q95">
        <v>0.16300000000000001</v>
      </c>
      <c r="R95">
        <v>1</v>
      </c>
      <c r="S95">
        <v>0</v>
      </c>
      <c r="T95">
        <v>0</v>
      </c>
      <c r="V95">
        <v>0</v>
      </c>
      <c r="Y95" s="1">
        <v>44541</v>
      </c>
      <c r="Z95" s="6">
        <v>0.32815972222222223</v>
      </c>
      <c r="AB95">
        <v>1</v>
      </c>
      <c r="AD95" s="3">
        <f t="shared" si="15"/>
        <v>4.2289644327180111</v>
      </c>
      <c r="AE95" s="3">
        <f t="shared" si="14"/>
        <v>6.6152754624733934</v>
      </c>
      <c r="AF95" s="3">
        <f t="shared" si="16"/>
        <v>2.3863110297553822</v>
      </c>
      <c r="AG95" s="3">
        <f t="shared" si="17"/>
        <v>0.21681787060031738</v>
      </c>
      <c r="BC95" s="3"/>
      <c r="BD95" s="3"/>
      <c r="BE95" s="3"/>
      <c r="BF95" s="3"/>
    </row>
    <row r="96" spans="1:58" x14ac:dyDescent="0.35">
      <c r="A96">
        <v>76</v>
      </c>
      <c r="B96">
        <v>24</v>
      </c>
      <c r="C96" t="s">
        <v>104</v>
      </c>
      <c r="D96" t="s">
        <v>27</v>
      </c>
      <c r="G96">
        <v>0.5</v>
      </c>
      <c r="H96">
        <v>0.5</v>
      </c>
      <c r="I96">
        <v>6500</v>
      </c>
      <c r="J96">
        <v>8776</v>
      </c>
      <c r="L96">
        <v>11013</v>
      </c>
      <c r="M96">
        <v>5.4009999999999998</v>
      </c>
      <c r="N96">
        <v>7.7130000000000001</v>
      </c>
      <c r="O96">
        <v>2.3119999999999998</v>
      </c>
      <c r="Q96">
        <v>1.036</v>
      </c>
      <c r="R96">
        <v>1</v>
      </c>
      <c r="S96">
        <v>0</v>
      </c>
      <c r="T96">
        <v>0</v>
      </c>
      <c r="V96">
        <v>0</v>
      </c>
      <c r="Y96" s="1">
        <v>44541</v>
      </c>
      <c r="Z96" s="6">
        <v>0.34239583333333329</v>
      </c>
      <c r="AB96">
        <v>1</v>
      </c>
      <c r="AD96" s="3">
        <f t="shared" si="15"/>
        <v>5.6577949224112007</v>
      </c>
      <c r="AE96" s="3">
        <f t="shared" si="14"/>
        <v>7.532019343160421</v>
      </c>
      <c r="AF96" s="3">
        <f t="shared" si="16"/>
        <v>1.8742244207492202</v>
      </c>
      <c r="AG96" s="3">
        <f t="shared" si="17"/>
        <v>0.96767923635498732</v>
      </c>
      <c r="BC96" s="3"/>
      <c r="BD96" s="3"/>
      <c r="BE96" s="3"/>
      <c r="BF96" s="3"/>
    </row>
    <row r="97" spans="1:58" x14ac:dyDescent="0.35">
      <c r="A97">
        <v>77</v>
      </c>
      <c r="B97">
        <v>24</v>
      </c>
      <c r="C97" t="s">
        <v>104</v>
      </c>
      <c r="D97" t="s">
        <v>27</v>
      </c>
      <c r="G97">
        <v>0.5</v>
      </c>
      <c r="H97">
        <v>0.5</v>
      </c>
      <c r="I97">
        <v>7128</v>
      </c>
      <c r="J97">
        <v>8764</v>
      </c>
      <c r="L97">
        <v>11201</v>
      </c>
      <c r="M97">
        <v>5.8840000000000003</v>
      </c>
      <c r="N97">
        <v>7.7030000000000003</v>
      </c>
      <c r="O97">
        <v>1.82</v>
      </c>
      <c r="Q97">
        <v>1.0549999999999999</v>
      </c>
      <c r="R97">
        <v>1</v>
      </c>
      <c r="S97">
        <v>0</v>
      </c>
      <c r="T97">
        <v>0</v>
      </c>
      <c r="V97">
        <v>0</v>
      </c>
      <c r="Y97" s="1">
        <v>44541</v>
      </c>
      <c r="Z97" s="6">
        <v>0.35069444444444442</v>
      </c>
      <c r="AB97">
        <v>1</v>
      </c>
      <c r="AD97" s="3">
        <f t="shared" si="15"/>
        <v>6.2282371013859779</v>
      </c>
      <c r="AE97" s="3">
        <f t="shared" si="14"/>
        <v>7.5210403745294387</v>
      </c>
      <c r="AF97" s="3">
        <f t="shared" si="16"/>
        <v>1.2928032731434609</v>
      </c>
      <c r="AG97" s="3">
        <f t="shared" si="17"/>
        <v>0.98460309881295105</v>
      </c>
      <c r="AJ97">
        <f>ABS(100*(AD97-AD98)/(AVERAGE(AD97:AD98)))</f>
        <v>0.62516642648312071</v>
      </c>
      <c r="AO97">
        <f>ABS(100*(AE97-AE98)/(AVERAGE(AE97:AE98)))</f>
        <v>0.52171876261973538</v>
      </c>
      <c r="AT97">
        <f>ABS(100*(AF97-AF98)/(AVERAGE(AF97:AF98)))</f>
        <v>2.1838931558550167E-2</v>
      </c>
      <c r="AY97">
        <f>ABS(100*(AG97-AG98)/(AVERAGE(AG97:AG98)))</f>
        <v>1.5332918066919765</v>
      </c>
      <c r="BC97" s="3">
        <f>AVERAGE(AD97:AD98)</f>
        <v>6.2477665708890946</v>
      </c>
      <c r="BD97" s="3">
        <f>AVERAGE(AE97:AE98)</f>
        <v>7.5407110266599489</v>
      </c>
      <c r="BE97" s="3">
        <f>AVERAGE(AF97:AF98)</f>
        <v>1.2929444557708538</v>
      </c>
      <c r="BF97" s="3">
        <f>AVERAGE(AG97:AG98)</f>
        <v>0.99220983486453607</v>
      </c>
    </row>
    <row r="98" spans="1:58" x14ac:dyDescent="0.35">
      <c r="A98">
        <v>78</v>
      </c>
      <c r="B98">
        <v>24</v>
      </c>
      <c r="C98" t="s">
        <v>104</v>
      </c>
      <c r="D98" t="s">
        <v>27</v>
      </c>
      <c r="G98">
        <v>0.5</v>
      </c>
      <c r="H98">
        <v>0.5</v>
      </c>
      <c r="I98">
        <v>7171</v>
      </c>
      <c r="J98">
        <v>8807</v>
      </c>
      <c r="L98">
        <v>11370</v>
      </c>
      <c r="M98">
        <v>5.9160000000000004</v>
      </c>
      <c r="N98">
        <v>7.7389999999999999</v>
      </c>
      <c r="O98">
        <v>1.823</v>
      </c>
      <c r="Q98">
        <v>1.073</v>
      </c>
      <c r="R98">
        <v>1</v>
      </c>
      <c r="S98">
        <v>0</v>
      </c>
      <c r="T98">
        <v>0</v>
      </c>
      <c r="V98">
        <v>0</v>
      </c>
      <c r="Y98" s="1">
        <v>44541</v>
      </c>
      <c r="Z98" s="6">
        <v>0.35952546296296295</v>
      </c>
      <c r="AB98">
        <v>1</v>
      </c>
      <c r="AD98" s="3">
        <f t="shared" si="15"/>
        <v>6.2672960403922122</v>
      </c>
      <c r="AE98" s="3">
        <f t="shared" si="14"/>
        <v>7.560381678790459</v>
      </c>
      <c r="AF98" s="3">
        <f t="shared" si="16"/>
        <v>1.2930856383982468</v>
      </c>
      <c r="AG98" s="3">
        <f t="shared" si="17"/>
        <v>0.99981657091612097</v>
      </c>
      <c r="BC98" s="3"/>
      <c r="BD98" s="3"/>
      <c r="BE98" s="3"/>
      <c r="BF98" s="3"/>
    </row>
    <row r="99" spans="1:58" x14ac:dyDescent="0.35">
      <c r="A99">
        <v>79</v>
      </c>
      <c r="B99">
        <v>25</v>
      </c>
      <c r="C99" t="s">
        <v>105</v>
      </c>
      <c r="D99" t="s">
        <v>27</v>
      </c>
      <c r="G99">
        <v>0.5</v>
      </c>
      <c r="H99">
        <v>0.5</v>
      </c>
      <c r="I99">
        <v>7378</v>
      </c>
      <c r="J99">
        <v>8867</v>
      </c>
      <c r="L99">
        <v>13123</v>
      </c>
      <c r="M99">
        <v>6.0750000000000002</v>
      </c>
      <c r="N99">
        <v>7.79</v>
      </c>
      <c r="O99">
        <v>1.7150000000000001</v>
      </c>
      <c r="Q99">
        <v>1.256</v>
      </c>
      <c r="R99">
        <v>1</v>
      </c>
      <c r="S99">
        <v>0</v>
      </c>
      <c r="T99">
        <v>0</v>
      </c>
      <c r="V99">
        <v>0</v>
      </c>
      <c r="Y99" s="1">
        <v>44541</v>
      </c>
      <c r="Z99" s="6">
        <v>0.37387731481481484</v>
      </c>
      <c r="AB99">
        <v>1</v>
      </c>
      <c r="AD99" s="3">
        <f t="shared" si="15"/>
        <v>6.4553239560733884</v>
      </c>
      <c r="AE99" s="3">
        <f t="shared" si="14"/>
        <v>7.6152765219453711</v>
      </c>
      <c r="AF99" s="3">
        <f t="shared" si="16"/>
        <v>1.1599525658719827</v>
      </c>
      <c r="AG99" s="3">
        <f t="shared" si="17"/>
        <v>1.1576225862821365</v>
      </c>
      <c r="BC99" s="3"/>
      <c r="BD99" s="3"/>
      <c r="BE99" s="3"/>
      <c r="BF99" s="3"/>
    </row>
    <row r="100" spans="1:58" x14ac:dyDescent="0.35">
      <c r="A100">
        <v>80</v>
      </c>
      <c r="B100">
        <v>25</v>
      </c>
      <c r="C100" t="s">
        <v>105</v>
      </c>
      <c r="D100" t="s">
        <v>27</v>
      </c>
      <c r="G100">
        <v>0.5</v>
      </c>
      <c r="H100">
        <v>0.5</v>
      </c>
      <c r="I100">
        <v>7471</v>
      </c>
      <c r="J100">
        <v>8936</v>
      </c>
      <c r="L100">
        <v>13199</v>
      </c>
      <c r="M100">
        <v>6.1470000000000002</v>
      </c>
      <c r="N100">
        <v>7.8490000000000002</v>
      </c>
      <c r="O100">
        <v>1.702</v>
      </c>
      <c r="Q100">
        <v>1.264</v>
      </c>
      <c r="R100">
        <v>1</v>
      </c>
      <c r="S100">
        <v>0</v>
      </c>
      <c r="T100">
        <v>0</v>
      </c>
      <c r="V100">
        <v>0</v>
      </c>
      <c r="Y100" s="1">
        <v>44541</v>
      </c>
      <c r="Z100" s="6">
        <v>0.38219907407407411</v>
      </c>
      <c r="AB100">
        <v>1</v>
      </c>
      <c r="AD100" s="3">
        <f t="shared" si="15"/>
        <v>6.5398002660171057</v>
      </c>
      <c r="AE100" s="3">
        <f t="shared" si="14"/>
        <v>7.6784055915735205</v>
      </c>
      <c r="AF100" s="3">
        <f t="shared" si="16"/>
        <v>1.1386053255564148</v>
      </c>
      <c r="AG100" s="3">
        <f t="shared" si="17"/>
        <v>1.1644641477013136</v>
      </c>
      <c r="AJ100">
        <f>ABS(100*(AD100-AD101)/(AVERAGE(AD100:AD101)))</f>
        <v>8.3302459764368925E-2</v>
      </c>
      <c r="AO100">
        <f>ABS(100*(AE100-AE101)/(AVERAGE(AE100:AE101)))</f>
        <v>0.13115554057271886</v>
      </c>
      <c r="AT100">
        <f>ABS(100*(AF100-AF101)/(AVERAGE(AF100:AF101)))</f>
        <v>1.371902817945261</v>
      </c>
      <c r="AY100">
        <f>ABS(100*(AG100-AG101)/(AVERAGE(AG100:AG101)))</f>
        <v>0.2089453750330286</v>
      </c>
      <c r="BC100" s="3">
        <f>AVERAGE(AD100:AD101)</f>
        <v>6.5425253082733548</v>
      </c>
      <c r="BD100" s="3">
        <f>AVERAGE(AE100:AE101)</f>
        <v>7.6733735642843204</v>
      </c>
      <c r="BE100" s="3">
        <f>AVERAGE(AF100:AF101)</f>
        <v>1.1308482560109652</v>
      </c>
      <c r="BF100" s="3">
        <f>AVERAGE(AG100:AG101)</f>
        <v>1.1632488703439599</v>
      </c>
    </row>
    <row r="101" spans="1:58" x14ac:dyDescent="0.35">
      <c r="A101">
        <v>81</v>
      </c>
      <c r="B101">
        <v>25</v>
      </c>
      <c r="C101" t="s">
        <v>105</v>
      </c>
      <c r="D101" t="s">
        <v>27</v>
      </c>
      <c r="G101">
        <v>0.5</v>
      </c>
      <c r="H101">
        <v>0.5</v>
      </c>
      <c r="I101">
        <v>7477</v>
      </c>
      <c r="J101">
        <v>8925</v>
      </c>
      <c r="L101">
        <v>13172</v>
      </c>
      <c r="M101">
        <v>6.1509999999999998</v>
      </c>
      <c r="N101">
        <v>7.8390000000000004</v>
      </c>
      <c r="O101">
        <v>1.6879999999999999</v>
      </c>
      <c r="Q101">
        <v>1.262</v>
      </c>
      <c r="R101">
        <v>1</v>
      </c>
      <c r="S101">
        <v>0</v>
      </c>
      <c r="T101">
        <v>0</v>
      </c>
      <c r="V101">
        <v>0</v>
      </c>
      <c r="Y101" s="1">
        <v>44541</v>
      </c>
      <c r="Z101" s="6">
        <v>0.39094907407407403</v>
      </c>
      <c r="AB101">
        <v>1</v>
      </c>
      <c r="AD101" s="3">
        <f t="shared" si="15"/>
        <v>6.5452503505296038</v>
      </c>
      <c r="AE101" s="3">
        <f t="shared" si="14"/>
        <v>7.6683415369951193</v>
      </c>
      <c r="AF101" s="3">
        <f t="shared" si="16"/>
        <v>1.1230911864655155</v>
      </c>
      <c r="AG101" s="3">
        <f t="shared" si="17"/>
        <v>1.1620335929866059</v>
      </c>
      <c r="BC101" s="3"/>
      <c r="BD101" s="3"/>
      <c r="BE101" s="3"/>
      <c r="BF101" s="3"/>
    </row>
    <row r="102" spans="1:58" x14ac:dyDescent="0.35">
      <c r="A102">
        <v>82</v>
      </c>
      <c r="B102">
        <v>26</v>
      </c>
      <c r="C102" t="s">
        <v>106</v>
      </c>
      <c r="D102" t="s">
        <v>27</v>
      </c>
      <c r="G102">
        <v>0.5</v>
      </c>
      <c r="H102">
        <v>0.5</v>
      </c>
      <c r="I102">
        <v>5523</v>
      </c>
      <c r="J102">
        <v>8058</v>
      </c>
      <c r="L102">
        <v>2487</v>
      </c>
      <c r="M102">
        <v>4.6520000000000001</v>
      </c>
      <c r="N102">
        <v>7.1059999999999999</v>
      </c>
      <c r="O102">
        <v>2.4529999999999998</v>
      </c>
      <c r="Q102">
        <v>0.14399999999999999</v>
      </c>
      <c r="R102">
        <v>1</v>
      </c>
      <c r="S102">
        <v>0</v>
      </c>
      <c r="T102">
        <v>0</v>
      </c>
      <c r="V102">
        <v>0</v>
      </c>
      <c r="Y102" s="1">
        <v>44541</v>
      </c>
      <c r="Z102" s="6">
        <v>0.40523148148148147</v>
      </c>
      <c r="AB102">
        <v>1</v>
      </c>
      <c r="AD102" s="3">
        <f t="shared" si="15"/>
        <v>4.7703394942927986</v>
      </c>
      <c r="AE102" s="3">
        <f t="shared" si="14"/>
        <v>6.8751110534066422</v>
      </c>
      <c r="AF102" s="3">
        <f t="shared" si="16"/>
        <v>2.1047715591138436</v>
      </c>
      <c r="AG102" s="3">
        <f t="shared" si="17"/>
        <v>0.20016406977732087</v>
      </c>
      <c r="BC102" s="3"/>
      <c r="BD102" s="3"/>
      <c r="BE102" s="3"/>
      <c r="BF102" s="3"/>
    </row>
    <row r="103" spans="1:58" x14ac:dyDescent="0.35">
      <c r="A103">
        <v>83</v>
      </c>
      <c r="B103">
        <v>26</v>
      </c>
      <c r="C103" t="s">
        <v>106</v>
      </c>
      <c r="D103" t="s">
        <v>27</v>
      </c>
      <c r="G103">
        <v>0.5</v>
      </c>
      <c r="H103">
        <v>0.5</v>
      </c>
      <c r="I103">
        <v>4767</v>
      </c>
      <c r="J103">
        <v>8065</v>
      </c>
      <c r="L103">
        <v>2331</v>
      </c>
      <c r="M103">
        <v>4.0720000000000001</v>
      </c>
      <c r="N103">
        <v>7.1109999999999998</v>
      </c>
      <c r="O103">
        <v>3.0390000000000001</v>
      </c>
      <c r="Q103">
        <v>0.128</v>
      </c>
      <c r="R103">
        <v>1</v>
      </c>
      <c r="S103">
        <v>0</v>
      </c>
      <c r="T103">
        <v>0</v>
      </c>
      <c r="V103">
        <v>0</v>
      </c>
      <c r="Y103" s="1">
        <v>44541</v>
      </c>
      <c r="Z103" s="6">
        <v>0.41344907407407411</v>
      </c>
      <c r="AB103">
        <v>1</v>
      </c>
      <c r="AD103" s="3">
        <f t="shared" si="15"/>
        <v>4.0836288457180672</v>
      </c>
      <c r="AE103" s="3">
        <f t="shared" si="14"/>
        <v>6.8815154517747157</v>
      </c>
      <c r="AF103" s="3">
        <f t="shared" si="16"/>
        <v>2.7978866060566485</v>
      </c>
      <c r="AG103" s="3">
        <f t="shared" si="17"/>
        <v>0.1861208647590103</v>
      </c>
      <c r="AJ103">
        <f>ABS(100*(AD103-AD104)/(AVERAGE(AD103:AD104)))</f>
        <v>0.9386170244502221</v>
      </c>
      <c r="AO103">
        <f>ABS(100*(AE103-AE104)/(AVERAGE(AE103:AE104)))</f>
        <v>0.80090893339632274</v>
      </c>
      <c r="AT103">
        <f>ABS(100*(AF103-AF104)/(AVERAGE(AF103:AF104)))</f>
        <v>0.60025684347002695</v>
      </c>
      <c r="AY103">
        <f>ABS(100*(AG103-AG104)/(AVERAGE(AG103:AG104)))</f>
        <v>0.53062230082635808</v>
      </c>
      <c r="BC103" s="3">
        <f>AVERAGE(AD103:AD104)</f>
        <v>4.0645535499243248</v>
      </c>
      <c r="BD103" s="3">
        <f>AVERAGE(AE103:AE104)</f>
        <v>6.8540680301972596</v>
      </c>
      <c r="BE103" s="3">
        <f>AVERAGE(AF103:AF104)</f>
        <v>2.7895144802729357</v>
      </c>
      <c r="BF103" s="3">
        <f>AVERAGE(AG103:AG104)</f>
        <v>0.18661597775645072</v>
      </c>
    </row>
    <row r="104" spans="1:58" x14ac:dyDescent="0.35">
      <c r="A104">
        <v>84</v>
      </c>
      <c r="B104">
        <v>26</v>
      </c>
      <c r="C104" t="s">
        <v>106</v>
      </c>
      <c r="D104" t="s">
        <v>27</v>
      </c>
      <c r="G104">
        <v>0.5</v>
      </c>
      <c r="H104">
        <v>0.5</v>
      </c>
      <c r="I104">
        <v>4725</v>
      </c>
      <c r="J104">
        <v>8005</v>
      </c>
      <c r="L104">
        <v>2342</v>
      </c>
      <c r="M104">
        <v>4.04</v>
      </c>
      <c r="N104">
        <v>7.06</v>
      </c>
      <c r="O104">
        <v>3.0209999999999999</v>
      </c>
      <c r="Q104">
        <v>0.129</v>
      </c>
      <c r="R104">
        <v>1</v>
      </c>
      <c r="S104">
        <v>0</v>
      </c>
      <c r="T104">
        <v>0</v>
      </c>
      <c r="V104">
        <v>0</v>
      </c>
      <c r="Y104" s="1">
        <v>44541</v>
      </c>
      <c r="Z104" s="6">
        <v>0.42208333333333337</v>
      </c>
      <c r="AB104">
        <v>1</v>
      </c>
      <c r="AD104" s="3">
        <f t="shared" si="15"/>
        <v>4.0454782541305816</v>
      </c>
      <c r="AE104" s="3">
        <f t="shared" si="14"/>
        <v>6.8266206086198045</v>
      </c>
      <c r="AF104" s="3">
        <f t="shared" si="16"/>
        <v>2.7811423544892229</v>
      </c>
      <c r="AG104" s="3">
        <f t="shared" si="17"/>
        <v>0.18711109075389118</v>
      </c>
      <c r="BC104" s="3"/>
      <c r="BD104" s="3"/>
      <c r="BE104" s="3"/>
      <c r="BF104" s="3"/>
    </row>
    <row r="105" spans="1:58" x14ac:dyDescent="0.35">
      <c r="A105">
        <v>85</v>
      </c>
      <c r="B105">
        <v>27</v>
      </c>
      <c r="C105" t="s">
        <v>107</v>
      </c>
      <c r="D105" t="s">
        <v>27</v>
      </c>
      <c r="G105">
        <v>0.5</v>
      </c>
      <c r="H105">
        <v>0.5</v>
      </c>
      <c r="I105">
        <v>3872</v>
      </c>
      <c r="J105">
        <v>6890</v>
      </c>
      <c r="L105">
        <v>2717</v>
      </c>
      <c r="M105">
        <v>3.3860000000000001</v>
      </c>
      <c r="N105">
        <v>6.1150000000000002</v>
      </c>
      <c r="O105">
        <v>2.73</v>
      </c>
      <c r="Q105">
        <v>0.16800000000000001</v>
      </c>
      <c r="R105">
        <v>1</v>
      </c>
      <c r="S105">
        <v>0</v>
      </c>
      <c r="T105">
        <v>0</v>
      </c>
      <c r="V105">
        <v>0</v>
      </c>
      <c r="Y105" s="1">
        <v>44541</v>
      </c>
      <c r="Z105" s="6">
        <v>0.43623842592592593</v>
      </c>
      <c r="AB105">
        <v>1</v>
      </c>
      <c r="AD105" s="3">
        <f t="shared" si="15"/>
        <v>3.2706579059371359</v>
      </c>
      <c r="AE105" s="3">
        <f t="shared" si="14"/>
        <v>5.8064914399910261</v>
      </c>
      <c r="AF105" s="3">
        <f t="shared" si="16"/>
        <v>2.5358335340538902</v>
      </c>
      <c r="AG105" s="3">
        <f t="shared" si="17"/>
        <v>0.22086879512483007</v>
      </c>
      <c r="BC105" s="3"/>
      <c r="BD105" s="3"/>
      <c r="BE105" s="3"/>
      <c r="BF105" s="3"/>
    </row>
    <row r="106" spans="1:58" x14ac:dyDescent="0.35">
      <c r="A106">
        <v>86</v>
      </c>
      <c r="B106">
        <v>27</v>
      </c>
      <c r="C106" t="s">
        <v>107</v>
      </c>
      <c r="D106" t="s">
        <v>27</v>
      </c>
      <c r="G106">
        <v>0.5</v>
      </c>
      <c r="H106">
        <v>0.5</v>
      </c>
      <c r="I106">
        <v>3565</v>
      </c>
      <c r="J106">
        <v>6901</v>
      </c>
      <c r="L106">
        <v>2741</v>
      </c>
      <c r="M106">
        <v>3.15</v>
      </c>
      <c r="N106">
        <v>6.125</v>
      </c>
      <c r="O106">
        <v>2.9750000000000001</v>
      </c>
      <c r="Q106">
        <v>0.17100000000000001</v>
      </c>
      <c r="R106">
        <v>1</v>
      </c>
      <c r="S106">
        <v>0</v>
      </c>
      <c r="T106">
        <v>0</v>
      </c>
      <c r="V106">
        <v>0</v>
      </c>
      <c r="Y106" s="1">
        <v>44541</v>
      </c>
      <c r="Z106" s="6">
        <v>0.4443981481481481</v>
      </c>
      <c r="AB106">
        <v>1</v>
      </c>
      <c r="AD106" s="3">
        <f t="shared" si="15"/>
        <v>2.9917952483809946</v>
      </c>
      <c r="AE106" s="3">
        <f t="shared" si="14"/>
        <v>5.8165554945694264</v>
      </c>
      <c r="AF106" s="3">
        <f t="shared" si="16"/>
        <v>2.8247602461884318</v>
      </c>
      <c r="AG106" s="3">
        <f t="shared" si="17"/>
        <v>0.22302928820457016</v>
      </c>
      <c r="AJ106">
        <f>ABS(100*(AD106-AD107)/(AVERAGE(AD106:AD107)))</f>
        <v>0.63962602662646451</v>
      </c>
      <c r="AO106">
        <f>ABS(100*(AE106-AE107)/(AVERAGE(AE106:AE107)))</f>
        <v>0.53623629203140488</v>
      </c>
      <c r="AT106">
        <f>ABS(100*(AF106-AF107)/(AVERAGE(AF106:AF107)))</f>
        <v>0.42684899650023023</v>
      </c>
      <c r="AY106">
        <f>ABS(100*(AG106-AG107)/(AVERAGE(AG106:AG107)))</f>
        <v>2.8243527234005006</v>
      </c>
      <c r="BC106" s="3">
        <f>AVERAGE(AD106:AD107)</f>
        <v>2.9822576004841235</v>
      </c>
      <c r="BD106" s="3">
        <f>AVERAGE(AE106:AE107)</f>
        <v>5.8010019556755346</v>
      </c>
      <c r="BE106" s="3">
        <f>AVERAGE(AF106:AF107)</f>
        <v>2.8187443551914111</v>
      </c>
      <c r="BF106" s="3">
        <f>AVERAGE(AG106:AG107)</f>
        <v>0.21992357940244378</v>
      </c>
    </row>
    <row r="107" spans="1:58" x14ac:dyDescent="0.35">
      <c r="A107">
        <v>87</v>
      </c>
      <c r="B107">
        <v>27</v>
      </c>
      <c r="C107" t="s">
        <v>107</v>
      </c>
      <c r="D107" t="s">
        <v>27</v>
      </c>
      <c r="G107">
        <v>0.5</v>
      </c>
      <c r="H107">
        <v>0.5</v>
      </c>
      <c r="I107">
        <v>3544</v>
      </c>
      <c r="J107">
        <v>6867</v>
      </c>
      <c r="L107">
        <v>2672</v>
      </c>
      <c r="M107">
        <v>3.1339999999999999</v>
      </c>
      <c r="N107">
        <v>6.0960000000000001</v>
      </c>
      <c r="O107">
        <v>2.9620000000000002</v>
      </c>
      <c r="Q107">
        <v>0.16300000000000001</v>
      </c>
      <c r="R107">
        <v>1</v>
      </c>
      <c r="S107">
        <v>0</v>
      </c>
      <c r="T107">
        <v>0</v>
      </c>
      <c r="V107">
        <v>0</v>
      </c>
      <c r="Y107" s="1">
        <v>44541</v>
      </c>
      <c r="Z107" s="6">
        <v>0.45298611111111109</v>
      </c>
      <c r="AB107">
        <v>1</v>
      </c>
      <c r="AD107" s="3">
        <f t="shared" si="15"/>
        <v>2.9727199525872523</v>
      </c>
      <c r="AE107" s="3">
        <f t="shared" si="14"/>
        <v>5.7854484167816427</v>
      </c>
      <c r="AF107" s="3">
        <f t="shared" si="16"/>
        <v>2.8127284641943904</v>
      </c>
      <c r="AG107" s="3">
        <f t="shared" si="17"/>
        <v>0.21681787060031738</v>
      </c>
      <c r="BC107" s="3"/>
      <c r="BD107" s="3"/>
      <c r="BE107" s="3"/>
      <c r="BF107" s="3"/>
    </row>
    <row r="108" spans="1:58" x14ac:dyDescent="0.35">
      <c r="A108">
        <v>88</v>
      </c>
      <c r="B108">
        <v>28</v>
      </c>
      <c r="C108" t="s">
        <v>108</v>
      </c>
      <c r="D108" t="s">
        <v>27</v>
      </c>
      <c r="G108">
        <v>0.5</v>
      </c>
      <c r="H108">
        <v>0.5</v>
      </c>
      <c r="I108">
        <v>1869</v>
      </c>
      <c r="J108">
        <v>3351</v>
      </c>
      <c r="L108">
        <v>732</v>
      </c>
      <c r="M108">
        <v>1.849</v>
      </c>
      <c r="N108">
        <v>3.117</v>
      </c>
      <c r="O108">
        <v>1.268</v>
      </c>
      <c r="Q108">
        <v>0</v>
      </c>
      <c r="R108">
        <v>1</v>
      </c>
      <c r="S108">
        <v>0</v>
      </c>
      <c r="T108">
        <v>0</v>
      </c>
      <c r="V108">
        <v>0</v>
      </c>
      <c r="Y108" s="1">
        <v>44541</v>
      </c>
      <c r="Z108" s="6">
        <v>0.46672453703703703</v>
      </c>
      <c r="AB108">
        <v>1</v>
      </c>
      <c r="AD108" s="3">
        <f t="shared" si="15"/>
        <v>1.451238026181598</v>
      </c>
      <c r="AE108" s="3">
        <f t="shared" si="14"/>
        <v>2.5686106079038078</v>
      </c>
      <c r="AF108" s="3">
        <f t="shared" si="16"/>
        <v>1.1173725817222098</v>
      </c>
      <c r="AG108" s="3">
        <f t="shared" si="17"/>
        <v>4.2178013321326924E-2</v>
      </c>
      <c r="BC108" s="3"/>
      <c r="BD108" s="3"/>
      <c r="BE108" s="3"/>
      <c r="BF108" s="3"/>
    </row>
    <row r="109" spans="1:58" x14ac:dyDescent="0.35">
      <c r="A109">
        <v>89</v>
      </c>
      <c r="B109">
        <v>28</v>
      </c>
      <c r="C109" t="s">
        <v>108</v>
      </c>
      <c r="D109" t="s">
        <v>27</v>
      </c>
      <c r="G109">
        <v>0.5</v>
      </c>
      <c r="H109">
        <v>0.5</v>
      </c>
      <c r="I109">
        <v>1309</v>
      </c>
      <c r="J109">
        <v>3305</v>
      </c>
      <c r="L109">
        <v>685</v>
      </c>
      <c r="M109">
        <v>1.419</v>
      </c>
      <c r="N109">
        <v>3.0790000000000002</v>
      </c>
      <c r="O109">
        <v>1.66</v>
      </c>
      <c r="Q109">
        <v>0</v>
      </c>
      <c r="R109">
        <v>1</v>
      </c>
      <c r="S109">
        <v>0</v>
      </c>
      <c r="T109">
        <v>0</v>
      </c>
      <c r="V109">
        <v>0</v>
      </c>
      <c r="Y109" s="1">
        <v>44541</v>
      </c>
      <c r="Z109" s="6">
        <v>0.47472222222222221</v>
      </c>
      <c r="AB109">
        <v>1</v>
      </c>
      <c r="AD109" s="3">
        <f t="shared" si="15"/>
        <v>0.9425634716817971</v>
      </c>
      <c r="AE109" s="3">
        <f t="shared" si="14"/>
        <v>2.5265245614850422</v>
      </c>
      <c r="AF109" s="3">
        <f t="shared" si="16"/>
        <v>1.5839610898032452</v>
      </c>
      <c r="AG109" s="3">
        <f t="shared" si="17"/>
        <v>3.7947047706835928E-2</v>
      </c>
      <c r="AJ109">
        <f>ABS(100*(AD109-AD110)/(AVERAGE(AD109:AD110)))</f>
        <v>9.594326961522853</v>
      </c>
      <c r="AO109">
        <f>ABS(100*(AE109-AE110)/(AVERAGE(AE109:AE110)))</f>
        <v>2.1493909690068964</v>
      </c>
      <c r="AT109">
        <f>ABS(100*(AF109-AF110)/(AVERAGE(AF109:AF110)))</f>
        <v>8.5332821671678047</v>
      </c>
      <c r="AY109">
        <f>ABS(100*(AG109-AG110)/(AVERAGE(AG109:AG110)))</f>
        <v>1.8799747254404644</v>
      </c>
      <c r="BC109" s="3">
        <f>AVERAGE(AD109:AD110)</f>
        <v>0.89941696929118897</v>
      </c>
      <c r="BD109" s="3">
        <f>AVERAGE(AE109:AE110)</f>
        <v>2.5539719830624978</v>
      </c>
      <c r="BE109" s="3">
        <f>AVERAGE(AF109:AF110)</f>
        <v>1.6545550137713092</v>
      </c>
      <c r="BF109" s="3">
        <f>AVERAGE(AG109:AG110)</f>
        <v>3.8307129886792607E-2</v>
      </c>
    </row>
    <row r="110" spans="1:58" x14ac:dyDescent="0.35">
      <c r="A110">
        <v>90</v>
      </c>
      <c r="B110">
        <v>28</v>
      </c>
      <c r="C110" t="s">
        <v>108</v>
      </c>
      <c r="D110" t="s">
        <v>27</v>
      </c>
      <c r="G110">
        <v>0.5</v>
      </c>
      <c r="H110">
        <v>0.5</v>
      </c>
      <c r="I110">
        <v>1214</v>
      </c>
      <c r="J110">
        <v>3365</v>
      </c>
      <c r="L110">
        <v>693</v>
      </c>
      <c r="M110">
        <v>1.3460000000000001</v>
      </c>
      <c r="N110">
        <v>3.129</v>
      </c>
      <c r="O110">
        <v>1.7829999999999999</v>
      </c>
      <c r="Q110">
        <v>0</v>
      </c>
      <c r="R110">
        <v>1</v>
      </c>
      <c r="S110">
        <v>0</v>
      </c>
      <c r="T110">
        <v>0</v>
      </c>
      <c r="V110">
        <v>0</v>
      </c>
      <c r="Y110" s="1">
        <v>44541</v>
      </c>
      <c r="Z110" s="6">
        <v>0.48313657407407407</v>
      </c>
      <c r="AB110">
        <v>1</v>
      </c>
      <c r="AD110" s="3">
        <f t="shared" si="15"/>
        <v>0.85627046690058084</v>
      </c>
      <c r="AE110" s="3">
        <f t="shared" si="14"/>
        <v>2.5814194046399539</v>
      </c>
      <c r="AF110" s="3">
        <f t="shared" si="16"/>
        <v>1.7251489377393732</v>
      </c>
      <c r="AG110" s="3">
        <f t="shared" si="17"/>
        <v>3.8667212066749279E-2</v>
      </c>
      <c r="BC110" s="3"/>
      <c r="BD110" s="3"/>
      <c r="BE110" s="3"/>
      <c r="BF110" s="3"/>
    </row>
    <row r="111" spans="1:58" x14ac:dyDescent="0.35">
      <c r="A111">
        <v>91</v>
      </c>
      <c r="B111">
        <v>29</v>
      </c>
      <c r="C111" t="s">
        <v>109</v>
      </c>
      <c r="D111" t="s">
        <v>27</v>
      </c>
      <c r="G111">
        <v>0.5</v>
      </c>
      <c r="H111">
        <v>0.5</v>
      </c>
      <c r="I111">
        <v>5405</v>
      </c>
      <c r="J111">
        <v>8665</v>
      </c>
      <c r="L111">
        <v>13170</v>
      </c>
      <c r="M111">
        <v>4.5620000000000003</v>
      </c>
      <c r="N111">
        <v>7.62</v>
      </c>
      <c r="O111">
        <v>3.0579999999999998</v>
      </c>
      <c r="Q111">
        <v>1.2609999999999999</v>
      </c>
      <c r="R111">
        <v>1</v>
      </c>
      <c r="S111">
        <v>0</v>
      </c>
      <c r="T111">
        <v>0</v>
      </c>
      <c r="V111">
        <v>0</v>
      </c>
      <c r="Y111" s="1">
        <v>44541</v>
      </c>
      <c r="Z111" s="6">
        <v>0.49704861111111115</v>
      </c>
      <c r="AB111">
        <v>1</v>
      </c>
      <c r="AD111" s="3">
        <f t="shared" si="15"/>
        <v>4.6631544988803411</v>
      </c>
      <c r="AE111" s="3">
        <f t="shared" si="14"/>
        <v>7.4304638833238341</v>
      </c>
      <c r="AF111" s="3">
        <f t="shared" si="16"/>
        <v>2.7673093844434931</v>
      </c>
      <c r="AG111" s="3">
        <f t="shared" si="17"/>
        <v>1.1618535518966278</v>
      </c>
      <c r="BC111" s="3"/>
      <c r="BD111" s="3"/>
      <c r="BE111" s="3"/>
      <c r="BF111" s="3"/>
    </row>
    <row r="112" spans="1:58" x14ac:dyDescent="0.35">
      <c r="A112">
        <v>92</v>
      </c>
      <c r="B112">
        <v>29</v>
      </c>
      <c r="C112" t="s">
        <v>109</v>
      </c>
      <c r="D112" t="s">
        <v>27</v>
      </c>
      <c r="G112">
        <v>0.5</v>
      </c>
      <c r="H112">
        <v>0.5</v>
      </c>
      <c r="I112">
        <v>7019</v>
      </c>
      <c r="J112">
        <v>8664</v>
      </c>
      <c r="L112">
        <v>13357</v>
      </c>
      <c r="M112">
        <v>5.7990000000000004</v>
      </c>
      <c r="N112">
        <v>7.6180000000000003</v>
      </c>
      <c r="O112">
        <v>1.819</v>
      </c>
      <c r="Q112">
        <v>1.2809999999999999</v>
      </c>
      <c r="R112">
        <v>1</v>
      </c>
      <c r="S112">
        <v>0</v>
      </c>
      <c r="T112">
        <v>0</v>
      </c>
      <c r="V112">
        <v>0</v>
      </c>
      <c r="Y112" s="1">
        <v>44541</v>
      </c>
      <c r="Z112" s="6">
        <v>0.50535879629629632</v>
      </c>
      <c r="AB112">
        <v>1</v>
      </c>
      <c r="AD112" s="3">
        <f t="shared" si="15"/>
        <v>6.1292272327422666</v>
      </c>
      <c r="AE112" s="3">
        <f t="shared" si="14"/>
        <v>7.4295489692712531</v>
      </c>
      <c r="AF112" s="3">
        <f t="shared" si="16"/>
        <v>1.3003217365289865</v>
      </c>
      <c r="AG112" s="3">
        <f t="shared" si="17"/>
        <v>1.1786873938096025</v>
      </c>
      <c r="AJ112">
        <f>ABS(100*(AD112-AD113)/(AVERAGE(AD112:AD113)))</f>
        <v>1.1200075628839667</v>
      </c>
      <c r="AO112">
        <f>ABS(100*(AE112-AE113)/(AVERAGE(AE112:AE113)))</f>
        <v>1.2313772022360841E-2</v>
      </c>
      <c r="AT112">
        <f>ABS(100*(AF112-AF113)/(AVERAGE(AF112:AF113)))</f>
        <v>5.3795731232536381</v>
      </c>
      <c r="AY112">
        <f>ABS(100*(AG112-AG113)/(AVERAGE(AG112:AG113)))</f>
        <v>4.5813635381016828E-2</v>
      </c>
      <c r="BC112" s="3">
        <f>AVERAGE(AD112:AD113)</f>
        <v>6.1637444346547525</v>
      </c>
      <c r="BD112" s="3">
        <f>AVERAGE(AE112:AE113)</f>
        <v>7.4300064262975436</v>
      </c>
      <c r="BE112" s="3">
        <f>AVERAGE(AF112:AF113)</f>
        <v>1.2662619916427906</v>
      </c>
      <c r="BF112" s="3">
        <f>AVERAGE(AG112:AG113)</f>
        <v>1.1789574554445699</v>
      </c>
    </row>
    <row r="113" spans="1:58" x14ac:dyDescent="0.35">
      <c r="A113">
        <v>93</v>
      </c>
      <c r="B113">
        <v>29</v>
      </c>
      <c r="C113" t="s">
        <v>109</v>
      </c>
      <c r="D113" t="s">
        <v>27</v>
      </c>
      <c r="G113">
        <v>0.5</v>
      </c>
      <c r="H113">
        <v>0.5</v>
      </c>
      <c r="I113">
        <v>7095</v>
      </c>
      <c r="J113">
        <v>8665</v>
      </c>
      <c r="L113">
        <v>13363</v>
      </c>
      <c r="M113">
        <v>5.8579999999999997</v>
      </c>
      <c r="N113">
        <v>7.6189999999999998</v>
      </c>
      <c r="O113">
        <v>1.762</v>
      </c>
      <c r="Q113">
        <v>1.282</v>
      </c>
      <c r="R113">
        <v>1</v>
      </c>
      <c r="S113">
        <v>0</v>
      </c>
      <c r="T113">
        <v>0</v>
      </c>
      <c r="V113">
        <v>0</v>
      </c>
      <c r="Y113" s="1">
        <v>44541</v>
      </c>
      <c r="Z113" s="6">
        <v>0.51414351851851847</v>
      </c>
      <c r="AB113">
        <v>1</v>
      </c>
      <c r="AD113" s="3">
        <f t="shared" si="15"/>
        <v>6.1982616365672394</v>
      </c>
      <c r="AE113" s="3">
        <f t="shared" si="14"/>
        <v>7.4304638833238341</v>
      </c>
      <c r="AF113" s="3">
        <f t="shared" si="16"/>
        <v>1.2322022467565947</v>
      </c>
      <c r="AG113" s="3">
        <f t="shared" si="17"/>
        <v>1.1792275170795372</v>
      </c>
      <c r="BC113" s="3"/>
      <c r="BD113" s="3"/>
      <c r="BE113" s="3"/>
      <c r="BF113" s="3"/>
    </row>
    <row r="114" spans="1:58" x14ac:dyDescent="0.35">
      <c r="A114">
        <v>94</v>
      </c>
      <c r="B114">
        <v>30</v>
      </c>
      <c r="C114" t="s">
        <v>110</v>
      </c>
      <c r="D114" t="s">
        <v>27</v>
      </c>
      <c r="G114">
        <v>0.5</v>
      </c>
      <c r="H114">
        <v>0.5</v>
      </c>
      <c r="I114">
        <v>4518</v>
      </c>
      <c r="J114">
        <v>6776</v>
      </c>
      <c r="L114">
        <v>3092</v>
      </c>
      <c r="M114">
        <v>3.8809999999999998</v>
      </c>
      <c r="N114">
        <v>6.0190000000000001</v>
      </c>
      <c r="O114">
        <v>2.1379999999999999</v>
      </c>
      <c r="Q114">
        <v>0.20699999999999999</v>
      </c>
      <c r="R114">
        <v>1</v>
      </c>
      <c r="S114">
        <v>0</v>
      </c>
      <c r="T114">
        <v>0</v>
      </c>
      <c r="V114">
        <v>0</v>
      </c>
      <c r="Y114" s="1">
        <v>44541</v>
      </c>
      <c r="Z114" s="6">
        <v>0.52835648148148151</v>
      </c>
      <c r="AB114">
        <v>1</v>
      </c>
      <c r="AD114" s="3">
        <f t="shared" si="15"/>
        <v>3.8574503384494059</v>
      </c>
      <c r="AE114" s="3">
        <f t="shared" si="14"/>
        <v>5.7021912379966935</v>
      </c>
      <c r="AF114" s="3">
        <f t="shared" si="16"/>
        <v>1.8447408995472876</v>
      </c>
      <c r="AG114" s="3">
        <f t="shared" si="17"/>
        <v>0.25462649949576893</v>
      </c>
      <c r="BC114" s="3"/>
      <c r="BD114" s="3"/>
      <c r="BE114" s="3"/>
      <c r="BF114" s="3"/>
    </row>
    <row r="115" spans="1:58" x14ac:dyDescent="0.35">
      <c r="A115">
        <v>95</v>
      </c>
      <c r="B115">
        <v>30</v>
      </c>
      <c r="C115" t="s">
        <v>110</v>
      </c>
      <c r="D115" t="s">
        <v>27</v>
      </c>
      <c r="G115">
        <v>0.5</v>
      </c>
      <c r="H115">
        <v>0.5</v>
      </c>
      <c r="I115">
        <v>3539</v>
      </c>
      <c r="J115">
        <v>6810</v>
      </c>
      <c r="L115">
        <v>3031</v>
      </c>
      <c r="M115">
        <v>3.13</v>
      </c>
      <c r="N115">
        <v>6.048</v>
      </c>
      <c r="O115">
        <v>2.9180000000000001</v>
      </c>
      <c r="Q115">
        <v>0.20100000000000001</v>
      </c>
      <c r="R115">
        <v>1</v>
      </c>
      <c r="S115">
        <v>0</v>
      </c>
      <c r="T115">
        <v>0</v>
      </c>
      <c r="V115">
        <v>0</v>
      </c>
      <c r="Y115" s="1">
        <v>44541</v>
      </c>
      <c r="Z115" s="6">
        <v>0.53651620370370368</v>
      </c>
      <c r="AB115">
        <v>1</v>
      </c>
      <c r="AD115" s="3">
        <f t="shared" si="15"/>
        <v>2.9681782154935044</v>
      </c>
      <c r="AE115" s="3">
        <f t="shared" si="14"/>
        <v>5.7332983157844764</v>
      </c>
      <c r="AF115" s="3">
        <f t="shared" si="16"/>
        <v>2.765120100290972</v>
      </c>
      <c r="AG115" s="3">
        <f t="shared" si="17"/>
        <v>0.24913524625142955</v>
      </c>
      <c r="AJ115">
        <f>ABS(100*(AD115-AD116)/(AVERAGE(AD115:AD116)))</f>
        <v>1.3866768547033834</v>
      </c>
      <c r="AO115">
        <f>ABS(100*(AE115-AE116)/(AVERAGE(AE115:AE116)))</f>
        <v>0.38225761353021004</v>
      </c>
      <c r="AT115">
        <f>ABS(100*(AF115-AF116)/(AVERAGE(AF115:AF116)))</f>
        <v>2.246835056021061</v>
      </c>
      <c r="AY115">
        <f>ABS(100*(AG115-AG116)/(AVERAGE(AG115:AG116)))</f>
        <v>3.0074772826813838</v>
      </c>
      <c r="BC115" s="3">
        <f>AVERAGE(AD115:AD116)</f>
        <v>2.9477403985716375</v>
      </c>
      <c r="BD115" s="3">
        <f>AVERAGE(AE115:AE116)</f>
        <v>5.7442772844154586</v>
      </c>
      <c r="BE115" s="3">
        <f>AVERAGE(AF115:AF116)</f>
        <v>2.7965368858438211</v>
      </c>
      <c r="BF115" s="3">
        <f>AVERAGE(AG115:AG116)</f>
        <v>0.24544440390687355</v>
      </c>
    </row>
    <row r="116" spans="1:58" x14ac:dyDescent="0.35">
      <c r="A116">
        <v>96</v>
      </c>
      <c r="B116">
        <v>30</v>
      </c>
      <c r="C116" t="s">
        <v>110</v>
      </c>
      <c r="D116" t="s">
        <v>27</v>
      </c>
      <c r="G116">
        <v>0.5</v>
      </c>
      <c r="H116">
        <v>0.5</v>
      </c>
      <c r="I116">
        <v>3494</v>
      </c>
      <c r="J116">
        <v>6834</v>
      </c>
      <c r="L116">
        <v>2949</v>
      </c>
      <c r="M116">
        <v>3.0960000000000001</v>
      </c>
      <c r="N116">
        <v>6.0679999999999996</v>
      </c>
      <c r="O116">
        <v>2.9729999999999999</v>
      </c>
      <c r="Q116">
        <v>0.192</v>
      </c>
      <c r="R116">
        <v>1</v>
      </c>
      <c r="S116">
        <v>0</v>
      </c>
      <c r="T116">
        <v>0</v>
      </c>
      <c r="V116">
        <v>0</v>
      </c>
      <c r="Y116" s="1">
        <v>44541</v>
      </c>
      <c r="Z116" s="6">
        <v>0.54510416666666661</v>
      </c>
      <c r="AB116">
        <v>1</v>
      </c>
      <c r="AD116" s="3">
        <f t="shared" si="15"/>
        <v>2.9273025816497702</v>
      </c>
      <c r="AE116" s="3">
        <f t="shared" si="14"/>
        <v>5.7552562530464408</v>
      </c>
      <c r="AF116" s="3">
        <f t="shared" si="16"/>
        <v>2.8279536713966706</v>
      </c>
      <c r="AG116" s="3">
        <f t="shared" si="17"/>
        <v>0.24175356156231759</v>
      </c>
      <c r="BC116" s="3"/>
      <c r="BD116" s="3"/>
      <c r="BE116" s="3"/>
      <c r="BF116" s="3"/>
    </row>
    <row r="117" spans="1:58" x14ac:dyDescent="0.35">
      <c r="A117">
        <v>97</v>
      </c>
      <c r="B117">
        <v>31</v>
      </c>
      <c r="C117" t="s">
        <v>64</v>
      </c>
      <c r="D117" t="s">
        <v>27</v>
      </c>
      <c r="G117">
        <v>0.5</v>
      </c>
      <c r="H117">
        <v>0.5</v>
      </c>
      <c r="I117">
        <v>9170</v>
      </c>
      <c r="J117">
        <v>15813</v>
      </c>
      <c r="L117">
        <v>15346</v>
      </c>
      <c r="M117">
        <v>7.45</v>
      </c>
      <c r="N117">
        <v>13.675000000000001</v>
      </c>
      <c r="O117">
        <v>6.2249999999999996</v>
      </c>
      <c r="Q117">
        <v>1.4890000000000001</v>
      </c>
      <c r="R117">
        <v>1</v>
      </c>
      <c r="S117">
        <v>0</v>
      </c>
      <c r="T117">
        <v>0</v>
      </c>
      <c r="V117">
        <v>0</v>
      </c>
      <c r="Y117" s="1">
        <v>44541</v>
      </c>
      <c r="Z117" s="6">
        <v>0.55952546296296302</v>
      </c>
      <c r="AB117">
        <v>1</v>
      </c>
      <c r="AD117" s="3">
        <f t="shared" si="15"/>
        <v>8.0830825304727512</v>
      </c>
      <c r="AE117" s="3">
        <f t="shared" si="14"/>
        <v>13.970269531179001</v>
      </c>
      <c r="AF117" s="3">
        <f t="shared" si="16"/>
        <v>5.8871870007062501</v>
      </c>
      <c r="AG117" s="3">
        <f t="shared" si="17"/>
        <v>1.3577382577930623</v>
      </c>
      <c r="BC117" s="3"/>
      <c r="BD117" s="3"/>
      <c r="BE117" s="3"/>
      <c r="BF117" s="3"/>
    </row>
    <row r="118" spans="1:58" x14ac:dyDescent="0.35">
      <c r="A118">
        <v>98</v>
      </c>
      <c r="B118">
        <v>31</v>
      </c>
      <c r="C118" t="s">
        <v>64</v>
      </c>
      <c r="D118" t="s">
        <v>27</v>
      </c>
      <c r="G118">
        <v>0.5</v>
      </c>
      <c r="H118">
        <v>0.5</v>
      </c>
      <c r="I118">
        <v>11360</v>
      </c>
      <c r="J118">
        <v>15859</v>
      </c>
      <c r="L118">
        <v>15581</v>
      </c>
      <c r="M118">
        <v>9.1300000000000008</v>
      </c>
      <c r="N118">
        <v>13.714</v>
      </c>
      <c r="O118">
        <v>4.5839999999999996</v>
      </c>
      <c r="Q118">
        <v>1.514</v>
      </c>
      <c r="R118">
        <v>1</v>
      </c>
      <c r="S118">
        <v>0</v>
      </c>
      <c r="T118">
        <v>0</v>
      </c>
      <c r="V118">
        <v>0</v>
      </c>
      <c r="Y118" s="1">
        <v>44541</v>
      </c>
      <c r="Z118" s="6">
        <v>0.56793981481481481</v>
      </c>
      <c r="AB118">
        <v>1</v>
      </c>
      <c r="AD118" s="3">
        <f t="shared" si="15"/>
        <v>10.072363377534474</v>
      </c>
      <c r="AE118" s="3">
        <f t="shared" si="14"/>
        <v>14.012355577597765</v>
      </c>
      <c r="AF118" s="3">
        <f t="shared" si="16"/>
        <v>3.9399922000632905</v>
      </c>
      <c r="AG118" s="3">
        <f t="shared" si="17"/>
        <v>1.3788930858655173</v>
      </c>
      <c r="AJ118">
        <f>ABS(100*(AD118-AD119)/(AVERAGE(AD118:AD119)))</f>
        <v>0.92458206824963696</v>
      </c>
      <c r="AL118">
        <f>100*((AVERAGE(AD118:AD119)*25.225)-(AVERAGE(AD100:AD101)*25))/(1000*0.075)</f>
        <v>122.25634169177088</v>
      </c>
      <c r="AO118">
        <f>ABS(100*(AE118-AE119)/(AVERAGE(AE118:AE119)))</f>
        <v>1.9589932535697054E-2</v>
      </c>
      <c r="AQ118">
        <f>100*((AVERAGE(AE118:AE119)*25.225)-(AVERAGE(AE100:AE101)*25))/(2000*0.075)</f>
        <v>107.72847485155405</v>
      </c>
      <c r="AT118">
        <f>ABS(100*(AF118-AF119)/(AVERAGE(AF118:AF119)))</f>
        <v>2.4745243342459249</v>
      </c>
      <c r="AV118">
        <f>100*((AVERAGE(AF118:AF119)*25.225)-(AVERAGE(AF100:AF101)*25))/(1000*0.075)</f>
        <v>93.200608011337224</v>
      </c>
      <c r="AY118">
        <f>ABS(100*(AG118-AG119)/(AVERAGE(AG118:AG119)))</f>
        <v>1.3229968681198305</v>
      </c>
      <c r="BA118">
        <f>100*((AVERAGE(AG118:AG119)*25.225)-(AVERAGE(AG100:AG101)*25))/(100*0.075)</f>
        <v>79.10632924784754</v>
      </c>
      <c r="BC118" s="3">
        <f>AVERAGE(AD118:AD119)</f>
        <v>10.11914326960008</v>
      </c>
      <c r="BD118" s="3">
        <f>AVERAGE(AE118:AE119)</f>
        <v>14.010983206518892</v>
      </c>
      <c r="BE118" s="3">
        <f>AVERAGE(AF118:AF119)</f>
        <v>3.8918399369188119</v>
      </c>
      <c r="BF118" s="3">
        <f>AVERAGE(AG118:AG119)</f>
        <v>1.3880751814544126</v>
      </c>
    </row>
    <row r="119" spans="1:58" x14ac:dyDescent="0.35">
      <c r="A119">
        <v>99</v>
      </c>
      <c r="B119">
        <v>31</v>
      </c>
      <c r="C119" t="s">
        <v>64</v>
      </c>
      <c r="D119" t="s">
        <v>27</v>
      </c>
      <c r="G119">
        <v>0.5</v>
      </c>
      <c r="H119">
        <v>0.5</v>
      </c>
      <c r="I119">
        <v>11463</v>
      </c>
      <c r="J119">
        <v>15856</v>
      </c>
      <c r="L119">
        <v>15785</v>
      </c>
      <c r="M119">
        <v>9.2089999999999996</v>
      </c>
      <c r="N119">
        <v>13.712</v>
      </c>
      <c r="O119">
        <v>4.5030000000000001</v>
      </c>
      <c r="Q119">
        <v>1.5349999999999999</v>
      </c>
      <c r="R119">
        <v>1</v>
      </c>
      <c r="S119">
        <v>0</v>
      </c>
      <c r="T119">
        <v>0</v>
      </c>
      <c r="V119">
        <v>0</v>
      </c>
      <c r="Y119" s="1">
        <v>44541</v>
      </c>
      <c r="Z119" s="6">
        <v>0.57685185185185184</v>
      </c>
      <c r="AB119">
        <v>1</v>
      </c>
      <c r="AD119" s="3">
        <f t="shared" si="15"/>
        <v>10.165923161665686</v>
      </c>
      <c r="AE119" s="3">
        <f t="shared" si="14"/>
        <v>14.00961083544002</v>
      </c>
      <c r="AF119" s="3">
        <f t="shared" si="16"/>
        <v>3.8436876737743333</v>
      </c>
      <c r="AG119" s="3">
        <f t="shared" si="17"/>
        <v>1.3972572770433078</v>
      </c>
    </row>
    <row r="120" spans="1:58" x14ac:dyDescent="0.35">
      <c r="A120">
        <v>100</v>
      </c>
      <c r="B120">
        <v>32</v>
      </c>
      <c r="C120" t="s">
        <v>65</v>
      </c>
      <c r="D120" t="s">
        <v>27</v>
      </c>
      <c r="G120">
        <v>0.5</v>
      </c>
      <c r="H120">
        <v>0.5</v>
      </c>
      <c r="I120">
        <v>5958</v>
      </c>
      <c r="J120">
        <v>7227</v>
      </c>
      <c r="L120">
        <v>3147</v>
      </c>
      <c r="M120">
        <v>4.9859999999999998</v>
      </c>
      <c r="N120">
        <v>6.4009999999999998</v>
      </c>
      <c r="O120">
        <v>1.4159999999999999</v>
      </c>
      <c r="Q120">
        <v>0.21299999999999999</v>
      </c>
      <c r="R120">
        <v>1</v>
      </c>
      <c r="S120">
        <v>0</v>
      </c>
      <c r="T120">
        <v>0</v>
      </c>
      <c r="V120">
        <v>0</v>
      </c>
      <c r="Y120" s="1">
        <v>44541</v>
      </c>
      <c r="Z120" s="6">
        <v>0.59124999999999994</v>
      </c>
      <c r="AB120">
        <v>1</v>
      </c>
      <c r="AD120" s="3">
        <f t="shared" si="15"/>
        <v>5.1654706214488941</v>
      </c>
      <c r="AE120" s="3">
        <f t="shared" si="14"/>
        <v>6.1148174757111136</v>
      </c>
      <c r="AF120" s="3">
        <f t="shared" si="16"/>
        <v>0.94934685426221943</v>
      </c>
      <c r="AG120" s="3">
        <f t="shared" si="17"/>
        <v>0.25957762947017327</v>
      </c>
      <c r="BC120" s="3"/>
      <c r="BD120" s="3"/>
      <c r="BE120" s="3"/>
      <c r="BF120" s="3"/>
    </row>
    <row r="121" spans="1:58" x14ac:dyDescent="0.35">
      <c r="A121">
        <v>101</v>
      </c>
      <c r="B121">
        <v>32</v>
      </c>
      <c r="C121" t="s">
        <v>65</v>
      </c>
      <c r="D121" t="s">
        <v>27</v>
      </c>
      <c r="G121">
        <v>0.5</v>
      </c>
      <c r="H121">
        <v>0.5</v>
      </c>
      <c r="I121">
        <v>3883</v>
      </c>
      <c r="J121">
        <v>7194</v>
      </c>
      <c r="L121">
        <v>3043</v>
      </c>
      <c r="M121">
        <v>3.3940000000000001</v>
      </c>
      <c r="N121">
        <v>6.3730000000000002</v>
      </c>
      <c r="O121">
        <v>2.9790000000000001</v>
      </c>
      <c r="Q121">
        <v>0.20200000000000001</v>
      </c>
      <c r="R121">
        <v>1</v>
      </c>
      <c r="S121">
        <v>0</v>
      </c>
      <c r="T121">
        <v>0</v>
      </c>
      <c r="V121">
        <v>0</v>
      </c>
      <c r="Y121" s="1">
        <v>44541</v>
      </c>
      <c r="Z121" s="6">
        <v>0.5994328703703703</v>
      </c>
      <c r="AB121">
        <v>1</v>
      </c>
      <c r="AD121" s="3">
        <f t="shared" si="15"/>
        <v>3.2806497275433815</v>
      </c>
      <c r="AE121" s="3">
        <f t="shared" si="14"/>
        <v>6.0846253119759117</v>
      </c>
      <c r="AF121" s="3">
        <f t="shared" si="16"/>
        <v>2.8039755844325303</v>
      </c>
      <c r="AG121" s="3">
        <f t="shared" si="17"/>
        <v>0.25021549279129962</v>
      </c>
      <c r="AJ121">
        <f>ABS(100*(AD121-AD122)/(AVERAGE(AD121:AD122)))</f>
        <v>3.2356372843084009</v>
      </c>
      <c r="AK121">
        <f>ABS(100*((AVERAGE(AD121:AD122)-AVERAGE(AD115:AD116))/(AVERAGE(AD115:AD116,AD121:AD122))))</f>
        <v>9.0891215770913902</v>
      </c>
      <c r="AO121">
        <f>ABS(100*(AE121-AE122)/(AVERAGE(AE121:AE122)))</f>
        <v>0.13523689948092904</v>
      </c>
      <c r="AP121">
        <f>ABS(100*((AVERAGE(AE121:AE122)-AVERAGE(AE115:AE116))/(AVERAGE(AE115:AE116,AE121:AE122))))</f>
        <v>5.8221003471632136</v>
      </c>
      <c r="AT121">
        <f>ABS(100*(AF121-AF122)/(AVERAGE(AF121:AF122)))</f>
        <v>3.9399114178299417</v>
      </c>
      <c r="AU121">
        <f>ABS(100*((AVERAGE(AF121:AF122)-AVERAGE(AF115:AF116))/(AVERAGE(AF115:AF116,AF121:AF122))))</f>
        <v>2.2551660590423279</v>
      </c>
      <c r="AY121">
        <f>ABS(100*(AG121-AG122)/(AVERAGE(AG121:AG122)))</f>
        <v>1.6321866417751434</v>
      </c>
      <c r="AZ121">
        <f>ABS(100*((AVERAGE(AG121:AG122)-AVERAGE(AG115:AG116))/(AVERAGE(AG115:AG116,AG121:AG122))))</f>
        <v>1.1124129236677633</v>
      </c>
      <c r="BC121" s="3">
        <f>AVERAGE(AD121:AD122)</f>
        <v>3.2284197509652772</v>
      </c>
      <c r="BD121" s="3">
        <f>AVERAGE(AE121:AE122)</f>
        <v>6.08874242521253</v>
      </c>
      <c r="BE121" s="3">
        <f>AVERAGE(AF121:AF122)</f>
        <v>2.8603226742472536</v>
      </c>
      <c r="BF121" s="3">
        <f>AVERAGE(AG121:AG122)</f>
        <v>0.24819003052904326</v>
      </c>
    </row>
    <row r="122" spans="1:58" x14ac:dyDescent="0.35">
      <c r="A122">
        <v>102</v>
      </c>
      <c r="B122">
        <v>32</v>
      </c>
      <c r="C122" t="s">
        <v>65</v>
      </c>
      <c r="D122" t="s">
        <v>27</v>
      </c>
      <c r="G122">
        <v>0.5</v>
      </c>
      <c r="H122">
        <v>0.5</v>
      </c>
      <c r="I122">
        <v>3768</v>
      </c>
      <c r="J122">
        <v>7203</v>
      </c>
      <c r="L122">
        <v>2998</v>
      </c>
      <c r="M122">
        <v>3.306</v>
      </c>
      <c r="N122">
        <v>6.3810000000000002</v>
      </c>
      <c r="O122">
        <v>3.0750000000000002</v>
      </c>
      <c r="Q122">
        <v>0.19800000000000001</v>
      </c>
      <c r="R122">
        <v>1</v>
      </c>
      <c r="S122">
        <v>0</v>
      </c>
      <c r="T122">
        <v>0</v>
      </c>
      <c r="V122">
        <v>0</v>
      </c>
      <c r="Y122" s="1">
        <v>44541</v>
      </c>
      <c r="Z122" s="6">
        <v>0.60804398148148142</v>
      </c>
      <c r="AB122">
        <v>1</v>
      </c>
      <c r="AD122" s="3">
        <f t="shared" si="15"/>
        <v>3.1761897743871725</v>
      </c>
      <c r="AE122" s="3">
        <f t="shared" si="14"/>
        <v>6.0928595384491491</v>
      </c>
      <c r="AF122" s="3">
        <f t="shared" si="16"/>
        <v>2.9166697640619765</v>
      </c>
      <c r="AG122" s="3">
        <f t="shared" si="17"/>
        <v>0.24616456826678693</v>
      </c>
    </row>
    <row r="123" spans="1:58" x14ac:dyDescent="0.35">
      <c r="A123">
        <v>103</v>
      </c>
      <c r="B123">
        <v>3</v>
      </c>
      <c r="C123" t="s">
        <v>28</v>
      </c>
      <c r="D123" t="s">
        <v>27</v>
      </c>
      <c r="G123">
        <v>0.5</v>
      </c>
      <c r="H123">
        <v>0.5</v>
      </c>
      <c r="I123">
        <v>1266</v>
      </c>
      <c r="J123">
        <v>487</v>
      </c>
      <c r="L123">
        <v>246</v>
      </c>
      <c r="M123">
        <v>1.3859999999999999</v>
      </c>
      <c r="N123">
        <v>0.69099999999999995</v>
      </c>
      <c r="O123">
        <v>0</v>
      </c>
      <c r="Q123">
        <v>0</v>
      </c>
      <c r="R123">
        <v>1</v>
      </c>
      <c r="S123">
        <v>0</v>
      </c>
      <c r="T123">
        <v>0</v>
      </c>
      <c r="V123">
        <v>0</v>
      </c>
      <c r="Y123" s="1">
        <v>44541</v>
      </c>
      <c r="Z123" s="6">
        <v>0.62178240740740742</v>
      </c>
      <c r="AB123">
        <v>1</v>
      </c>
      <c r="AD123" s="3">
        <f t="shared" si="15"/>
        <v>0.90350453267556241</v>
      </c>
      <c r="AE123" s="3">
        <f t="shared" si="14"/>
        <v>-5.1703238690651396E-2</v>
      </c>
      <c r="AF123" s="3">
        <f t="shared" si="16"/>
        <v>-0.95520777136621382</v>
      </c>
      <c r="AG123" s="3">
        <f t="shared" si="17"/>
        <v>-1.5719715434098557E-3</v>
      </c>
      <c r="BC123" s="3"/>
      <c r="BD123" s="3"/>
      <c r="BE123" s="3"/>
      <c r="BF123" s="3"/>
    </row>
    <row r="124" spans="1:58" x14ac:dyDescent="0.35">
      <c r="A124">
        <v>104</v>
      </c>
      <c r="B124">
        <v>3</v>
      </c>
      <c r="C124" t="s">
        <v>28</v>
      </c>
      <c r="D124" t="s">
        <v>27</v>
      </c>
      <c r="G124">
        <v>0.5</v>
      </c>
      <c r="H124">
        <v>0.5</v>
      </c>
      <c r="I124">
        <v>286</v>
      </c>
      <c r="J124">
        <v>464</v>
      </c>
      <c r="L124">
        <v>202</v>
      </c>
      <c r="M124">
        <v>0.63400000000000001</v>
      </c>
      <c r="N124">
        <v>0.67100000000000004</v>
      </c>
      <c r="O124">
        <v>3.6999999999999998E-2</v>
      </c>
      <c r="Q124">
        <v>0</v>
      </c>
      <c r="R124">
        <v>1</v>
      </c>
      <c r="S124">
        <v>0</v>
      </c>
      <c r="T124">
        <v>0</v>
      </c>
      <c r="V124">
        <v>0</v>
      </c>
      <c r="Y124" s="1">
        <v>44541</v>
      </c>
      <c r="Z124" s="6">
        <v>0.62949074074074074</v>
      </c>
      <c r="AB124">
        <v>1</v>
      </c>
      <c r="AD124" s="3">
        <f t="shared" si="15"/>
        <v>1.3324062300910846E-2</v>
      </c>
      <c r="AE124" s="3">
        <f t="shared" si="14"/>
        <v>-7.2746261900034262E-2</v>
      </c>
      <c r="AF124" s="3">
        <f t="shared" si="16"/>
        <v>-8.6070324200945111E-2</v>
      </c>
      <c r="AG124" s="3">
        <f t="shared" si="17"/>
        <v>-5.5328755229333516E-3</v>
      </c>
      <c r="AJ124">
        <f>ABS(100*(AD124-AD125)/(AVERAGE(AD124:AD125)))</f>
        <v>514.38482407456036</v>
      </c>
      <c r="AO124">
        <f>ABS(100*(AE124-AE125)/(AVERAGE(AE124:AE125)))</f>
        <v>23.939757425567358</v>
      </c>
      <c r="AT124">
        <f>ABS(100*(AF124-AF125)/(AVERAGE(AF124:AF125)))</f>
        <v>104.71029699691003</v>
      </c>
      <c r="AY124">
        <f>ABS(100*(AG124-AG125)/(AVERAGE(AG124:AG125)))</f>
        <v>56.294139044348711</v>
      </c>
      <c r="BC124" s="3">
        <f>AVERAGE(AD124:AD125)</f>
        <v>-8.4762757490806102E-3</v>
      </c>
      <c r="BD124" s="3">
        <f>AVERAGE(AE124:AE125)</f>
        <v>-6.4969492453088432E-2</v>
      </c>
      <c r="BE124" s="3">
        <f>AVERAGE(AF124:AF125)</f>
        <v>-5.6493216704007823E-2</v>
      </c>
      <c r="BF124" s="3">
        <f>AVERAGE(AG124:AG125)</f>
        <v>-4.3175981655795507E-3</v>
      </c>
    </row>
    <row r="125" spans="1:58" x14ac:dyDescent="0.35">
      <c r="A125">
        <v>105</v>
      </c>
      <c r="B125">
        <v>3</v>
      </c>
      <c r="C125" t="s">
        <v>28</v>
      </c>
      <c r="D125" t="s">
        <v>27</v>
      </c>
      <c r="G125">
        <v>0.5</v>
      </c>
      <c r="H125">
        <v>0.5</v>
      </c>
      <c r="I125">
        <v>238</v>
      </c>
      <c r="J125">
        <v>481</v>
      </c>
      <c r="L125">
        <v>229</v>
      </c>
      <c r="M125">
        <v>0.59799999999999998</v>
      </c>
      <c r="N125">
        <v>0.68600000000000005</v>
      </c>
      <c r="O125">
        <v>8.7999999999999995E-2</v>
      </c>
      <c r="Q125">
        <v>0</v>
      </c>
      <c r="R125">
        <v>1</v>
      </c>
      <c r="S125">
        <v>0</v>
      </c>
      <c r="T125">
        <v>0</v>
      </c>
      <c r="V125">
        <v>0</v>
      </c>
      <c r="Y125" s="1">
        <v>44541</v>
      </c>
      <c r="Z125" s="6">
        <v>0.63762731481481483</v>
      </c>
      <c r="AB125">
        <v>1</v>
      </c>
      <c r="AD125" s="3">
        <f t="shared" si="15"/>
        <v>-3.0276613799072066E-2</v>
      </c>
      <c r="AE125" s="3">
        <f t="shared" si="14"/>
        <v>-5.7192723006142601E-2</v>
      </c>
      <c r="AF125" s="3">
        <f t="shared" si="16"/>
        <v>-2.6916109207070535E-2</v>
      </c>
      <c r="AG125" s="3">
        <f t="shared" si="17"/>
        <v>-3.1023208082257502E-3</v>
      </c>
      <c r="BC125" s="3"/>
      <c r="BD125" s="3"/>
      <c r="BE125" s="3"/>
      <c r="BF125" s="3"/>
    </row>
    <row r="126" spans="1:58" x14ac:dyDescent="0.35">
      <c r="A126">
        <v>106</v>
      </c>
      <c r="B126">
        <v>2</v>
      </c>
      <c r="C126" t="s">
        <v>69</v>
      </c>
      <c r="D126" t="s">
        <v>27</v>
      </c>
      <c r="G126">
        <v>0.3</v>
      </c>
      <c r="H126">
        <v>0.3</v>
      </c>
      <c r="I126">
        <v>2964</v>
      </c>
      <c r="J126">
        <v>11571</v>
      </c>
      <c r="L126">
        <v>6269</v>
      </c>
      <c r="M126">
        <v>4.4809999999999999</v>
      </c>
      <c r="N126">
        <v>16.802</v>
      </c>
      <c r="O126">
        <v>12.32</v>
      </c>
      <c r="Q126">
        <v>0.89900000000000002</v>
      </c>
      <c r="R126">
        <v>1</v>
      </c>
      <c r="S126">
        <v>0</v>
      </c>
      <c r="T126">
        <v>0</v>
      </c>
      <c r="V126">
        <v>0</v>
      </c>
      <c r="Y126" s="1">
        <v>44541</v>
      </c>
      <c r="Z126" s="6">
        <v>0.6511689814814815</v>
      </c>
      <c r="AB126">
        <v>1</v>
      </c>
      <c r="AD126" s="3">
        <f t="shared" si="15"/>
        <v>4.0764640828540974</v>
      </c>
      <c r="AE126" s="3">
        <f t="shared" si="14"/>
        <v>16.815340200211221</v>
      </c>
      <c r="AF126" s="3">
        <f t="shared" si="16"/>
        <v>12.738876117357123</v>
      </c>
      <c r="AG126" s="3">
        <f t="shared" si="17"/>
        <v>0.90103628487727183</v>
      </c>
    </row>
    <row r="127" spans="1:58" x14ac:dyDescent="0.35">
      <c r="A127">
        <v>107</v>
      </c>
      <c r="B127">
        <v>2</v>
      </c>
      <c r="C127" t="s">
        <v>69</v>
      </c>
      <c r="D127" t="s">
        <v>27</v>
      </c>
      <c r="G127">
        <v>0.3</v>
      </c>
      <c r="H127">
        <v>0.3</v>
      </c>
      <c r="I127">
        <v>5070</v>
      </c>
      <c r="J127">
        <v>11849</v>
      </c>
      <c r="L127">
        <v>6450</v>
      </c>
      <c r="M127">
        <v>7.1740000000000004</v>
      </c>
      <c r="N127">
        <v>17.193999999999999</v>
      </c>
      <c r="O127">
        <v>10.02</v>
      </c>
      <c r="Q127">
        <v>0.93100000000000005</v>
      </c>
      <c r="R127">
        <v>1</v>
      </c>
      <c r="S127">
        <v>0</v>
      </c>
      <c r="T127">
        <v>0</v>
      </c>
      <c r="V127">
        <v>0</v>
      </c>
      <c r="Y127" s="1">
        <v>44541</v>
      </c>
      <c r="Z127" s="6">
        <v>0.65936342592592589</v>
      </c>
      <c r="AB127">
        <v>1</v>
      </c>
      <c r="AD127" s="3">
        <f t="shared" si="15"/>
        <v>7.2647635226653486</v>
      </c>
      <c r="AE127" s="3">
        <f t="shared" si="14"/>
        <v>17.239250377907485</v>
      </c>
      <c r="AF127" s="3">
        <f t="shared" si="16"/>
        <v>9.9744868552421373</v>
      </c>
      <c r="AG127" s="3">
        <f t="shared" si="17"/>
        <v>0.92819248261567167</v>
      </c>
      <c r="AJ127">
        <f>ABS(100*(AD127-AD128)/(AVERAGE(AD127:AD128)))</f>
        <v>4.5614971077251898</v>
      </c>
      <c r="AO127">
        <f>ABS(100*(AE127-AE128)/(AVERAGE(AE127:AE128)))</f>
        <v>0.13259096043537805</v>
      </c>
      <c r="AT127">
        <f>ABS(100*(AF127-AF128)/(AVERAGE(AF127:AF128)))</f>
        <v>3.2215949107141872</v>
      </c>
      <c r="AY127">
        <f>ABS(100*(AG127-AG128)/(AVERAGE(AG127:AG128)))</f>
        <v>1.5803096324219732</v>
      </c>
      <c r="BC127" s="3">
        <f>AVERAGE(AD127:AD128)</f>
        <v>7.4343217074986168</v>
      </c>
      <c r="BD127" s="3">
        <f>AVERAGE(AE127:AE128)</f>
        <v>17.250686803564758</v>
      </c>
      <c r="BE127" s="3">
        <f>AVERAGE(AF127:AF128)</f>
        <v>9.8163650960661428</v>
      </c>
      <c r="BF127" s="3">
        <f>AVERAGE(AG127:AG128)</f>
        <v>0.92091582189571364</v>
      </c>
    </row>
    <row r="128" spans="1:58" x14ac:dyDescent="0.35">
      <c r="A128">
        <v>108</v>
      </c>
      <c r="B128">
        <v>2</v>
      </c>
      <c r="C128" t="s">
        <v>69</v>
      </c>
      <c r="D128" t="s">
        <v>27</v>
      </c>
      <c r="G128">
        <v>0.3</v>
      </c>
      <c r="H128">
        <v>0.3</v>
      </c>
      <c r="I128">
        <v>5294</v>
      </c>
      <c r="J128">
        <v>11864</v>
      </c>
      <c r="L128">
        <v>6353</v>
      </c>
      <c r="M128">
        <v>7.4610000000000003</v>
      </c>
      <c r="N128">
        <v>17.216000000000001</v>
      </c>
      <c r="O128">
        <v>9.7550000000000008</v>
      </c>
      <c r="Q128">
        <v>0.91400000000000003</v>
      </c>
      <c r="R128">
        <v>1</v>
      </c>
      <c r="S128">
        <v>0</v>
      </c>
      <c r="T128">
        <v>0</v>
      </c>
      <c r="V128">
        <v>0</v>
      </c>
      <c r="Y128" s="1">
        <v>44541</v>
      </c>
      <c r="Z128" s="6">
        <v>0.66800925925925936</v>
      </c>
      <c r="AB128">
        <v>1</v>
      </c>
      <c r="AD128" s="3">
        <f t="shared" si="15"/>
        <v>7.603879892331884</v>
      </c>
      <c r="AE128" s="3">
        <f t="shared" si="14"/>
        <v>17.262123229222031</v>
      </c>
      <c r="AF128" s="3">
        <f t="shared" si="16"/>
        <v>9.6582433368901466</v>
      </c>
      <c r="AG128" s="3">
        <f t="shared" si="17"/>
        <v>0.91363916117575572</v>
      </c>
      <c r="BC128" s="3"/>
      <c r="BD128" s="3"/>
      <c r="BE128" s="3"/>
      <c r="BF128" s="3"/>
    </row>
    <row r="129" spans="1:58" x14ac:dyDescent="0.35">
      <c r="A129">
        <v>109</v>
      </c>
      <c r="B129">
        <v>4</v>
      </c>
      <c r="C129" t="s">
        <v>63</v>
      </c>
      <c r="D129" t="s">
        <v>27</v>
      </c>
      <c r="G129">
        <v>0.6</v>
      </c>
      <c r="H129">
        <v>0.6</v>
      </c>
      <c r="I129">
        <v>6899</v>
      </c>
      <c r="J129">
        <v>10200</v>
      </c>
      <c r="L129">
        <v>4455</v>
      </c>
      <c r="M129">
        <v>4.7560000000000002</v>
      </c>
      <c r="N129">
        <v>7.4340000000000002</v>
      </c>
      <c r="O129">
        <v>2.677</v>
      </c>
      <c r="Q129">
        <v>0.29199999999999998</v>
      </c>
      <c r="R129">
        <v>1</v>
      </c>
      <c r="S129">
        <v>0</v>
      </c>
      <c r="T129">
        <v>0</v>
      </c>
      <c r="V129">
        <v>0</v>
      </c>
      <c r="Y129" s="1">
        <v>44541</v>
      </c>
      <c r="Z129" s="6">
        <v>0.68261574074074083</v>
      </c>
      <c r="AB129">
        <v>1</v>
      </c>
      <c r="AD129" s="3">
        <f t="shared" si="15"/>
        <v>5.0168546187435918</v>
      </c>
      <c r="AE129" s="3">
        <f t="shared" si="14"/>
        <v>7.3623807950308295</v>
      </c>
      <c r="AF129" s="3">
        <f t="shared" si="16"/>
        <v>2.3455261762872377</v>
      </c>
      <c r="AG129" s="3">
        <f t="shared" si="17"/>
        <v>0.31443708526334008</v>
      </c>
    </row>
    <row r="130" spans="1:58" x14ac:dyDescent="0.35">
      <c r="A130">
        <v>110</v>
      </c>
      <c r="B130">
        <v>4</v>
      </c>
      <c r="C130" t="s">
        <v>63</v>
      </c>
      <c r="D130" t="s">
        <v>27</v>
      </c>
      <c r="G130">
        <v>0.6</v>
      </c>
      <c r="H130">
        <v>0.6</v>
      </c>
      <c r="I130">
        <v>5710</v>
      </c>
      <c r="J130">
        <v>10239</v>
      </c>
      <c r="L130">
        <v>4424</v>
      </c>
      <c r="M130">
        <v>3.9969999999999999</v>
      </c>
      <c r="N130">
        <v>7.46</v>
      </c>
      <c r="O130">
        <v>3.464</v>
      </c>
      <c r="Q130">
        <v>0.28899999999999998</v>
      </c>
      <c r="R130">
        <v>1</v>
      </c>
      <c r="S130">
        <v>0</v>
      </c>
      <c r="T130">
        <v>0</v>
      </c>
      <c r="V130">
        <v>0</v>
      </c>
      <c r="Y130" s="1">
        <v>44541</v>
      </c>
      <c r="Z130" s="6">
        <v>0.69089120370370372</v>
      </c>
      <c r="AB130">
        <v>1</v>
      </c>
      <c r="AD130" s="3">
        <f t="shared" si="15"/>
        <v>4.1168337179991523</v>
      </c>
      <c r="AE130" s="3">
        <f t="shared" si="14"/>
        <v>7.3921155017397417</v>
      </c>
      <c r="AF130" s="3">
        <f t="shared" si="16"/>
        <v>3.2752817837405894</v>
      </c>
      <c r="AG130" s="3">
        <f t="shared" si="17"/>
        <v>0.31211155451778655</v>
      </c>
      <c r="AI130">
        <f>ABS(100*(AD130-3)/3)</f>
        <v>37.227790599971748</v>
      </c>
      <c r="AJ130">
        <f>ABS(100*(AD130-AD131)/(AVERAGE(AD130:AD131)))</f>
        <v>0.29375755294959333</v>
      </c>
      <c r="AN130">
        <f t="shared" ref="AN130" si="18">ABS(100*(AE130-6)/6)</f>
        <v>23.201925028995692</v>
      </c>
      <c r="AO130">
        <f>ABS(100*(AE130-AE131)/(AVERAGE(AE130:AE131)))</f>
        <v>5.1557083628770255E-2</v>
      </c>
      <c r="AS130">
        <f>ABS(100*(AF130-3)/3)</f>
        <v>9.1760594580196475</v>
      </c>
      <c r="AT130">
        <f>ABS(100*(AF130-AF131)/(AVERAGE(AF130:AF131)))</f>
        <v>0.2537090068584858</v>
      </c>
      <c r="AX130">
        <f t="shared" ref="AX130" si="19">ABS(100*(AG130-0.3)/0.3)</f>
        <v>4.0371848392621867</v>
      </c>
      <c r="AY130">
        <f>ABS(100*(AG130-AG131)/(AVERAGE(AG130:AG131)))</f>
        <v>1.7945755934857077</v>
      </c>
      <c r="BC130" s="3">
        <f>AVERAGE(AD130:AD131)</f>
        <v>4.1228893674574838</v>
      </c>
      <c r="BD130" s="3">
        <f>AVERAGE(AE130:AE131)</f>
        <v>7.3940215726826199</v>
      </c>
      <c r="BE130" s="3">
        <f>AVERAGE(AF130:AF131)</f>
        <v>3.271132205225137</v>
      </c>
      <c r="BF130" s="3">
        <f>AVERAGE(AG130:AG131)</f>
        <v>0.30933592104728713</v>
      </c>
    </row>
    <row r="131" spans="1:58" x14ac:dyDescent="0.35">
      <c r="A131">
        <v>111</v>
      </c>
      <c r="B131">
        <v>4</v>
      </c>
      <c r="C131" t="s">
        <v>63</v>
      </c>
      <c r="D131" t="s">
        <v>27</v>
      </c>
      <c r="G131">
        <v>0.6</v>
      </c>
      <c r="H131">
        <v>0.6</v>
      </c>
      <c r="I131">
        <v>5726</v>
      </c>
      <c r="J131">
        <v>10244</v>
      </c>
      <c r="L131">
        <v>4350</v>
      </c>
      <c r="M131">
        <v>4.0069999999999997</v>
      </c>
      <c r="N131">
        <v>7.4640000000000004</v>
      </c>
      <c r="O131">
        <v>3.4580000000000002</v>
      </c>
      <c r="Q131">
        <v>0.28199999999999997</v>
      </c>
      <c r="R131">
        <v>1</v>
      </c>
      <c r="S131">
        <v>0</v>
      </c>
      <c r="T131">
        <v>0</v>
      </c>
      <c r="V131">
        <v>0</v>
      </c>
      <c r="Y131" s="1">
        <v>44541</v>
      </c>
      <c r="Z131" s="6">
        <v>0.69959490740740737</v>
      </c>
      <c r="AB131">
        <v>1</v>
      </c>
      <c r="AD131" s="3">
        <f t="shared" si="15"/>
        <v>4.1289450169158144</v>
      </c>
      <c r="AE131" s="3">
        <f t="shared" si="14"/>
        <v>7.395927643625499</v>
      </c>
      <c r="AF131" s="3">
        <f t="shared" si="16"/>
        <v>3.2669826267096846</v>
      </c>
      <c r="AG131" s="3">
        <f t="shared" si="17"/>
        <v>0.30656028757678772</v>
      </c>
    </row>
    <row r="132" spans="1:58" x14ac:dyDescent="0.35">
      <c r="A132">
        <v>112</v>
      </c>
      <c r="B132">
        <v>1</v>
      </c>
      <c r="C132" t="s">
        <v>90</v>
      </c>
      <c r="D132" t="s">
        <v>27</v>
      </c>
      <c r="G132">
        <v>0.5</v>
      </c>
      <c r="H132">
        <v>0.5</v>
      </c>
      <c r="I132">
        <v>3894</v>
      </c>
      <c r="J132">
        <v>7129</v>
      </c>
      <c r="L132">
        <v>3183</v>
      </c>
      <c r="M132">
        <v>3.4020000000000001</v>
      </c>
      <c r="N132">
        <v>6.3179999999999996</v>
      </c>
      <c r="O132">
        <v>2.9159999999999999</v>
      </c>
      <c r="Q132">
        <v>0.217</v>
      </c>
      <c r="R132">
        <v>1</v>
      </c>
      <c r="S132">
        <v>0</v>
      </c>
      <c r="T132">
        <v>0</v>
      </c>
      <c r="V132">
        <v>0</v>
      </c>
      <c r="Y132" s="1">
        <v>44541</v>
      </c>
      <c r="Z132" s="6">
        <v>0.71356481481481471</v>
      </c>
      <c r="AB132">
        <v>1</v>
      </c>
      <c r="AD132" s="3">
        <f t="shared" ref="AD132:AD134" si="20">((I132*$E$20)+$E$21)*1000/G132</f>
        <v>3.2906415491496275</v>
      </c>
      <c r="AE132" s="3">
        <f t="shared" ref="AE132:AE134" si="21">((J132*$G$20)+$G$21)*1000/H132</f>
        <v>6.0251558985580909</v>
      </c>
      <c r="AF132" s="3">
        <f t="shared" ref="AF132:AF134" si="22">AE132-AD132</f>
        <v>2.7345143494084634</v>
      </c>
      <c r="AG132" s="3">
        <f t="shared" ref="AG132:AG134" si="23">((L132*$I$20)+$I$21)*1000/H132</f>
        <v>0.2628183690897834</v>
      </c>
    </row>
    <row r="133" spans="1:58" x14ac:dyDescent="0.35">
      <c r="A133">
        <v>113</v>
      </c>
      <c r="B133">
        <v>1</v>
      </c>
      <c r="C133" t="s">
        <v>90</v>
      </c>
      <c r="D133" t="s">
        <v>27</v>
      </c>
      <c r="G133">
        <v>0.5</v>
      </c>
      <c r="H133">
        <v>0.5</v>
      </c>
      <c r="I133">
        <v>3574</v>
      </c>
      <c r="J133">
        <v>7106</v>
      </c>
      <c r="L133">
        <v>3186</v>
      </c>
      <c r="M133">
        <v>3.157</v>
      </c>
      <c r="N133">
        <v>6.2990000000000004</v>
      </c>
      <c r="O133">
        <v>3.1419999999999999</v>
      </c>
      <c r="Q133">
        <v>0.217</v>
      </c>
      <c r="R133">
        <v>1</v>
      </c>
      <c r="S133">
        <v>0</v>
      </c>
      <c r="T133">
        <v>0</v>
      </c>
      <c r="V133">
        <v>0</v>
      </c>
      <c r="Y133" s="1">
        <v>44541</v>
      </c>
      <c r="Z133" s="6">
        <v>0.72171296296296295</v>
      </c>
      <c r="AB133">
        <v>1</v>
      </c>
      <c r="AD133" s="3">
        <f t="shared" si="20"/>
        <v>2.9999703751497417</v>
      </c>
      <c r="AE133" s="3">
        <f t="shared" si="21"/>
        <v>6.0041128753487083</v>
      </c>
      <c r="AF133" s="3">
        <f t="shared" si="22"/>
        <v>3.0041425001989666</v>
      </c>
      <c r="AG133" s="3">
        <f t="shared" si="23"/>
        <v>0.26308843072475091</v>
      </c>
      <c r="AJ133">
        <f>ABS(100*(AD133-AD134)/(AVERAGE(AD133:AD134)))</f>
        <v>0.24252209899034652</v>
      </c>
      <c r="AO133">
        <f>ABS(100*(AE133-AE134)/(AVERAGE(AE133:AE134)))</f>
        <v>4.5724817786033038E-2</v>
      </c>
      <c r="AT133">
        <f>ABS(100*(AF133-AF134)/(AVERAGE(AF133:AF134)))</f>
        <v>0.15041351448603885</v>
      </c>
      <c r="AY133">
        <f>ABS(100*(AG133-AG134)/(AVERAGE(AG133:AG134)))</f>
        <v>1.6560074779569314</v>
      </c>
      <c r="BC133" s="3">
        <f>AVERAGE(AD133:AD134)</f>
        <v>2.996336985474743</v>
      </c>
      <c r="BD133" s="3">
        <f>AVERAGE(AE133:AE134)</f>
        <v>6.0027405042698359</v>
      </c>
      <c r="BE133" s="3">
        <f>AVERAGE(AF133:AF134)</f>
        <v>3.0064035187950924</v>
      </c>
      <c r="BF133" s="3">
        <f>AVERAGE(AG133:AG134)</f>
        <v>0.26092793764501082</v>
      </c>
    </row>
    <row r="134" spans="1:58" x14ac:dyDescent="0.35">
      <c r="A134">
        <v>114</v>
      </c>
      <c r="B134">
        <v>1</v>
      </c>
      <c r="C134" t="s">
        <v>90</v>
      </c>
      <c r="D134" t="s">
        <v>27</v>
      </c>
      <c r="G134">
        <v>0.5</v>
      </c>
      <c r="H134">
        <v>0.5</v>
      </c>
      <c r="I134">
        <v>3566</v>
      </c>
      <c r="J134">
        <v>7103</v>
      </c>
      <c r="L134">
        <v>3138</v>
      </c>
      <c r="M134">
        <v>3.15</v>
      </c>
      <c r="N134">
        <v>6.2960000000000003</v>
      </c>
      <c r="O134">
        <v>3.1459999999999999</v>
      </c>
      <c r="Q134">
        <v>0.21199999999999999</v>
      </c>
      <c r="R134">
        <v>1</v>
      </c>
      <c r="S134">
        <v>0</v>
      </c>
      <c r="T134">
        <v>0</v>
      </c>
      <c r="V134">
        <v>0</v>
      </c>
      <c r="Y134" s="1">
        <v>44541</v>
      </c>
      <c r="Z134" s="6">
        <v>0.73041666666666671</v>
      </c>
      <c r="AB134">
        <v>1</v>
      </c>
      <c r="AD134" s="3">
        <f t="shared" si="20"/>
        <v>2.9927035957997443</v>
      </c>
      <c r="AE134" s="3">
        <f t="shared" si="21"/>
        <v>6.0013681331909625</v>
      </c>
      <c r="AF134" s="3">
        <f t="shared" si="22"/>
        <v>3.0086645373912182</v>
      </c>
      <c r="AG134" s="3">
        <f t="shared" si="23"/>
        <v>0.25876744456527073</v>
      </c>
    </row>
    <row r="135" spans="1:58" x14ac:dyDescent="0.35">
      <c r="A135">
        <v>115</v>
      </c>
      <c r="B135">
        <v>6</v>
      </c>
      <c r="R135">
        <v>1</v>
      </c>
    </row>
  </sheetData>
  <conditionalFormatting sqref="AW45 AR45 AY31:AZ37 AR42:AR43 AW42:AW43 AR35:AR39 AW31:AW39 AJ35:AK39 AT35:AU39 AO35:AP39">
    <cfRule type="cellIs" dxfId="1074" priority="275" operator="greaterThan">
      <formula>20</formula>
    </cfRule>
  </conditionalFormatting>
  <conditionalFormatting sqref="AQ45 AV45 BA45 AL45:AM45 BA31:BA37 AL42:AM43 BA42:BA43 AV42:AV43 AQ42:AQ43 AL35:AM39 AV35:AV39 AQ35:AQ39">
    <cfRule type="cellIs" dxfId="1073" priority="274" operator="between">
      <formula>80</formula>
      <formula>120</formula>
    </cfRule>
  </conditionalFormatting>
  <conditionalFormatting sqref="AY39">
    <cfRule type="cellIs" dxfId="1072" priority="273" operator="greaterThan">
      <formula>20</formula>
    </cfRule>
  </conditionalFormatting>
  <conditionalFormatting sqref="AJ43:AK43 AT43:AU43 AY43:AZ43 AY45:AZ45 AT45:AU45 AJ45:AK45">
    <cfRule type="cellIs" dxfId="1071" priority="272" operator="greaterThan">
      <formula>20</formula>
    </cfRule>
  </conditionalFormatting>
  <conditionalFormatting sqref="AJ45">
    <cfRule type="cellIs" dxfId="1070" priority="269" operator="greaterThan">
      <formula>20</formula>
    </cfRule>
  </conditionalFormatting>
  <conditionalFormatting sqref="AY45">
    <cfRule type="cellIs" dxfId="1069" priority="266" operator="greaterThan">
      <formula>20</formula>
    </cfRule>
  </conditionalFormatting>
  <conditionalFormatting sqref="AL30:AM35 AV30:AV35">
    <cfRule type="cellIs" dxfId="1068" priority="264" operator="between">
      <formula>80</formula>
      <formula>120</formula>
    </cfRule>
  </conditionalFormatting>
  <conditionalFormatting sqref="AO43:AP43 AO45:AP45">
    <cfRule type="cellIs" dxfId="1067" priority="271" operator="greaterThan">
      <formula>20</formula>
    </cfRule>
  </conditionalFormatting>
  <conditionalFormatting sqref="AO30:AP35">
    <cfRule type="cellIs" dxfId="1066" priority="263" operator="greaterThan">
      <formula>20</formula>
    </cfRule>
  </conditionalFormatting>
  <conditionalFormatting sqref="AQ30:AQ35">
    <cfRule type="cellIs" dxfId="1065" priority="262" operator="between">
      <formula>80</formula>
      <formula>120</formula>
    </cfRule>
  </conditionalFormatting>
  <conditionalFormatting sqref="AI30:AI44 AN30:AN44 AS30:AS44 AX30:AX44">
    <cfRule type="cellIs" dxfId="1064" priority="270" operator="lessThan">
      <formula>20</formula>
    </cfRule>
  </conditionalFormatting>
  <conditionalFormatting sqref="AO45">
    <cfRule type="cellIs" dxfId="1063" priority="268" operator="greaterThan">
      <formula>20</formula>
    </cfRule>
  </conditionalFormatting>
  <conditionalFormatting sqref="AT45">
    <cfRule type="cellIs" dxfId="1062" priority="267" operator="greaterThan">
      <formula>20</formula>
    </cfRule>
  </conditionalFormatting>
  <conditionalFormatting sqref="AR30:AR35 AJ30:AK35 AT30:AU35">
    <cfRule type="cellIs" dxfId="1061" priority="265" operator="greaterThan">
      <formula>20</formula>
    </cfRule>
  </conditionalFormatting>
  <conditionalFormatting sqref="AO43">
    <cfRule type="cellIs" dxfId="1060" priority="260" operator="greaterThan">
      <formula>20</formula>
    </cfRule>
  </conditionalFormatting>
  <conditionalFormatting sqref="AY43 AY45">
    <cfRule type="cellIs" dxfId="1059" priority="258" operator="greaterThan">
      <formula>20</formula>
    </cfRule>
  </conditionalFormatting>
  <conditionalFormatting sqref="AJ43">
    <cfRule type="cellIs" dxfId="1058" priority="261" operator="greaterThan">
      <formula>20</formula>
    </cfRule>
  </conditionalFormatting>
  <conditionalFormatting sqref="AT43 AT45">
    <cfRule type="cellIs" dxfId="1057" priority="259" operator="greaterThan">
      <formula>20</formula>
    </cfRule>
  </conditionalFormatting>
  <conditionalFormatting sqref="BA76">
    <cfRule type="cellIs" dxfId="1056" priority="149" operator="between">
      <formula>80</formula>
      <formula>120</formula>
    </cfRule>
  </conditionalFormatting>
  <conditionalFormatting sqref="AJ44">
    <cfRule type="cellIs" dxfId="1055" priority="257" operator="greaterThan">
      <formula>20</formula>
    </cfRule>
  </conditionalFormatting>
  <conditionalFormatting sqref="AO44">
    <cfRule type="cellIs" dxfId="1054" priority="256" operator="greaterThan">
      <formula>20</formula>
    </cfRule>
  </conditionalFormatting>
  <conditionalFormatting sqref="AT44">
    <cfRule type="cellIs" dxfId="1053" priority="255" operator="greaterThan">
      <formula>20</formula>
    </cfRule>
  </conditionalFormatting>
  <conditionalFormatting sqref="AY44">
    <cfRule type="cellIs" dxfId="1052" priority="254" operator="greaterThan">
      <formula>20</formula>
    </cfRule>
  </conditionalFormatting>
  <conditionalFormatting sqref="AJ41">
    <cfRule type="cellIs" dxfId="1051" priority="253" operator="greaterThan">
      <formula>20</formula>
    </cfRule>
  </conditionalFormatting>
  <conditionalFormatting sqref="AO41">
    <cfRule type="cellIs" dxfId="1050" priority="252" operator="greaterThan">
      <formula>20</formula>
    </cfRule>
  </conditionalFormatting>
  <conditionalFormatting sqref="AT41">
    <cfRule type="cellIs" dxfId="1049" priority="251" operator="greaterThan">
      <formula>20</formula>
    </cfRule>
  </conditionalFormatting>
  <conditionalFormatting sqref="AY41">
    <cfRule type="cellIs" dxfId="1048" priority="250" operator="greaterThan">
      <formula>20</formula>
    </cfRule>
  </conditionalFormatting>
  <conditionalFormatting sqref="AJ42">
    <cfRule type="cellIs" dxfId="1047" priority="249" operator="greaterThan">
      <formula>20</formula>
    </cfRule>
  </conditionalFormatting>
  <conditionalFormatting sqref="AO42">
    <cfRule type="cellIs" dxfId="1046" priority="248" operator="greaterThan">
      <formula>20</formula>
    </cfRule>
  </conditionalFormatting>
  <conditionalFormatting sqref="AT42">
    <cfRule type="cellIs" dxfId="1045" priority="247" operator="greaterThan">
      <formula>20</formula>
    </cfRule>
  </conditionalFormatting>
  <conditionalFormatting sqref="AY42">
    <cfRule type="cellIs" dxfId="1044" priority="246" operator="greaterThan">
      <formula>20</formula>
    </cfRule>
  </conditionalFormatting>
  <conditionalFormatting sqref="AT81">
    <cfRule type="cellIs" dxfId="1043" priority="140" operator="greaterThan">
      <formula>20</formula>
    </cfRule>
  </conditionalFormatting>
  <conditionalFormatting sqref="AY81">
    <cfRule type="cellIs" dxfId="1042" priority="139" operator="greaterThan">
      <formula>20</formula>
    </cfRule>
  </conditionalFormatting>
  <conditionalFormatting sqref="AJ84">
    <cfRule type="cellIs" dxfId="1041" priority="138" operator="greaterThan">
      <formula>20</formula>
    </cfRule>
  </conditionalFormatting>
  <conditionalFormatting sqref="AO84">
    <cfRule type="cellIs" dxfId="1040" priority="137" operator="greaterThan">
      <formula>20</formula>
    </cfRule>
  </conditionalFormatting>
  <conditionalFormatting sqref="AJ78 AJ75 AJ72 AJ69 AJ66 AJ63 AJ60 AJ57 AJ54 AJ51 AJ48">
    <cfRule type="cellIs" dxfId="1039" priority="245" operator="greaterThan">
      <formula>20</formula>
    </cfRule>
  </conditionalFormatting>
  <conditionalFormatting sqref="AO78 AO75 AO72 AO69 AO66 AO63 AO60 AO57 AO54 AO51 AO48">
    <cfRule type="cellIs" dxfId="1038" priority="244" operator="greaterThan">
      <formula>20</formula>
    </cfRule>
  </conditionalFormatting>
  <conditionalFormatting sqref="AT78 AT75 AT72 AT69 AT66 AT63 AT60 AT57 AT54 AT51 AT48">
    <cfRule type="cellIs" dxfId="1037" priority="243" operator="greaterThan">
      <formula>20</formula>
    </cfRule>
  </conditionalFormatting>
  <conditionalFormatting sqref="AY78 AY75 AY72 AY69 AY66 AY63 AY60 AY57 AY54 AY51 AY48">
    <cfRule type="cellIs" dxfId="1036" priority="242" operator="greaterThan">
      <formula>20</formula>
    </cfRule>
  </conditionalFormatting>
  <conditionalFormatting sqref="AJ85">
    <cfRule type="cellIs" dxfId="1035" priority="241" operator="greaterThan">
      <formula>20</formula>
    </cfRule>
  </conditionalFormatting>
  <conditionalFormatting sqref="AO85">
    <cfRule type="cellIs" dxfId="1034" priority="240" operator="greaterThan">
      <formula>20</formula>
    </cfRule>
  </conditionalFormatting>
  <conditionalFormatting sqref="AT85">
    <cfRule type="cellIs" dxfId="1033" priority="239" operator="greaterThan">
      <formula>20</formula>
    </cfRule>
  </conditionalFormatting>
  <conditionalFormatting sqref="AY85">
    <cfRule type="cellIs" dxfId="1032" priority="238" operator="greaterThan">
      <formula>20</formula>
    </cfRule>
  </conditionalFormatting>
  <conditionalFormatting sqref="AL79">
    <cfRule type="cellIs" dxfId="1031" priority="237" operator="between">
      <formula>80</formula>
      <formula>120</formula>
    </cfRule>
  </conditionalFormatting>
  <conditionalFormatting sqref="AK78">
    <cfRule type="cellIs" dxfId="1030" priority="236" operator="greaterThan">
      <formula>20</formula>
    </cfRule>
  </conditionalFormatting>
  <conditionalFormatting sqref="AL78">
    <cfRule type="cellIs" dxfId="1029" priority="235" operator="between">
      <formula>80</formula>
      <formula>120</formula>
    </cfRule>
  </conditionalFormatting>
  <conditionalFormatting sqref="AL78">
    <cfRule type="cellIs" dxfId="1028" priority="234" operator="between">
      <formula>80</formula>
      <formula>120</formula>
    </cfRule>
  </conditionalFormatting>
  <conditionalFormatting sqref="AP76">
    <cfRule type="cellIs" dxfId="1027" priority="170" operator="greaterThan">
      <formula>20</formula>
    </cfRule>
  </conditionalFormatting>
  <conditionalFormatting sqref="AL80">
    <cfRule type="cellIs" dxfId="1026" priority="233" operator="between">
      <formula>80</formula>
      <formula>120</formula>
    </cfRule>
  </conditionalFormatting>
  <conditionalFormatting sqref="AJ79 AJ76 AJ73 AJ70 AJ67 AJ64 AJ61 AJ58 AJ55 AJ52 AJ49 AJ46">
    <cfRule type="cellIs" dxfId="1025" priority="188" operator="greaterThan">
      <formula>20</formula>
    </cfRule>
  </conditionalFormatting>
  <conditionalFormatting sqref="AO79 AO76 AO73 AO70 AO67 AO64 AO61 AO58 AO55 AO52 AO49 AO46">
    <cfRule type="cellIs" dxfId="1024" priority="187" operator="greaterThan">
      <formula>20</formula>
    </cfRule>
  </conditionalFormatting>
  <conditionalFormatting sqref="AT79 AT76 AT73 AT70 AT67 AT64 AT61 AT58 AT55 AT52 AT49 AT46">
    <cfRule type="cellIs" dxfId="1023" priority="186" operator="greaterThan">
      <formula>20</formula>
    </cfRule>
  </conditionalFormatting>
  <conditionalFormatting sqref="AY79 AY76 AY73 AY70 AY67 AY64 AY61 AY58 AY55 AY52 AY49 AY46">
    <cfRule type="cellIs" dxfId="1022" priority="185" operator="greaterThan">
      <formula>20</formula>
    </cfRule>
  </conditionalFormatting>
  <conditionalFormatting sqref="AO83">
    <cfRule type="cellIs" dxfId="1021" priority="183" operator="greaterThan">
      <formula>20</formula>
    </cfRule>
  </conditionalFormatting>
  <conditionalFormatting sqref="AT83">
    <cfRule type="cellIs" dxfId="1020" priority="182" operator="greaterThan">
      <formula>20</formula>
    </cfRule>
  </conditionalFormatting>
  <conditionalFormatting sqref="AQ79">
    <cfRule type="cellIs" dxfId="1019" priority="232" operator="between">
      <formula>80</formula>
      <formula>120</formula>
    </cfRule>
  </conditionalFormatting>
  <conditionalFormatting sqref="AQ79">
    <cfRule type="cellIs" dxfId="1018" priority="231" operator="between">
      <formula>80</formula>
      <formula>120</formula>
    </cfRule>
  </conditionalFormatting>
  <conditionalFormatting sqref="AP78">
    <cfRule type="cellIs" dxfId="1017" priority="230" operator="greaterThan">
      <formula>20</formula>
    </cfRule>
  </conditionalFormatting>
  <conditionalFormatting sqref="AQ78">
    <cfRule type="cellIs" dxfId="1016" priority="229" operator="between">
      <formula>80</formula>
      <formula>120</formula>
    </cfRule>
  </conditionalFormatting>
  <conditionalFormatting sqref="AQ78">
    <cfRule type="cellIs" dxfId="1015" priority="228" operator="between">
      <formula>80</formula>
      <formula>120</formula>
    </cfRule>
  </conditionalFormatting>
  <conditionalFormatting sqref="AQ78">
    <cfRule type="cellIs" dxfId="1014" priority="227" operator="between">
      <formula>80</formula>
      <formula>120</formula>
    </cfRule>
  </conditionalFormatting>
  <conditionalFormatting sqref="AQ80">
    <cfRule type="cellIs" dxfId="1013" priority="226" operator="between">
      <formula>80</formula>
      <formula>120</formula>
    </cfRule>
  </conditionalFormatting>
  <conditionalFormatting sqref="AQ80">
    <cfRule type="cellIs" dxfId="1012" priority="225" operator="between">
      <formula>80</formula>
      <formula>120</formula>
    </cfRule>
  </conditionalFormatting>
  <conditionalFormatting sqref="AV79">
    <cfRule type="cellIs" dxfId="1011" priority="224" operator="between">
      <formula>80</formula>
      <formula>120</formula>
    </cfRule>
  </conditionalFormatting>
  <conditionalFormatting sqref="AU78">
    <cfRule type="cellIs" dxfId="1010" priority="223" operator="greaterThan">
      <formula>20</formula>
    </cfRule>
  </conditionalFormatting>
  <conditionalFormatting sqref="AV78">
    <cfRule type="cellIs" dxfId="1009" priority="222" operator="between">
      <formula>80</formula>
      <formula>120</formula>
    </cfRule>
  </conditionalFormatting>
  <conditionalFormatting sqref="AV78">
    <cfRule type="cellIs" dxfId="1008" priority="220" operator="between">
      <formula>80</formula>
      <formula>120</formula>
    </cfRule>
  </conditionalFormatting>
  <conditionalFormatting sqref="AV78">
    <cfRule type="cellIs" dxfId="1007" priority="221" operator="between">
      <formula>80</formula>
      <formula>120</formula>
    </cfRule>
  </conditionalFormatting>
  <conditionalFormatting sqref="AV80">
    <cfRule type="cellIs" dxfId="1006" priority="219" operator="between">
      <formula>80</formula>
      <formula>120</formula>
    </cfRule>
  </conditionalFormatting>
  <conditionalFormatting sqref="AX85">
    <cfRule type="cellIs" dxfId="1005" priority="127" operator="lessThan">
      <formula>20</formula>
    </cfRule>
  </conditionalFormatting>
  <conditionalFormatting sqref="BA79">
    <cfRule type="cellIs" dxfId="1004" priority="218" operator="between">
      <formula>80</formula>
      <formula>120</formula>
    </cfRule>
  </conditionalFormatting>
  <conditionalFormatting sqref="AZ78">
    <cfRule type="cellIs" dxfId="1003" priority="217" operator="greaterThan">
      <formula>20</formula>
    </cfRule>
  </conditionalFormatting>
  <conditionalFormatting sqref="BA78">
    <cfRule type="cellIs" dxfId="1002" priority="216" operator="between">
      <formula>80</formula>
      <formula>120</formula>
    </cfRule>
  </conditionalFormatting>
  <conditionalFormatting sqref="BA78">
    <cfRule type="cellIs" dxfId="1001" priority="215" operator="between">
      <formula>80</formula>
      <formula>120</formula>
    </cfRule>
  </conditionalFormatting>
  <conditionalFormatting sqref="BA78">
    <cfRule type="cellIs" dxfId="1000" priority="213" operator="between">
      <formula>80</formula>
      <formula>120</formula>
    </cfRule>
  </conditionalFormatting>
  <conditionalFormatting sqref="BA78">
    <cfRule type="cellIs" dxfId="999" priority="214" operator="between">
      <formula>80</formula>
      <formula>120</formula>
    </cfRule>
  </conditionalFormatting>
  <conditionalFormatting sqref="BA80">
    <cfRule type="cellIs" dxfId="998" priority="212" operator="between">
      <formula>80</formula>
      <formula>120</formula>
    </cfRule>
  </conditionalFormatting>
  <conditionalFormatting sqref="AT84">
    <cfRule type="cellIs" dxfId="997" priority="136" operator="greaterThan">
      <formula>20</formula>
    </cfRule>
  </conditionalFormatting>
  <conditionalFormatting sqref="AO85 AO82">
    <cfRule type="cellIs" dxfId="996" priority="133" operator="greaterThan">
      <formula>20</formula>
    </cfRule>
  </conditionalFormatting>
  <conditionalFormatting sqref="AQ86">
    <cfRule type="cellIs" dxfId="995" priority="125" operator="between">
      <formula>80</formula>
      <formula>120</formula>
    </cfRule>
  </conditionalFormatting>
  <conditionalFormatting sqref="BA86">
    <cfRule type="cellIs" dxfId="994" priority="122" operator="between">
      <formula>80</formula>
      <formula>120</formula>
    </cfRule>
  </conditionalFormatting>
  <conditionalFormatting sqref="AW87 AR87">
    <cfRule type="cellIs" dxfId="993" priority="121" operator="greaterThan">
      <formula>20</formula>
    </cfRule>
  </conditionalFormatting>
  <conditionalFormatting sqref="AQ87 AV87 BA87 AL87:AM87">
    <cfRule type="cellIs" dxfId="992" priority="120" operator="between">
      <formula>80</formula>
      <formula>120</formula>
    </cfRule>
  </conditionalFormatting>
  <conditionalFormatting sqref="AY87:AZ87 AT87:AU87 AJ87:AK87">
    <cfRule type="cellIs" dxfId="991" priority="119" operator="greaterThan">
      <formula>20</formula>
    </cfRule>
  </conditionalFormatting>
  <conditionalFormatting sqref="AY38">
    <cfRule type="cellIs" dxfId="990" priority="211" operator="greaterThan">
      <formula>20</formula>
    </cfRule>
  </conditionalFormatting>
  <conditionalFormatting sqref="AJ42:AK42 AT42:AU42 AY42:AZ42">
    <cfRule type="cellIs" dxfId="989" priority="210" operator="greaterThan">
      <formula>20</formula>
    </cfRule>
  </conditionalFormatting>
  <conditionalFormatting sqref="AO42:AP42">
    <cfRule type="cellIs" dxfId="988" priority="209" operator="greaterThan">
      <formula>20</formula>
    </cfRule>
  </conditionalFormatting>
  <conditionalFormatting sqref="AO42">
    <cfRule type="cellIs" dxfId="987" priority="207" operator="greaterThan">
      <formula>20</formula>
    </cfRule>
  </conditionalFormatting>
  <conditionalFormatting sqref="AY42 AY44">
    <cfRule type="cellIs" dxfId="986" priority="205" operator="greaterThan">
      <formula>20</formula>
    </cfRule>
  </conditionalFormatting>
  <conditionalFormatting sqref="AJ42">
    <cfRule type="cellIs" dxfId="985" priority="208" operator="greaterThan">
      <formula>20</formula>
    </cfRule>
  </conditionalFormatting>
  <conditionalFormatting sqref="AT42 AT44">
    <cfRule type="cellIs" dxfId="984" priority="206" operator="greaterThan">
      <formula>20</formula>
    </cfRule>
  </conditionalFormatting>
  <conditionalFormatting sqref="AR44 AW44 AJ44:AK44 AT44:AU44 AY44:AZ44">
    <cfRule type="cellIs" dxfId="983" priority="204" operator="greaterThan">
      <formula>20</formula>
    </cfRule>
  </conditionalFormatting>
  <conditionalFormatting sqref="AL44:AM44 BA44 AV44">
    <cfRule type="cellIs" dxfId="982" priority="203" operator="between">
      <formula>80</formula>
      <formula>120</formula>
    </cfRule>
  </conditionalFormatting>
  <conditionalFormatting sqref="AO44:AP44">
    <cfRule type="cellIs" dxfId="981" priority="202" operator="greaterThan">
      <formula>20</formula>
    </cfRule>
  </conditionalFormatting>
  <conditionalFormatting sqref="AQ44">
    <cfRule type="cellIs" dxfId="980" priority="201" operator="between">
      <formula>80</formula>
      <formula>120</formula>
    </cfRule>
  </conditionalFormatting>
  <conditionalFormatting sqref="AJ43">
    <cfRule type="cellIs" dxfId="979" priority="200" operator="greaterThan">
      <formula>20</formula>
    </cfRule>
  </conditionalFormatting>
  <conditionalFormatting sqref="AO43">
    <cfRule type="cellIs" dxfId="978" priority="199" operator="greaterThan">
      <formula>20</formula>
    </cfRule>
  </conditionalFormatting>
  <conditionalFormatting sqref="AT43">
    <cfRule type="cellIs" dxfId="977" priority="198" operator="greaterThan">
      <formula>20</formula>
    </cfRule>
  </conditionalFormatting>
  <conditionalFormatting sqref="AY43">
    <cfRule type="cellIs" dxfId="976" priority="197" operator="greaterThan">
      <formula>20</formula>
    </cfRule>
  </conditionalFormatting>
  <conditionalFormatting sqref="AJ40">
    <cfRule type="cellIs" dxfId="975" priority="196" operator="greaterThan">
      <formula>20</formula>
    </cfRule>
  </conditionalFormatting>
  <conditionalFormatting sqref="AO40">
    <cfRule type="cellIs" dxfId="974" priority="195" operator="greaterThan">
      <formula>20</formula>
    </cfRule>
  </conditionalFormatting>
  <conditionalFormatting sqref="AT40">
    <cfRule type="cellIs" dxfId="973" priority="194" operator="greaterThan">
      <formula>20</formula>
    </cfRule>
  </conditionalFormatting>
  <conditionalFormatting sqref="AY40">
    <cfRule type="cellIs" dxfId="972" priority="193" operator="greaterThan">
      <formula>20</formula>
    </cfRule>
  </conditionalFormatting>
  <conditionalFormatting sqref="AJ41">
    <cfRule type="cellIs" dxfId="971" priority="192" operator="greaterThan">
      <formula>20</formula>
    </cfRule>
  </conditionalFormatting>
  <conditionalFormatting sqref="AO41">
    <cfRule type="cellIs" dxfId="970" priority="191" operator="greaterThan">
      <formula>20</formula>
    </cfRule>
  </conditionalFormatting>
  <conditionalFormatting sqref="AT41">
    <cfRule type="cellIs" dxfId="969" priority="190" operator="greaterThan">
      <formula>20</formula>
    </cfRule>
  </conditionalFormatting>
  <conditionalFormatting sqref="AY41">
    <cfRule type="cellIs" dxfId="968" priority="189" operator="greaterThan">
      <formula>20</formula>
    </cfRule>
  </conditionalFormatting>
  <conditionalFormatting sqref="AJ83">
    <cfRule type="cellIs" dxfId="967" priority="184" operator="greaterThan">
      <formula>20</formula>
    </cfRule>
  </conditionalFormatting>
  <conditionalFormatting sqref="AY83">
    <cfRule type="cellIs" dxfId="966" priority="181" operator="greaterThan">
      <formula>20</formula>
    </cfRule>
  </conditionalFormatting>
  <conditionalFormatting sqref="AK79">
    <cfRule type="cellIs" dxfId="965" priority="173" operator="lessThan">
      <formula>20</formula>
    </cfRule>
  </conditionalFormatting>
  <conditionalFormatting sqref="AL77">
    <cfRule type="cellIs" dxfId="964" priority="180" operator="between">
      <formula>80</formula>
      <formula>120</formula>
    </cfRule>
  </conditionalFormatting>
  <conditionalFormatting sqref="AK76">
    <cfRule type="cellIs" dxfId="963" priority="179" operator="greaterThan">
      <formula>20</formula>
    </cfRule>
  </conditionalFormatting>
  <conditionalFormatting sqref="AL76">
    <cfRule type="cellIs" dxfId="962" priority="178" operator="between">
      <formula>80</formula>
      <formula>120</formula>
    </cfRule>
  </conditionalFormatting>
  <conditionalFormatting sqref="AL76">
    <cfRule type="cellIs" dxfId="961" priority="177" operator="between">
      <formula>80</formula>
      <formula>120</formula>
    </cfRule>
  </conditionalFormatting>
  <conditionalFormatting sqref="AK79">
    <cfRule type="cellIs" dxfId="960" priority="176" operator="greaterThan">
      <formula>20</formula>
    </cfRule>
  </conditionalFormatting>
  <conditionalFormatting sqref="AL78:AL79">
    <cfRule type="cellIs" dxfId="959" priority="175" operator="between">
      <formula>80</formula>
      <formula>120</formula>
    </cfRule>
  </conditionalFormatting>
  <conditionalFormatting sqref="AK79">
    <cfRule type="cellIs" dxfId="958" priority="174" operator="greaterThan">
      <formula>20</formula>
    </cfRule>
  </conditionalFormatting>
  <conditionalFormatting sqref="AQ77">
    <cfRule type="cellIs" dxfId="957" priority="172" operator="between">
      <formula>80</formula>
      <formula>120</formula>
    </cfRule>
  </conditionalFormatting>
  <conditionalFormatting sqref="AQ77">
    <cfRule type="cellIs" dxfId="956" priority="171" operator="between">
      <formula>80</formula>
      <formula>120</formula>
    </cfRule>
  </conditionalFormatting>
  <conditionalFormatting sqref="AQ76">
    <cfRule type="cellIs" dxfId="955" priority="169" operator="between">
      <formula>80</formula>
      <formula>120</formula>
    </cfRule>
  </conditionalFormatting>
  <conditionalFormatting sqref="AQ76">
    <cfRule type="cellIs" dxfId="954" priority="168" operator="between">
      <formula>80</formula>
      <formula>120</formula>
    </cfRule>
  </conditionalFormatting>
  <conditionalFormatting sqref="AQ76">
    <cfRule type="cellIs" dxfId="953" priority="167" operator="between">
      <formula>80</formula>
      <formula>120</formula>
    </cfRule>
  </conditionalFormatting>
  <conditionalFormatting sqref="AP79">
    <cfRule type="cellIs" dxfId="952" priority="166" operator="greaterThan">
      <formula>20</formula>
    </cfRule>
  </conditionalFormatting>
  <conditionalFormatting sqref="AQ78:AQ79">
    <cfRule type="cellIs" dxfId="951" priority="165" operator="between">
      <formula>80</formula>
      <formula>120</formula>
    </cfRule>
  </conditionalFormatting>
  <conditionalFormatting sqref="AQ78:AQ79">
    <cfRule type="cellIs" dxfId="950" priority="164" operator="between">
      <formula>80</formula>
      <formula>120</formula>
    </cfRule>
  </conditionalFormatting>
  <conditionalFormatting sqref="AP79">
    <cfRule type="cellIs" dxfId="949" priority="163" operator="greaterThan">
      <formula>20</formula>
    </cfRule>
  </conditionalFormatting>
  <conditionalFormatting sqref="AP79">
    <cfRule type="cellIs" dxfId="948" priority="162" operator="lessThan">
      <formula>20</formula>
    </cfRule>
  </conditionalFormatting>
  <conditionalFormatting sqref="AV77">
    <cfRule type="cellIs" dxfId="947" priority="161" operator="between">
      <formula>80</formula>
      <formula>120</formula>
    </cfRule>
  </conditionalFormatting>
  <conditionalFormatting sqref="AU76">
    <cfRule type="cellIs" dxfId="946" priority="160" operator="greaterThan">
      <formula>20</formula>
    </cfRule>
  </conditionalFormatting>
  <conditionalFormatting sqref="AV76">
    <cfRule type="cellIs" dxfId="945" priority="159" operator="between">
      <formula>80</formula>
      <formula>120</formula>
    </cfRule>
  </conditionalFormatting>
  <conditionalFormatting sqref="AV76">
    <cfRule type="cellIs" dxfId="944" priority="157" operator="between">
      <formula>80</formula>
      <formula>120</formula>
    </cfRule>
  </conditionalFormatting>
  <conditionalFormatting sqref="AV76">
    <cfRule type="cellIs" dxfId="943" priority="158" operator="between">
      <formula>80</formula>
      <formula>120</formula>
    </cfRule>
  </conditionalFormatting>
  <conditionalFormatting sqref="AU79">
    <cfRule type="cellIs" dxfId="942" priority="156" operator="greaterThan">
      <formula>20</formula>
    </cfRule>
  </conditionalFormatting>
  <conditionalFormatting sqref="AV78:AV79">
    <cfRule type="cellIs" dxfId="941" priority="155" operator="between">
      <formula>80</formula>
      <formula>120</formula>
    </cfRule>
  </conditionalFormatting>
  <conditionalFormatting sqref="AU79">
    <cfRule type="cellIs" dxfId="940" priority="154" operator="greaterThan">
      <formula>20</formula>
    </cfRule>
  </conditionalFormatting>
  <conditionalFormatting sqref="AU79">
    <cfRule type="cellIs" dxfId="939" priority="153" operator="lessThan">
      <formula>20</formula>
    </cfRule>
  </conditionalFormatting>
  <conditionalFormatting sqref="BA77">
    <cfRule type="cellIs" dxfId="938" priority="152" operator="between">
      <formula>80</formula>
      <formula>120</formula>
    </cfRule>
  </conditionalFormatting>
  <conditionalFormatting sqref="AZ76">
    <cfRule type="cellIs" dxfId="937" priority="151" operator="greaterThan">
      <formula>20</formula>
    </cfRule>
  </conditionalFormatting>
  <conditionalFormatting sqref="BA76">
    <cfRule type="cellIs" dxfId="936" priority="150" operator="between">
      <formula>80</formula>
      <formula>120</formula>
    </cfRule>
  </conditionalFormatting>
  <conditionalFormatting sqref="BA76">
    <cfRule type="cellIs" dxfId="935" priority="147" operator="between">
      <formula>80</formula>
      <formula>120</formula>
    </cfRule>
  </conditionalFormatting>
  <conditionalFormatting sqref="BA76">
    <cfRule type="cellIs" dxfId="934" priority="148" operator="between">
      <formula>80</formula>
      <formula>120</formula>
    </cfRule>
  </conditionalFormatting>
  <conditionalFormatting sqref="AZ79">
    <cfRule type="cellIs" dxfId="933" priority="146" operator="greaterThan">
      <formula>20</formula>
    </cfRule>
  </conditionalFormatting>
  <conditionalFormatting sqref="BA78:BA79">
    <cfRule type="cellIs" dxfId="932" priority="145" operator="between">
      <formula>80</formula>
      <formula>120</formula>
    </cfRule>
  </conditionalFormatting>
  <conditionalFormatting sqref="AZ79">
    <cfRule type="cellIs" dxfId="931" priority="144" operator="greaterThan">
      <formula>20</formula>
    </cfRule>
  </conditionalFormatting>
  <conditionalFormatting sqref="AZ79">
    <cfRule type="cellIs" dxfId="930" priority="143" operator="lessThan">
      <formula>20</formula>
    </cfRule>
  </conditionalFormatting>
  <conditionalFormatting sqref="AJ81">
    <cfRule type="cellIs" dxfId="929" priority="142" operator="greaterThan">
      <formula>20</formula>
    </cfRule>
  </conditionalFormatting>
  <conditionalFormatting sqref="AO81">
    <cfRule type="cellIs" dxfId="928" priority="141" operator="greaterThan">
      <formula>20</formula>
    </cfRule>
  </conditionalFormatting>
  <conditionalFormatting sqref="AY84">
    <cfRule type="cellIs" dxfId="927" priority="135" operator="greaterThan">
      <formula>20</formula>
    </cfRule>
  </conditionalFormatting>
  <conditionalFormatting sqref="AJ85 AJ82">
    <cfRule type="cellIs" dxfId="926" priority="134" operator="greaterThan">
      <formula>20</formula>
    </cfRule>
  </conditionalFormatting>
  <conditionalFormatting sqref="AT85 AT82">
    <cfRule type="cellIs" dxfId="925" priority="132" operator="greaterThan">
      <formula>20</formula>
    </cfRule>
  </conditionalFormatting>
  <conditionalFormatting sqref="AY85 AY82">
    <cfRule type="cellIs" dxfId="924" priority="131" operator="greaterThan">
      <formula>20</formula>
    </cfRule>
  </conditionalFormatting>
  <conditionalFormatting sqref="AI85">
    <cfRule type="cellIs" dxfId="923" priority="130" operator="lessThan">
      <formula>20</formula>
    </cfRule>
  </conditionalFormatting>
  <conditionalFormatting sqref="AN85">
    <cfRule type="cellIs" dxfId="922" priority="129" operator="lessThan">
      <formula>20</formula>
    </cfRule>
  </conditionalFormatting>
  <conditionalFormatting sqref="AS85">
    <cfRule type="cellIs" dxfId="921" priority="128" operator="lessThan">
      <formula>20</formula>
    </cfRule>
  </conditionalFormatting>
  <conditionalFormatting sqref="AL86">
    <cfRule type="cellIs" dxfId="920" priority="126" operator="between">
      <formula>80</formula>
      <formula>120</formula>
    </cfRule>
  </conditionalFormatting>
  <conditionalFormatting sqref="AQ86">
    <cfRule type="cellIs" dxfId="919" priority="124" operator="between">
      <formula>80</formula>
      <formula>120</formula>
    </cfRule>
  </conditionalFormatting>
  <conditionalFormatting sqref="AV86">
    <cfRule type="cellIs" dxfId="918" priority="123" operator="between">
      <formula>80</formula>
      <formula>120</formula>
    </cfRule>
  </conditionalFormatting>
  <conditionalFormatting sqref="AL131">
    <cfRule type="cellIs" dxfId="917" priority="15" operator="between">
      <formula>80</formula>
      <formula>120</formula>
    </cfRule>
  </conditionalFormatting>
  <conditionalFormatting sqref="AQ131">
    <cfRule type="cellIs" dxfId="916" priority="14" operator="between">
      <formula>80</formula>
      <formula>120</formula>
    </cfRule>
  </conditionalFormatting>
  <conditionalFormatting sqref="AQ131">
    <cfRule type="cellIs" dxfId="915" priority="13" operator="between">
      <formula>80</formula>
      <formula>120</formula>
    </cfRule>
  </conditionalFormatting>
  <conditionalFormatting sqref="AV131">
    <cfRule type="cellIs" dxfId="914" priority="12" operator="between">
      <formula>80</formula>
      <formula>120</formula>
    </cfRule>
  </conditionalFormatting>
  <conditionalFormatting sqref="BA131">
    <cfRule type="cellIs" dxfId="913" priority="11" operator="between">
      <formula>80</formula>
      <formula>120</formula>
    </cfRule>
  </conditionalFormatting>
  <conditionalFormatting sqref="AJ87">
    <cfRule type="cellIs" dxfId="912" priority="117" operator="greaterThan">
      <formula>20</formula>
    </cfRule>
  </conditionalFormatting>
  <conditionalFormatting sqref="AY87">
    <cfRule type="cellIs" dxfId="911" priority="114" operator="greaterThan">
      <formula>20</formula>
    </cfRule>
  </conditionalFormatting>
  <conditionalFormatting sqref="AO87:AP87">
    <cfRule type="cellIs" dxfId="910" priority="118" operator="greaterThan">
      <formula>20</formula>
    </cfRule>
  </conditionalFormatting>
  <conditionalFormatting sqref="AO87">
    <cfRule type="cellIs" dxfId="909" priority="116" operator="greaterThan">
      <formula>20</formula>
    </cfRule>
  </conditionalFormatting>
  <conditionalFormatting sqref="AT87">
    <cfRule type="cellIs" dxfId="908" priority="115" operator="greaterThan">
      <formula>20</formula>
    </cfRule>
  </conditionalFormatting>
  <conditionalFormatting sqref="AY87">
    <cfRule type="cellIs" dxfId="907" priority="112" operator="greaterThan">
      <formula>20</formula>
    </cfRule>
  </conditionalFormatting>
  <conditionalFormatting sqref="AT87">
    <cfRule type="cellIs" dxfId="906" priority="113" operator="greaterThan">
      <formula>20</formula>
    </cfRule>
  </conditionalFormatting>
  <conditionalFormatting sqref="AJ120 AJ117 AJ114 AJ111 AJ108 AJ105 AJ102 AJ99 AJ96 AJ93 AJ90">
    <cfRule type="cellIs" dxfId="905" priority="111" operator="greaterThan">
      <formula>20</formula>
    </cfRule>
  </conditionalFormatting>
  <conditionalFormatting sqref="AO120 AO117 AO114 AO111 AO108 AO105 AO102 AO99 AO96 AO93 AO90">
    <cfRule type="cellIs" dxfId="904" priority="110" operator="greaterThan">
      <formula>20</formula>
    </cfRule>
  </conditionalFormatting>
  <conditionalFormatting sqref="AT120 AT117 AT114 AT111 AT108 AT105 AT102 AT99 AT96 AT93 AT90">
    <cfRule type="cellIs" dxfId="903" priority="109" operator="greaterThan">
      <formula>20</formula>
    </cfRule>
  </conditionalFormatting>
  <conditionalFormatting sqref="AY120 AY117 AY114 AY111 AY108 AY105 AY102 AY99 AY96 AY93 AY90">
    <cfRule type="cellIs" dxfId="902" priority="108" operator="greaterThan">
      <formula>20</formula>
    </cfRule>
  </conditionalFormatting>
  <conditionalFormatting sqref="AJ130 AJ127">
    <cfRule type="cellIs" dxfId="901" priority="107" operator="greaterThan">
      <formula>20</formula>
    </cfRule>
  </conditionalFormatting>
  <conditionalFormatting sqref="AO130 AO127">
    <cfRule type="cellIs" dxfId="900" priority="106" operator="greaterThan">
      <formula>20</formula>
    </cfRule>
  </conditionalFormatting>
  <conditionalFormatting sqref="AT130 AT127">
    <cfRule type="cellIs" dxfId="899" priority="105" operator="greaterThan">
      <formula>20</formula>
    </cfRule>
  </conditionalFormatting>
  <conditionalFormatting sqref="AY130 AY127">
    <cfRule type="cellIs" dxfId="898" priority="104" operator="greaterThan">
      <formula>20</formula>
    </cfRule>
  </conditionalFormatting>
  <conditionalFormatting sqref="AL121">
    <cfRule type="cellIs" dxfId="897" priority="103" operator="between">
      <formula>80</formula>
      <formula>120</formula>
    </cfRule>
  </conditionalFormatting>
  <conditionalFormatting sqref="AK120">
    <cfRule type="cellIs" dxfId="896" priority="102" operator="greaterThan">
      <formula>20</formula>
    </cfRule>
  </conditionalFormatting>
  <conditionalFormatting sqref="AL120">
    <cfRule type="cellIs" dxfId="895" priority="101" operator="between">
      <formula>80</formula>
      <formula>120</formula>
    </cfRule>
  </conditionalFormatting>
  <conditionalFormatting sqref="AL120">
    <cfRule type="cellIs" dxfId="894" priority="100" operator="between">
      <formula>80</formula>
      <formula>120</formula>
    </cfRule>
  </conditionalFormatting>
  <conditionalFormatting sqref="AL122">
    <cfRule type="cellIs" dxfId="893" priority="99" operator="between">
      <formula>80</formula>
      <formula>120</formula>
    </cfRule>
  </conditionalFormatting>
  <conditionalFormatting sqref="AQ121">
    <cfRule type="cellIs" dxfId="892" priority="98" operator="between">
      <formula>80</formula>
      <formula>120</formula>
    </cfRule>
  </conditionalFormatting>
  <conditionalFormatting sqref="AQ121">
    <cfRule type="cellIs" dxfId="891" priority="97" operator="between">
      <formula>80</formula>
      <formula>120</formula>
    </cfRule>
  </conditionalFormatting>
  <conditionalFormatting sqref="AP120">
    <cfRule type="cellIs" dxfId="890" priority="96" operator="greaterThan">
      <formula>20</formula>
    </cfRule>
  </conditionalFormatting>
  <conditionalFormatting sqref="AQ120">
    <cfRule type="cellIs" dxfId="889" priority="95" operator="between">
      <formula>80</formula>
      <formula>120</formula>
    </cfRule>
  </conditionalFormatting>
  <conditionalFormatting sqref="AQ120">
    <cfRule type="cellIs" dxfId="888" priority="94" operator="between">
      <formula>80</formula>
      <formula>120</formula>
    </cfRule>
  </conditionalFormatting>
  <conditionalFormatting sqref="AQ120">
    <cfRule type="cellIs" dxfId="887" priority="93" operator="between">
      <formula>80</formula>
      <formula>120</formula>
    </cfRule>
  </conditionalFormatting>
  <conditionalFormatting sqref="AQ122">
    <cfRule type="cellIs" dxfId="886" priority="92" operator="between">
      <formula>80</formula>
      <formula>120</formula>
    </cfRule>
  </conditionalFormatting>
  <conditionalFormatting sqref="AQ122">
    <cfRule type="cellIs" dxfId="885" priority="91" operator="between">
      <formula>80</formula>
      <formula>120</formula>
    </cfRule>
  </conditionalFormatting>
  <conditionalFormatting sqref="AV121">
    <cfRule type="cellIs" dxfId="884" priority="90" operator="between">
      <formula>80</formula>
      <formula>120</formula>
    </cfRule>
  </conditionalFormatting>
  <conditionalFormatting sqref="AU120">
    <cfRule type="cellIs" dxfId="883" priority="89" operator="greaterThan">
      <formula>20</formula>
    </cfRule>
  </conditionalFormatting>
  <conditionalFormatting sqref="AV120">
    <cfRule type="cellIs" dxfId="882" priority="88" operator="between">
      <formula>80</formula>
      <formula>120</formula>
    </cfRule>
  </conditionalFormatting>
  <conditionalFormatting sqref="AV120">
    <cfRule type="cellIs" dxfId="881" priority="86" operator="between">
      <formula>80</formula>
      <formula>120</formula>
    </cfRule>
  </conditionalFormatting>
  <conditionalFormatting sqref="AV120">
    <cfRule type="cellIs" dxfId="880" priority="87" operator="between">
      <formula>80</formula>
      <formula>120</formula>
    </cfRule>
  </conditionalFormatting>
  <conditionalFormatting sqref="AV122">
    <cfRule type="cellIs" dxfId="879" priority="85" operator="between">
      <formula>80</formula>
      <formula>120</formula>
    </cfRule>
  </conditionalFormatting>
  <conditionalFormatting sqref="BA121">
    <cfRule type="cellIs" dxfId="878" priority="84" operator="between">
      <formula>80</formula>
      <formula>120</formula>
    </cfRule>
  </conditionalFormatting>
  <conditionalFormatting sqref="AZ120">
    <cfRule type="cellIs" dxfId="877" priority="83" operator="greaterThan">
      <formula>20</formula>
    </cfRule>
  </conditionalFormatting>
  <conditionalFormatting sqref="BA120">
    <cfRule type="cellIs" dxfId="876" priority="82" operator="between">
      <formula>80</formula>
      <formula>120</formula>
    </cfRule>
  </conditionalFormatting>
  <conditionalFormatting sqref="BA120">
    <cfRule type="cellIs" dxfId="875" priority="81" operator="between">
      <formula>80</formula>
      <formula>120</formula>
    </cfRule>
  </conditionalFormatting>
  <conditionalFormatting sqref="BA120">
    <cfRule type="cellIs" dxfId="874" priority="79" operator="between">
      <formula>80</formula>
      <formula>120</formula>
    </cfRule>
  </conditionalFormatting>
  <conditionalFormatting sqref="BA120">
    <cfRule type="cellIs" dxfId="873" priority="80" operator="between">
      <formula>80</formula>
      <formula>120</formula>
    </cfRule>
  </conditionalFormatting>
  <conditionalFormatting sqref="BA122">
    <cfRule type="cellIs" dxfId="872" priority="78" operator="between">
      <formula>80</formula>
      <formula>120</formula>
    </cfRule>
  </conditionalFormatting>
  <conditionalFormatting sqref="AJ121 AJ118 AJ115 AJ112 AJ109 AJ106 AJ103 AJ100 AJ97 AJ94 AJ91 AJ88">
    <cfRule type="cellIs" dxfId="871" priority="77" operator="greaterThan">
      <formula>20</formula>
    </cfRule>
  </conditionalFormatting>
  <conditionalFormatting sqref="AO121 AO118 AO115 AO112 AO109 AO106 AO103 AO100 AO97 AO94 AO91 AO88">
    <cfRule type="cellIs" dxfId="870" priority="76" operator="greaterThan">
      <formula>20</formula>
    </cfRule>
  </conditionalFormatting>
  <conditionalFormatting sqref="AT121 AT118 AT115 AT112 AT109 AT106 AT103 AT100 AT97 AT94 AT91 AT88">
    <cfRule type="cellIs" dxfId="869" priority="75" operator="greaterThan">
      <formula>20</formula>
    </cfRule>
  </conditionalFormatting>
  <conditionalFormatting sqref="AY121 AY118 AY115 AY112 AY109 AY106 AY103 AY100 AY97 AY94 AY91 AY88">
    <cfRule type="cellIs" dxfId="868" priority="74" operator="greaterThan">
      <formula>20</formula>
    </cfRule>
  </conditionalFormatting>
  <conditionalFormatting sqref="AJ128 AJ125">
    <cfRule type="cellIs" dxfId="867" priority="73" operator="greaterThan">
      <formula>20</formula>
    </cfRule>
  </conditionalFormatting>
  <conditionalFormatting sqref="AO128 AO125">
    <cfRule type="cellIs" dxfId="866" priority="72" operator="greaterThan">
      <formula>20</formula>
    </cfRule>
  </conditionalFormatting>
  <conditionalFormatting sqref="AT128 AT125">
    <cfRule type="cellIs" dxfId="865" priority="71" operator="greaterThan">
      <formula>20</formula>
    </cfRule>
  </conditionalFormatting>
  <conditionalFormatting sqref="AY128 AY125">
    <cfRule type="cellIs" dxfId="864" priority="70" operator="greaterThan">
      <formula>20</formula>
    </cfRule>
  </conditionalFormatting>
  <conditionalFormatting sqref="AK121">
    <cfRule type="cellIs" dxfId="863" priority="62" operator="lessThan">
      <formula>20</formula>
    </cfRule>
  </conditionalFormatting>
  <conditionalFormatting sqref="AL119">
    <cfRule type="cellIs" dxfId="862" priority="69" operator="between">
      <formula>80</formula>
      <formula>120</formula>
    </cfRule>
  </conditionalFormatting>
  <conditionalFormatting sqref="AK118">
    <cfRule type="cellIs" dxfId="861" priority="68" operator="greaterThan">
      <formula>20</formula>
    </cfRule>
  </conditionalFormatting>
  <conditionalFormatting sqref="AL118">
    <cfRule type="cellIs" dxfId="860" priority="67" operator="between">
      <formula>80</formula>
      <formula>120</formula>
    </cfRule>
  </conditionalFormatting>
  <conditionalFormatting sqref="AL118">
    <cfRule type="cellIs" dxfId="859" priority="66" operator="between">
      <formula>80</formula>
      <formula>120</formula>
    </cfRule>
  </conditionalFormatting>
  <conditionalFormatting sqref="AK121">
    <cfRule type="cellIs" dxfId="858" priority="65" operator="greaterThan">
      <formula>20</formula>
    </cfRule>
  </conditionalFormatting>
  <conditionalFormatting sqref="AL120:AL121">
    <cfRule type="cellIs" dxfId="857" priority="64" operator="between">
      <formula>80</formula>
      <formula>120</formula>
    </cfRule>
  </conditionalFormatting>
  <conditionalFormatting sqref="AK121">
    <cfRule type="cellIs" dxfId="856" priority="63" operator="greaterThan">
      <formula>20</formula>
    </cfRule>
  </conditionalFormatting>
  <conditionalFormatting sqref="AQ119">
    <cfRule type="cellIs" dxfId="855" priority="61" operator="between">
      <formula>80</formula>
      <formula>120</formula>
    </cfRule>
  </conditionalFormatting>
  <conditionalFormatting sqref="AQ119">
    <cfRule type="cellIs" dxfId="854" priority="60" operator="between">
      <formula>80</formula>
      <formula>120</formula>
    </cfRule>
  </conditionalFormatting>
  <conditionalFormatting sqref="AP118">
    <cfRule type="cellIs" dxfId="853" priority="59" operator="greaterThan">
      <formula>20</formula>
    </cfRule>
  </conditionalFormatting>
  <conditionalFormatting sqref="AQ118">
    <cfRule type="cellIs" dxfId="852" priority="58" operator="between">
      <formula>80</formula>
      <formula>120</formula>
    </cfRule>
  </conditionalFormatting>
  <conditionalFormatting sqref="AQ118">
    <cfRule type="cellIs" dxfId="851" priority="57" operator="between">
      <formula>80</formula>
      <formula>120</formula>
    </cfRule>
  </conditionalFormatting>
  <conditionalFormatting sqref="AQ118">
    <cfRule type="cellIs" dxfId="850" priority="56" operator="between">
      <formula>80</formula>
      <formula>120</formula>
    </cfRule>
  </conditionalFormatting>
  <conditionalFormatting sqref="AP121">
    <cfRule type="cellIs" dxfId="849" priority="55" operator="greaterThan">
      <formula>20</formula>
    </cfRule>
  </conditionalFormatting>
  <conditionalFormatting sqref="AQ120:AQ121">
    <cfRule type="cellIs" dxfId="848" priority="54" operator="between">
      <formula>80</formula>
      <formula>120</formula>
    </cfRule>
  </conditionalFormatting>
  <conditionalFormatting sqref="AQ120:AQ121">
    <cfRule type="cellIs" dxfId="847" priority="53" operator="between">
      <formula>80</formula>
      <formula>120</formula>
    </cfRule>
  </conditionalFormatting>
  <conditionalFormatting sqref="AP121">
    <cfRule type="cellIs" dxfId="846" priority="52" operator="greaterThan">
      <formula>20</formula>
    </cfRule>
  </conditionalFormatting>
  <conditionalFormatting sqref="AP121">
    <cfRule type="cellIs" dxfId="845" priority="51" operator="lessThan">
      <formula>20</formula>
    </cfRule>
  </conditionalFormatting>
  <conditionalFormatting sqref="AV119">
    <cfRule type="cellIs" dxfId="844" priority="50" operator="between">
      <formula>80</formula>
      <formula>120</formula>
    </cfRule>
  </conditionalFormatting>
  <conditionalFormatting sqref="AU118">
    <cfRule type="cellIs" dxfId="843" priority="49" operator="greaterThan">
      <formula>20</formula>
    </cfRule>
  </conditionalFormatting>
  <conditionalFormatting sqref="AV118">
    <cfRule type="cellIs" dxfId="842" priority="48" operator="between">
      <formula>80</formula>
      <formula>120</formula>
    </cfRule>
  </conditionalFormatting>
  <conditionalFormatting sqref="AV118">
    <cfRule type="cellIs" dxfId="841" priority="46" operator="between">
      <formula>80</formula>
      <formula>120</formula>
    </cfRule>
  </conditionalFormatting>
  <conditionalFormatting sqref="AV118">
    <cfRule type="cellIs" dxfId="840" priority="47" operator="between">
      <formula>80</formula>
      <formula>120</formula>
    </cfRule>
  </conditionalFormatting>
  <conditionalFormatting sqref="AU121">
    <cfRule type="cellIs" dxfId="839" priority="45" operator="greaterThan">
      <formula>20</formula>
    </cfRule>
  </conditionalFormatting>
  <conditionalFormatting sqref="AV120:AV121">
    <cfRule type="cellIs" dxfId="838" priority="44" operator="between">
      <formula>80</formula>
      <formula>120</formula>
    </cfRule>
  </conditionalFormatting>
  <conditionalFormatting sqref="AU121">
    <cfRule type="cellIs" dxfId="837" priority="43" operator="greaterThan">
      <formula>20</formula>
    </cfRule>
  </conditionalFormatting>
  <conditionalFormatting sqref="AU121">
    <cfRule type="cellIs" dxfId="836" priority="42" operator="lessThan">
      <formula>20</formula>
    </cfRule>
  </conditionalFormatting>
  <conditionalFormatting sqref="BA119">
    <cfRule type="cellIs" dxfId="835" priority="41" operator="between">
      <formula>80</formula>
      <formula>120</formula>
    </cfRule>
  </conditionalFormatting>
  <conditionalFormatting sqref="AZ118">
    <cfRule type="cellIs" dxfId="834" priority="40" operator="greaterThan">
      <formula>20</formula>
    </cfRule>
  </conditionalFormatting>
  <conditionalFormatting sqref="BA118">
    <cfRule type="cellIs" dxfId="833" priority="39" operator="between">
      <formula>80</formula>
      <formula>120</formula>
    </cfRule>
  </conditionalFormatting>
  <conditionalFormatting sqref="BA118">
    <cfRule type="cellIs" dxfId="832" priority="38" operator="between">
      <formula>80</formula>
      <formula>120</formula>
    </cfRule>
  </conditionalFormatting>
  <conditionalFormatting sqref="BA118">
    <cfRule type="cellIs" dxfId="831" priority="36" operator="between">
      <formula>80</formula>
      <formula>120</formula>
    </cfRule>
  </conditionalFormatting>
  <conditionalFormatting sqref="BA118">
    <cfRule type="cellIs" dxfId="830" priority="37" operator="between">
      <formula>80</formula>
      <formula>120</formula>
    </cfRule>
  </conditionalFormatting>
  <conditionalFormatting sqref="AZ121">
    <cfRule type="cellIs" dxfId="829" priority="35" operator="greaterThan">
      <formula>20</formula>
    </cfRule>
  </conditionalFormatting>
  <conditionalFormatting sqref="BA120:BA121">
    <cfRule type="cellIs" dxfId="828" priority="34" operator="between">
      <formula>80</formula>
      <formula>120</formula>
    </cfRule>
  </conditionalFormatting>
  <conditionalFormatting sqref="AZ121">
    <cfRule type="cellIs" dxfId="827" priority="33" operator="greaterThan">
      <formula>20</formula>
    </cfRule>
  </conditionalFormatting>
  <conditionalFormatting sqref="AZ121">
    <cfRule type="cellIs" dxfId="826" priority="32" operator="lessThan">
      <formula>20</formula>
    </cfRule>
  </conditionalFormatting>
  <conditionalFormatting sqref="AJ123">
    <cfRule type="cellIs" dxfId="825" priority="31" operator="greaterThan">
      <formula>20</formula>
    </cfRule>
  </conditionalFormatting>
  <conditionalFormatting sqref="AO123">
    <cfRule type="cellIs" dxfId="824" priority="30" operator="greaterThan">
      <formula>20</formula>
    </cfRule>
  </conditionalFormatting>
  <conditionalFormatting sqref="AT123">
    <cfRule type="cellIs" dxfId="823" priority="29" operator="greaterThan">
      <formula>20</formula>
    </cfRule>
  </conditionalFormatting>
  <conditionalFormatting sqref="AY123">
    <cfRule type="cellIs" dxfId="822" priority="28" operator="greaterThan">
      <formula>20</formula>
    </cfRule>
  </conditionalFormatting>
  <conditionalFormatting sqref="AJ129 AJ126">
    <cfRule type="cellIs" dxfId="821" priority="27" operator="greaterThan">
      <formula>20</formula>
    </cfRule>
  </conditionalFormatting>
  <conditionalFormatting sqref="AO129 AO126">
    <cfRule type="cellIs" dxfId="820" priority="26" operator="greaterThan">
      <formula>20</formula>
    </cfRule>
  </conditionalFormatting>
  <conditionalFormatting sqref="AT129 AT126">
    <cfRule type="cellIs" dxfId="819" priority="25" operator="greaterThan">
      <formula>20</formula>
    </cfRule>
  </conditionalFormatting>
  <conditionalFormatting sqref="AY129 AY126">
    <cfRule type="cellIs" dxfId="818" priority="24" operator="greaterThan">
      <formula>20</formula>
    </cfRule>
  </conditionalFormatting>
  <conditionalFormatting sqref="AJ130 AJ127 AJ124">
    <cfRule type="cellIs" dxfId="817" priority="23" operator="greaterThan">
      <formula>20</formula>
    </cfRule>
  </conditionalFormatting>
  <conditionalFormatting sqref="AO130 AO127 AO124">
    <cfRule type="cellIs" dxfId="816" priority="22" operator="greaterThan">
      <formula>20</formula>
    </cfRule>
  </conditionalFormatting>
  <conditionalFormatting sqref="AT130 AT127 AT124">
    <cfRule type="cellIs" dxfId="815" priority="21" operator="greaterThan">
      <formula>20</formula>
    </cfRule>
  </conditionalFormatting>
  <conditionalFormatting sqref="AY130 AY127 AY124">
    <cfRule type="cellIs" dxfId="814" priority="20" operator="greaterThan">
      <formula>20</formula>
    </cfRule>
  </conditionalFormatting>
  <conditionalFormatting sqref="AI130">
    <cfRule type="cellIs" dxfId="813" priority="19" operator="lessThan">
      <formula>20</formula>
    </cfRule>
  </conditionalFormatting>
  <conditionalFormatting sqref="AN130">
    <cfRule type="cellIs" dxfId="812" priority="18" operator="lessThan">
      <formula>20</formula>
    </cfRule>
  </conditionalFormatting>
  <conditionalFormatting sqref="AS130">
    <cfRule type="cellIs" dxfId="811" priority="17" operator="lessThan">
      <formula>20</formula>
    </cfRule>
  </conditionalFormatting>
  <conditionalFormatting sqref="AX130">
    <cfRule type="cellIs" dxfId="810" priority="16" operator="lessThan">
      <formula>20</formula>
    </cfRule>
  </conditionalFormatting>
  <conditionalFormatting sqref="AJ133">
    <cfRule type="cellIs" dxfId="809" priority="8" operator="greaterThan">
      <formula>20</formula>
    </cfRule>
  </conditionalFormatting>
  <conditionalFormatting sqref="AO133">
    <cfRule type="cellIs" dxfId="808" priority="7" operator="greaterThan">
      <formula>20</formula>
    </cfRule>
  </conditionalFormatting>
  <conditionalFormatting sqref="AT133">
    <cfRule type="cellIs" dxfId="807" priority="6" operator="greaterThan">
      <formula>20</formula>
    </cfRule>
  </conditionalFormatting>
  <conditionalFormatting sqref="AY133">
    <cfRule type="cellIs" dxfId="806" priority="5" operator="greaterThan">
      <formula>20</formula>
    </cfRule>
  </conditionalFormatting>
  <conditionalFormatting sqref="AJ133">
    <cfRule type="cellIs" dxfId="805" priority="4" operator="greaterThan">
      <formula>20</formula>
    </cfRule>
  </conditionalFormatting>
  <conditionalFormatting sqref="AO133">
    <cfRule type="cellIs" dxfId="804" priority="3" operator="greaterThan">
      <formula>20</formula>
    </cfRule>
  </conditionalFormatting>
  <conditionalFormatting sqref="AT133">
    <cfRule type="cellIs" dxfId="803" priority="2" operator="greaterThan">
      <formula>20</formula>
    </cfRule>
  </conditionalFormatting>
  <conditionalFormatting sqref="AY133">
    <cfRule type="cellIs" dxfId="802" priority="1" operator="greaterThan">
      <formula>20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F78D-84E7-42CF-A92A-BDF93B9FAFF1}">
  <dimension ref="A1:BF135"/>
  <sheetViews>
    <sheetView topLeftCell="A4" zoomScale="85" zoomScaleNormal="85" workbookViewId="0">
      <selection activeCell="A24" sqref="A24:XFD140"/>
    </sheetView>
  </sheetViews>
  <sheetFormatPr defaultRowHeight="14.5" x14ac:dyDescent="0.35"/>
  <cols>
    <col min="3" max="3" width="26.453125" customWidth="1"/>
    <col min="5" max="5" width="11.81640625" bestFit="1" customWidth="1"/>
    <col min="7" max="7" width="12" customWidth="1"/>
    <col min="9" max="9" width="11.54296875" customWidth="1"/>
    <col min="25" max="25" width="15.36328125" customWidth="1"/>
    <col min="26" max="26" width="12.453125" customWidth="1"/>
  </cols>
  <sheetData>
    <row r="1" spans="1:9" x14ac:dyDescent="0.35">
      <c r="A1" t="s">
        <v>68</v>
      </c>
    </row>
    <row r="12" spans="1:9" x14ac:dyDescent="0.35">
      <c r="A12" t="s">
        <v>29</v>
      </c>
      <c r="C12" t="s">
        <v>66</v>
      </c>
      <c r="D12" t="s">
        <v>30</v>
      </c>
      <c r="E12" s="2" t="s">
        <v>8</v>
      </c>
      <c r="F12" t="s">
        <v>31</v>
      </c>
      <c r="G12" s="2" t="s">
        <v>9</v>
      </c>
      <c r="H12" t="s">
        <v>32</v>
      </c>
      <c r="I12" s="2" t="s">
        <v>11</v>
      </c>
    </row>
    <row r="13" spans="1:9" x14ac:dyDescent="0.35">
      <c r="G13" s="2"/>
      <c r="I13" s="2"/>
    </row>
    <row r="14" spans="1:9" x14ac:dyDescent="0.35">
      <c r="D14">
        <v>0</v>
      </c>
      <c r="E14" s="2">
        <f>AVERAGE(I28:I29)</f>
        <v>569.5</v>
      </c>
      <c r="F14">
        <v>0</v>
      </c>
      <c r="G14" s="2">
        <f>AVERAGE(J28:J29)</f>
        <v>1027.5</v>
      </c>
      <c r="H14">
        <v>0</v>
      </c>
      <c r="I14" s="2">
        <f>AVERAGE(L28:L29)</f>
        <v>439.5</v>
      </c>
    </row>
    <row r="15" spans="1:9" x14ac:dyDescent="0.35">
      <c r="D15">
        <f>3*G31/1000</f>
        <v>6.0000000000000006E-4</v>
      </c>
      <c r="E15" s="2">
        <f>AVERAGE(I31:I32)</f>
        <v>1402.5</v>
      </c>
      <c r="F15">
        <f>6*H31/1000</f>
        <v>1.2000000000000001E-3</v>
      </c>
      <c r="G15" s="2">
        <f>AVERAGE(J31:J32)</f>
        <v>2660.5</v>
      </c>
      <c r="H15">
        <f>0.3*H31/1000</f>
        <v>5.9999999999999995E-5</v>
      </c>
      <c r="I15" s="2">
        <f>AVERAGE(L31:L32)</f>
        <v>1300.5</v>
      </c>
    </row>
    <row r="16" spans="1:9" x14ac:dyDescent="0.35">
      <c r="D16">
        <f>3*G34/1000</f>
        <v>1.7999999999999997E-3</v>
      </c>
      <c r="E16" s="2">
        <f>AVERAGE(I34:I35)</f>
        <v>4278</v>
      </c>
      <c r="F16">
        <f>6*H34/1000</f>
        <v>3.5999999999999995E-3</v>
      </c>
      <c r="G16" s="2">
        <f>AVERAGE(J34:J35)</f>
        <v>8571.5</v>
      </c>
      <c r="H16">
        <f>0.3*H34/1000</f>
        <v>1.7999999999999998E-4</v>
      </c>
      <c r="I16" s="2">
        <f>AVERAGE(L34:L35)</f>
        <v>4160</v>
      </c>
    </row>
    <row r="17" spans="1:58" x14ac:dyDescent="0.35">
      <c r="D17">
        <f>9*G37/1000</f>
        <v>2.9970000000000005E-3</v>
      </c>
      <c r="E17" s="2">
        <f>AVERAGE(I37:I38)</f>
        <v>6572</v>
      </c>
      <c r="F17">
        <f>18*H37/1000</f>
        <v>5.9940000000000011E-3</v>
      </c>
      <c r="G17" s="2">
        <f>AVERAGE(J37:J38)</f>
        <v>12728</v>
      </c>
      <c r="H17">
        <f>0.9*H37/1000</f>
        <v>2.9970000000000002E-4</v>
      </c>
      <c r="I17" s="2">
        <f>AVERAGE(L37:L38)</f>
        <v>6502.5</v>
      </c>
    </row>
    <row r="18" spans="1:58" x14ac:dyDescent="0.35">
      <c r="D18">
        <f>9*G40/1000</f>
        <v>4.2030000000000001E-3</v>
      </c>
      <c r="E18" s="2">
        <f>AVERAGE(I40:I41)</f>
        <v>9471</v>
      </c>
      <c r="F18">
        <f>18*H40/1000</f>
        <v>8.4060000000000003E-3</v>
      </c>
      <c r="G18" s="2">
        <f>AVERAGE(J40:J41)</f>
        <v>18878</v>
      </c>
      <c r="H18">
        <f>0.9*H40/1000</f>
        <v>4.2030000000000002E-4</v>
      </c>
      <c r="I18" s="2">
        <f>AVERAGE(L40:L41)</f>
        <v>9313.5</v>
      </c>
    </row>
    <row r="19" spans="1:58" x14ac:dyDescent="0.35">
      <c r="D19">
        <f>9*G43/1000</f>
        <v>5.3999999999999994E-3</v>
      </c>
      <c r="E19" s="2">
        <f>AVERAGE(I43:I44)</f>
        <v>12416.5</v>
      </c>
      <c r="F19">
        <f>18*H43/1000</f>
        <v>1.0799999999999999E-2</v>
      </c>
      <c r="G19" s="2">
        <f>AVERAGE(J43:J44)</f>
        <v>24666.5</v>
      </c>
      <c r="H19">
        <f>0.9*H43/1000</f>
        <v>5.4000000000000001E-4</v>
      </c>
      <c r="I19" s="2">
        <f>AVERAGE(L43:L44)</f>
        <v>12035</v>
      </c>
    </row>
    <row r="20" spans="1:58" x14ac:dyDescent="0.35">
      <c r="C20" t="s">
        <v>33</v>
      </c>
      <c r="E20" s="4">
        <f>SLOPE(D13:D19,E13:E19)</f>
        <v>4.5217522837127812E-7</v>
      </c>
      <c r="F20" s="4"/>
      <c r="G20" s="4">
        <f>SLOPE(F13:F19,G13:G19)</f>
        <v>4.5288066606677515E-7</v>
      </c>
      <c r="H20" s="4"/>
      <c r="I20" s="4">
        <f>SLOPE(H13:H19,I13:I19)</f>
        <v>4.6039146325352363E-8</v>
      </c>
    </row>
    <row r="21" spans="1:58" x14ac:dyDescent="0.35">
      <c r="C21" t="s">
        <v>34</v>
      </c>
      <c r="E21" s="4">
        <f>INTERCEPT(D13:D19,E13:E19)</f>
        <v>-1.1579601485881301E-4</v>
      </c>
      <c r="F21" s="4"/>
      <c r="G21" s="4">
        <f>INTERCEPT(F13:F19,G13:G19)</f>
        <v>-1.7280296781470566E-4</v>
      </c>
      <c r="H21" s="4"/>
      <c r="I21" s="4">
        <f>INTERCEPT(H13:H19,I13:I19)</f>
        <v>-8.9778712711612485E-6</v>
      </c>
    </row>
    <row r="22" spans="1:58" x14ac:dyDescent="0.35">
      <c r="C22" t="s">
        <v>35</v>
      </c>
      <c r="E22" s="5">
        <f>RSQ(D13:D19,E13:E19)</f>
        <v>0.99735043968881565</v>
      </c>
      <c r="F22" s="5"/>
      <c r="G22" s="5">
        <f>RSQ(F13:F19,G13:G19)</f>
        <v>0.99625881411048978</v>
      </c>
      <c r="H22" s="5"/>
      <c r="I22" s="5">
        <f>RSQ(H13:H19,I13:I19)</f>
        <v>0.99849823704703167</v>
      </c>
    </row>
    <row r="23" spans="1:58" s="2" customFormat="1" ht="174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s="2" t="s">
        <v>36</v>
      </c>
      <c r="AB23" s="2" t="s">
        <v>37</v>
      </c>
      <c r="AC23" s="2" t="s">
        <v>38</v>
      </c>
      <c r="AD23" s="2" t="s">
        <v>39</v>
      </c>
      <c r="AE23" s="2" t="s">
        <v>40</v>
      </c>
      <c r="AF23" s="2" t="s">
        <v>41</v>
      </c>
      <c r="AG23" s="2" t="s">
        <v>42</v>
      </c>
      <c r="AI23" s="2" t="s">
        <v>43</v>
      </c>
      <c r="AJ23" s="2" t="s">
        <v>44</v>
      </c>
      <c r="AK23" s="2" t="s">
        <v>45</v>
      </c>
      <c r="AL23" s="2" t="s">
        <v>46</v>
      </c>
      <c r="AN23" s="2" t="s">
        <v>47</v>
      </c>
      <c r="AO23" s="2" t="s">
        <v>48</v>
      </c>
      <c r="AP23" s="2" t="s">
        <v>49</v>
      </c>
      <c r="AQ23" s="2" t="s">
        <v>50</v>
      </c>
      <c r="AS23" s="2" t="s">
        <v>51</v>
      </c>
      <c r="AT23" s="2" t="s">
        <v>52</v>
      </c>
      <c r="AU23" s="2" t="s">
        <v>53</v>
      </c>
      <c r="AV23" s="2" t="s">
        <v>54</v>
      </c>
      <c r="AX23" s="2" t="s">
        <v>55</v>
      </c>
      <c r="AY23" s="2" t="s">
        <v>56</v>
      </c>
      <c r="AZ23" s="2" t="s">
        <v>57</v>
      </c>
      <c r="BA23" s="2" t="s">
        <v>58</v>
      </c>
      <c r="BC23" s="2" t="s">
        <v>59</v>
      </c>
      <c r="BD23" s="2" t="s">
        <v>60</v>
      </c>
      <c r="BE23" s="2" t="s">
        <v>61</v>
      </c>
      <c r="BF23" s="2" t="s">
        <v>62</v>
      </c>
    </row>
    <row r="24" spans="1:58" x14ac:dyDescent="0.35">
      <c r="A24">
        <v>1</v>
      </c>
      <c r="B24">
        <v>1</v>
      </c>
      <c r="C24" t="s">
        <v>26</v>
      </c>
      <c r="D24" t="s">
        <v>27</v>
      </c>
      <c r="G24">
        <v>0.3</v>
      </c>
      <c r="H24">
        <v>0.3</v>
      </c>
      <c r="I24">
        <v>6470</v>
      </c>
      <c r="J24">
        <v>13187</v>
      </c>
      <c r="L24">
        <v>5635</v>
      </c>
      <c r="M24">
        <v>8.9640000000000004</v>
      </c>
      <c r="N24">
        <v>19.084</v>
      </c>
      <c r="O24">
        <v>10.119999999999999</v>
      </c>
      <c r="Q24">
        <v>0.78900000000000003</v>
      </c>
      <c r="R24">
        <v>1</v>
      </c>
      <c r="S24">
        <v>0</v>
      </c>
      <c r="T24">
        <v>0</v>
      </c>
      <c r="V24">
        <v>0</v>
      </c>
      <c r="Y24" s="1">
        <v>44543</v>
      </c>
      <c r="Z24" s="6">
        <v>0.52252314814814815</v>
      </c>
      <c r="AB24">
        <v>1</v>
      </c>
      <c r="AD24" s="3">
        <f>((I24*$E$20)+$E$21)*1000/G24</f>
        <v>9.3659257090111883</v>
      </c>
      <c r="AE24" s="3">
        <f t="shared" ref="AE24:AE87" si="0">((J24*$G$20)+$G$21)*1000/H24</f>
        <v>19.331114585359526</v>
      </c>
      <c r="AF24" s="3">
        <f>AE24-AD24</f>
        <v>9.9651888763483374</v>
      </c>
      <c r="AG24" s="3">
        <f>((L24*$I$20)+$I$21)*1000/H24</f>
        <v>0.83484239424066453</v>
      </c>
    </row>
    <row r="25" spans="1:58" x14ac:dyDescent="0.35">
      <c r="A25">
        <v>2</v>
      </c>
      <c r="B25">
        <v>1</v>
      </c>
      <c r="C25" t="s">
        <v>26</v>
      </c>
      <c r="D25" t="s">
        <v>27</v>
      </c>
      <c r="G25">
        <v>0.3</v>
      </c>
      <c r="H25">
        <v>0.3</v>
      </c>
      <c r="I25">
        <v>6570</v>
      </c>
      <c r="J25">
        <v>13197</v>
      </c>
      <c r="L25">
        <v>5591</v>
      </c>
      <c r="M25">
        <v>9.0920000000000005</v>
      </c>
      <c r="N25">
        <v>19.097999999999999</v>
      </c>
      <c r="O25">
        <v>10.006</v>
      </c>
      <c r="Q25">
        <v>0.78100000000000003</v>
      </c>
      <c r="R25">
        <v>1</v>
      </c>
      <c r="S25">
        <v>0</v>
      </c>
      <c r="T25">
        <v>0</v>
      </c>
      <c r="V25">
        <v>0</v>
      </c>
      <c r="Y25" s="1">
        <v>44543</v>
      </c>
      <c r="Z25" s="6">
        <v>0.52972222222222221</v>
      </c>
      <c r="AB25">
        <v>1</v>
      </c>
      <c r="AD25" s="3">
        <f t="shared" ref="AD25:AD88" si="1">((I25*$E$20)+$E$21)*1000/G25</f>
        <v>9.5166507851349476</v>
      </c>
      <c r="AE25" s="3">
        <f t="shared" si="0"/>
        <v>19.346210607561755</v>
      </c>
      <c r="AF25" s="3">
        <f t="shared" ref="AF25:AF88" si="2">AE25-AD25</f>
        <v>9.8295598224268073</v>
      </c>
      <c r="AG25" s="3">
        <f t="shared" ref="AG25:AG88" si="3">((L25*$I$20)+$I$21)*1000/H25</f>
        <v>0.82808998611294615</v>
      </c>
    </row>
    <row r="26" spans="1:58" x14ac:dyDescent="0.35">
      <c r="A26">
        <v>3</v>
      </c>
      <c r="B26">
        <v>1</v>
      </c>
      <c r="C26" t="s">
        <v>26</v>
      </c>
      <c r="D26" t="s">
        <v>27</v>
      </c>
      <c r="G26">
        <v>0.3</v>
      </c>
      <c r="H26">
        <v>0.3</v>
      </c>
      <c r="I26">
        <v>6529</v>
      </c>
      <c r="J26">
        <v>12943</v>
      </c>
      <c r="L26">
        <v>5463</v>
      </c>
      <c r="M26">
        <v>9.0399999999999991</v>
      </c>
      <c r="N26">
        <v>18.739000000000001</v>
      </c>
      <c r="O26">
        <v>9.6999999999999993</v>
      </c>
      <c r="Q26">
        <v>0.75900000000000001</v>
      </c>
      <c r="R26">
        <v>1</v>
      </c>
      <c r="S26">
        <v>0</v>
      </c>
      <c r="T26">
        <v>0</v>
      </c>
      <c r="V26">
        <v>0</v>
      </c>
      <c r="Y26" s="1">
        <v>44543</v>
      </c>
      <c r="Z26" s="6">
        <v>0.53746527777777775</v>
      </c>
      <c r="AB26">
        <v>1</v>
      </c>
      <c r="AD26" s="3">
        <f t="shared" si="1"/>
        <v>9.4548535039242072</v>
      </c>
      <c r="AE26" s="3">
        <f t="shared" si="0"/>
        <v>18.962771643625217</v>
      </c>
      <c r="AF26" s="3">
        <f t="shared" si="2"/>
        <v>9.50791813970101</v>
      </c>
      <c r="AG26" s="3">
        <f t="shared" si="3"/>
        <v>0.80844661701412901</v>
      </c>
    </row>
    <row r="27" spans="1:58" x14ac:dyDescent="0.35">
      <c r="A27">
        <v>4</v>
      </c>
      <c r="B27">
        <v>3</v>
      </c>
      <c r="C27" t="s">
        <v>28</v>
      </c>
      <c r="D27" t="s">
        <v>27</v>
      </c>
      <c r="G27">
        <v>0.5</v>
      </c>
      <c r="H27">
        <v>0.5</v>
      </c>
      <c r="I27">
        <v>3299</v>
      </c>
      <c r="J27">
        <v>1147</v>
      </c>
      <c r="L27">
        <v>485</v>
      </c>
      <c r="M27">
        <v>2.9460000000000002</v>
      </c>
      <c r="N27">
        <v>1.25</v>
      </c>
      <c r="O27">
        <v>0</v>
      </c>
      <c r="Q27">
        <v>0</v>
      </c>
      <c r="R27">
        <v>1</v>
      </c>
      <c r="S27">
        <v>0</v>
      </c>
      <c r="T27">
        <v>0</v>
      </c>
      <c r="V27">
        <v>0</v>
      </c>
      <c r="Y27" s="1">
        <v>44543</v>
      </c>
      <c r="Z27" s="6">
        <v>0.55010416666666673</v>
      </c>
      <c r="AB27">
        <v>1</v>
      </c>
      <c r="AD27" s="3">
        <f t="shared" si="1"/>
        <v>2.7518601270760672</v>
      </c>
      <c r="AE27" s="3">
        <f t="shared" si="0"/>
        <v>0.69330231232777084</v>
      </c>
      <c r="AF27" s="3">
        <f t="shared" si="2"/>
        <v>-2.0585578147482964</v>
      </c>
      <c r="AG27" s="3">
        <f t="shared" si="3"/>
        <v>2.6702229393269297E-2</v>
      </c>
    </row>
    <row r="28" spans="1:58" x14ac:dyDescent="0.35">
      <c r="A28">
        <v>5</v>
      </c>
      <c r="B28">
        <v>3</v>
      </c>
      <c r="C28" t="s">
        <v>28</v>
      </c>
      <c r="D28" t="s">
        <v>27</v>
      </c>
      <c r="G28">
        <v>0.5</v>
      </c>
      <c r="H28">
        <v>0.5</v>
      </c>
      <c r="I28">
        <v>623</v>
      </c>
      <c r="J28">
        <v>1031</v>
      </c>
      <c r="L28">
        <v>443</v>
      </c>
      <c r="M28">
        <v>0.89300000000000002</v>
      </c>
      <c r="N28">
        <v>1.1519999999999999</v>
      </c>
      <c r="O28">
        <v>0.25900000000000001</v>
      </c>
      <c r="Q28">
        <v>0</v>
      </c>
      <c r="R28">
        <v>1</v>
      </c>
      <c r="S28">
        <v>0</v>
      </c>
      <c r="T28">
        <v>0</v>
      </c>
      <c r="V28">
        <v>0</v>
      </c>
      <c r="Y28" s="1">
        <v>44543</v>
      </c>
      <c r="Z28" s="6">
        <v>0.5564351851851852</v>
      </c>
      <c r="AB28">
        <v>1</v>
      </c>
      <c r="AD28" s="3">
        <f t="shared" si="1"/>
        <v>0.33181830483298652</v>
      </c>
      <c r="AE28" s="3">
        <f t="shared" si="0"/>
        <v>0.58823399780027896</v>
      </c>
      <c r="AF28" s="3">
        <f t="shared" si="2"/>
        <v>0.25641569296729244</v>
      </c>
      <c r="AG28" s="3">
        <f t="shared" si="3"/>
        <v>2.2834941101939697E-2</v>
      </c>
      <c r="BC28" s="3">
        <f>AVERAGE(AD28:AD29)</f>
        <v>0.28343555539725973</v>
      </c>
      <c r="BD28" s="3">
        <f>AVERAGE(AE28:AE29)</f>
        <v>0.58506383313781152</v>
      </c>
      <c r="BE28" s="3">
        <f>AVERAGE(AF28:AF29)</f>
        <v>0.30162827774055179</v>
      </c>
      <c r="BF28" s="3">
        <f>AVERAGE(AG28:AG29)</f>
        <v>2.2512667077662231E-2</v>
      </c>
    </row>
    <row r="29" spans="1:58" x14ac:dyDescent="0.35">
      <c r="A29">
        <v>6</v>
      </c>
      <c r="B29">
        <v>3</v>
      </c>
      <c r="C29" t="s">
        <v>28</v>
      </c>
      <c r="D29" t="s">
        <v>27</v>
      </c>
      <c r="G29">
        <v>0.5</v>
      </c>
      <c r="H29">
        <v>0.5</v>
      </c>
      <c r="I29">
        <v>516</v>
      </c>
      <c r="J29">
        <v>1024</v>
      </c>
      <c r="L29">
        <v>436</v>
      </c>
      <c r="M29">
        <v>0.81100000000000005</v>
      </c>
      <c r="N29">
        <v>1.1459999999999999</v>
      </c>
      <c r="O29">
        <v>0.33500000000000002</v>
      </c>
      <c r="Q29">
        <v>0</v>
      </c>
      <c r="R29">
        <v>1</v>
      </c>
      <c r="S29">
        <v>0</v>
      </c>
      <c r="T29">
        <v>0</v>
      </c>
      <c r="V29">
        <v>0</v>
      </c>
      <c r="Y29" s="1">
        <v>44543</v>
      </c>
      <c r="Z29" s="6">
        <v>0.56322916666666667</v>
      </c>
      <c r="AB29">
        <v>1</v>
      </c>
      <c r="AD29" s="3">
        <f t="shared" si="1"/>
        <v>0.235052805961533</v>
      </c>
      <c r="AE29" s="3">
        <f t="shared" si="0"/>
        <v>0.58189366847534418</v>
      </c>
      <c r="AF29" s="3">
        <f t="shared" si="2"/>
        <v>0.34684086251381119</v>
      </c>
      <c r="AG29" s="3">
        <f t="shared" si="3"/>
        <v>2.2190393053384765E-2</v>
      </c>
    </row>
    <row r="30" spans="1:58" x14ac:dyDescent="0.35">
      <c r="A30">
        <v>7</v>
      </c>
      <c r="B30">
        <v>4</v>
      </c>
      <c r="C30" t="s">
        <v>63</v>
      </c>
      <c r="D30" t="s">
        <v>27</v>
      </c>
      <c r="G30">
        <v>0.2</v>
      </c>
      <c r="H30">
        <v>0.2</v>
      </c>
      <c r="I30">
        <v>683</v>
      </c>
      <c r="J30">
        <v>2552</v>
      </c>
      <c r="L30">
        <v>1290</v>
      </c>
      <c r="M30">
        <v>2.347</v>
      </c>
      <c r="N30">
        <v>6.101</v>
      </c>
      <c r="O30">
        <v>3.754</v>
      </c>
      <c r="Q30">
        <v>4.7E-2</v>
      </c>
      <c r="R30">
        <v>1</v>
      </c>
      <c r="S30">
        <v>0</v>
      </c>
      <c r="T30">
        <v>0</v>
      </c>
      <c r="V30">
        <v>0</v>
      </c>
      <c r="Y30" s="1">
        <v>44543</v>
      </c>
      <c r="Z30" s="6">
        <v>0.57493055555555561</v>
      </c>
      <c r="AB30">
        <v>1</v>
      </c>
      <c r="AD30" s="3">
        <f t="shared" si="1"/>
        <v>0.96519833059384963</v>
      </c>
      <c r="AE30" s="3">
        <f t="shared" si="0"/>
        <v>4.9147424599385223</v>
      </c>
      <c r="AF30" s="3">
        <f t="shared" si="2"/>
        <v>3.9495441293446727</v>
      </c>
      <c r="AG30" s="3">
        <f t="shared" si="3"/>
        <v>0.25206313744271647</v>
      </c>
      <c r="AI30">
        <f>ABS(100*(AD30-3)/3)</f>
        <v>67.826722313538355</v>
      </c>
      <c r="AN30">
        <f t="shared" ref="AN30:AN35" si="4">ABS(100*(AE30-6)/6)</f>
        <v>18.087625667691295</v>
      </c>
      <c r="AS30">
        <f t="shared" ref="AS30:AS35" si="5">ABS(100*(AF30-3)/3)</f>
        <v>31.651470978155757</v>
      </c>
      <c r="AX30">
        <f t="shared" ref="AX30:AX35" si="6">ABS(100*(AG30-0.3)/0.3)</f>
        <v>15.978954185761175</v>
      </c>
    </row>
    <row r="31" spans="1:58" x14ac:dyDescent="0.35">
      <c r="A31">
        <v>8</v>
      </c>
      <c r="B31">
        <v>4</v>
      </c>
      <c r="C31" t="s">
        <v>63</v>
      </c>
      <c r="D31" t="s">
        <v>27</v>
      </c>
      <c r="G31">
        <v>0.2</v>
      </c>
      <c r="H31">
        <v>0.2</v>
      </c>
      <c r="I31">
        <v>1416</v>
      </c>
      <c r="J31">
        <v>2671</v>
      </c>
      <c r="L31">
        <v>1290</v>
      </c>
      <c r="M31">
        <v>3.7530000000000001</v>
      </c>
      <c r="N31">
        <v>6.3529999999999998</v>
      </c>
      <c r="O31">
        <v>2.6</v>
      </c>
      <c r="Q31">
        <v>4.7E-2</v>
      </c>
      <c r="R31">
        <v>1</v>
      </c>
      <c r="S31">
        <v>0</v>
      </c>
      <c r="T31">
        <v>0</v>
      </c>
      <c r="V31">
        <v>0</v>
      </c>
      <c r="Y31" s="1">
        <v>44543</v>
      </c>
      <c r="Z31" s="6">
        <v>0.58134259259259258</v>
      </c>
      <c r="AB31">
        <v>1</v>
      </c>
      <c r="AD31" s="3">
        <f t="shared" si="1"/>
        <v>2.6224205425745839</v>
      </c>
      <c r="AE31" s="3">
        <f t="shared" si="0"/>
        <v>5.184206456248253</v>
      </c>
      <c r="AF31" s="3">
        <f t="shared" si="2"/>
        <v>2.5617859136736691</v>
      </c>
      <c r="AG31" s="3">
        <f t="shared" si="3"/>
        <v>0.25206313744271647</v>
      </c>
      <c r="AI31">
        <f t="shared" ref="AI31:AI35" si="7">ABS(100*(AD31-3)/3)</f>
        <v>12.585981914180536</v>
      </c>
      <c r="AN31">
        <f t="shared" si="4"/>
        <v>13.596559062529115</v>
      </c>
      <c r="AS31">
        <f t="shared" si="5"/>
        <v>14.607136210877696</v>
      </c>
      <c r="AX31">
        <f t="shared" si="6"/>
        <v>15.978954185761175</v>
      </c>
      <c r="BC31" s="3">
        <f>AVERAGE(AD31:AD32)</f>
        <v>2.5918987146595232</v>
      </c>
      <c r="BD31" s="3">
        <f>AVERAGE(AE31:AE32)</f>
        <v>5.1604302212797482</v>
      </c>
      <c r="BE31" s="3">
        <f>AVERAGE(AF31:AF32)</f>
        <v>2.568531506620225</v>
      </c>
      <c r="BF31" s="3">
        <f>AVERAGE(AG31:AG32)</f>
        <v>0.25448019262479749</v>
      </c>
    </row>
    <row r="32" spans="1:58" x14ac:dyDescent="0.35">
      <c r="A32">
        <v>9</v>
      </c>
      <c r="B32">
        <v>4</v>
      </c>
      <c r="C32" t="s">
        <v>63</v>
      </c>
      <c r="D32" t="s">
        <v>27</v>
      </c>
      <c r="G32">
        <v>0.2</v>
      </c>
      <c r="H32">
        <v>0.2</v>
      </c>
      <c r="I32">
        <v>1389</v>
      </c>
      <c r="J32">
        <v>2650</v>
      </c>
      <c r="L32">
        <v>1311</v>
      </c>
      <c r="M32">
        <v>3.7010000000000001</v>
      </c>
      <c r="N32">
        <v>6.31</v>
      </c>
      <c r="O32">
        <v>2.609</v>
      </c>
      <c r="Q32">
        <v>5.2999999999999999E-2</v>
      </c>
      <c r="R32">
        <v>1</v>
      </c>
      <c r="S32">
        <v>0</v>
      </c>
      <c r="T32">
        <v>0</v>
      </c>
      <c r="V32">
        <v>0</v>
      </c>
      <c r="Y32" s="1">
        <v>44543</v>
      </c>
      <c r="Z32" s="6">
        <v>0.58809027777777778</v>
      </c>
      <c r="AB32">
        <v>1</v>
      </c>
      <c r="AD32" s="3">
        <f t="shared" si="1"/>
        <v>2.561376886744462</v>
      </c>
      <c r="AE32" s="3">
        <f t="shared" si="0"/>
        <v>5.1366539863112424</v>
      </c>
      <c r="AF32" s="3">
        <f t="shared" si="2"/>
        <v>2.5752770995667804</v>
      </c>
      <c r="AG32" s="3">
        <f t="shared" si="3"/>
        <v>0.25689724780687845</v>
      </c>
      <c r="AI32">
        <f t="shared" si="7"/>
        <v>14.620770441851269</v>
      </c>
      <c r="AN32">
        <f t="shared" si="4"/>
        <v>14.389100228145962</v>
      </c>
      <c r="AS32">
        <f t="shared" si="5"/>
        <v>14.157430014440655</v>
      </c>
      <c r="AX32">
        <f t="shared" si="6"/>
        <v>14.367584064373847</v>
      </c>
    </row>
    <row r="33" spans="1:58" x14ac:dyDescent="0.35">
      <c r="A33">
        <v>10</v>
      </c>
      <c r="B33">
        <v>5</v>
      </c>
      <c r="C33" t="s">
        <v>63</v>
      </c>
      <c r="D33" t="s">
        <v>27</v>
      </c>
      <c r="G33">
        <v>0.6</v>
      </c>
      <c r="H33">
        <v>0.6</v>
      </c>
      <c r="I33">
        <v>4278</v>
      </c>
      <c r="J33">
        <v>8581</v>
      </c>
      <c r="L33">
        <v>4102</v>
      </c>
      <c r="M33">
        <v>3.081</v>
      </c>
      <c r="N33">
        <v>6.29</v>
      </c>
      <c r="O33">
        <v>3.2090000000000001</v>
      </c>
      <c r="Q33">
        <v>0.26100000000000001</v>
      </c>
      <c r="R33">
        <v>1</v>
      </c>
      <c r="S33">
        <v>0</v>
      </c>
      <c r="T33">
        <v>0</v>
      </c>
      <c r="V33">
        <v>0</v>
      </c>
      <c r="Y33" s="1">
        <v>44543</v>
      </c>
      <c r="Z33" s="6">
        <v>0.60157407407407404</v>
      </c>
      <c r="AB33">
        <v>1</v>
      </c>
      <c r="AD33" s="3">
        <f t="shared" si="1"/>
        <v>3.0310160201891914</v>
      </c>
      <c r="AE33" s="3">
        <f t="shared" si="0"/>
        <v>6.1889433795071538</v>
      </c>
      <c r="AF33" s="3">
        <f t="shared" si="2"/>
        <v>3.1579273593179624</v>
      </c>
      <c r="AG33" s="3">
        <f t="shared" si="3"/>
        <v>0.29979117825905693</v>
      </c>
      <c r="AI33">
        <f t="shared" si="7"/>
        <v>1.033867339639712</v>
      </c>
      <c r="AN33">
        <f t="shared" si="4"/>
        <v>3.1490563251192296</v>
      </c>
      <c r="AS33">
        <f t="shared" si="5"/>
        <v>5.2642453105987475</v>
      </c>
      <c r="AX33">
        <f t="shared" si="6"/>
        <v>6.9607246981018278E-2</v>
      </c>
    </row>
    <row r="34" spans="1:58" x14ac:dyDescent="0.35">
      <c r="A34">
        <v>11</v>
      </c>
      <c r="B34">
        <v>5</v>
      </c>
      <c r="C34" t="s">
        <v>63</v>
      </c>
      <c r="D34" t="s">
        <v>27</v>
      </c>
      <c r="G34">
        <v>0.6</v>
      </c>
      <c r="H34">
        <v>0.6</v>
      </c>
      <c r="I34">
        <v>4296</v>
      </c>
      <c r="J34">
        <v>8574</v>
      </c>
      <c r="L34">
        <v>4159</v>
      </c>
      <c r="M34">
        <v>3.0920000000000001</v>
      </c>
      <c r="N34">
        <v>6.2850000000000001</v>
      </c>
      <c r="O34">
        <v>3.1930000000000001</v>
      </c>
      <c r="Q34">
        <v>0.26600000000000001</v>
      </c>
      <c r="R34">
        <v>1</v>
      </c>
      <c r="S34">
        <v>0</v>
      </c>
      <c r="T34">
        <v>0</v>
      </c>
      <c r="V34">
        <v>0</v>
      </c>
      <c r="Y34" s="1">
        <v>44543</v>
      </c>
      <c r="Z34" s="6">
        <v>0.60890046296296296</v>
      </c>
      <c r="AB34">
        <v>1</v>
      </c>
      <c r="AD34" s="3">
        <f t="shared" si="1"/>
        <v>3.0445812770403298</v>
      </c>
      <c r="AE34" s="3">
        <f t="shared" si="0"/>
        <v>6.1836597717363739</v>
      </c>
      <c r="AF34" s="3">
        <f t="shared" si="2"/>
        <v>3.1390784946960442</v>
      </c>
      <c r="AG34" s="3">
        <f t="shared" si="3"/>
        <v>0.30416489715996542</v>
      </c>
      <c r="AI34">
        <f t="shared" si="7"/>
        <v>1.4860425680109923</v>
      </c>
      <c r="AN34">
        <f t="shared" si="4"/>
        <v>3.0609961956062324</v>
      </c>
      <c r="AS34">
        <f t="shared" si="5"/>
        <v>4.6359498232014724</v>
      </c>
      <c r="AX34">
        <f t="shared" si="6"/>
        <v>1.3882990533218103</v>
      </c>
      <c r="BC34" s="3">
        <f>AVERAGE(AD34:AD35)</f>
        <v>3.0310160201891918</v>
      </c>
      <c r="BD34" s="3">
        <f>AVERAGE(AE34:AE35)</f>
        <v>6.1817727689610962</v>
      </c>
      <c r="BE34" s="3">
        <f>AVERAGE(AF34:AF35)</f>
        <v>3.1507567487719044</v>
      </c>
      <c r="BF34" s="3">
        <f>AVERAGE(AG34:AG35)</f>
        <v>0.30424162907050767</v>
      </c>
    </row>
    <row r="35" spans="1:58" x14ac:dyDescent="0.35">
      <c r="A35">
        <v>12</v>
      </c>
      <c r="B35">
        <v>5</v>
      </c>
      <c r="C35" t="s">
        <v>63</v>
      </c>
      <c r="D35" t="s">
        <v>27</v>
      </c>
      <c r="G35">
        <v>0.6</v>
      </c>
      <c r="H35">
        <v>0.6</v>
      </c>
      <c r="I35">
        <v>4260</v>
      </c>
      <c r="J35">
        <v>8569</v>
      </c>
      <c r="L35">
        <v>4161</v>
      </c>
      <c r="M35">
        <v>3.069</v>
      </c>
      <c r="N35">
        <v>6.282</v>
      </c>
      <c r="O35">
        <v>3.2120000000000002</v>
      </c>
      <c r="Q35">
        <v>0.26600000000000001</v>
      </c>
      <c r="R35">
        <v>1</v>
      </c>
      <c r="S35">
        <v>0</v>
      </c>
      <c r="T35">
        <v>0</v>
      </c>
      <c r="V35">
        <v>0</v>
      </c>
      <c r="Y35" s="1">
        <v>44543</v>
      </c>
      <c r="Z35" s="6">
        <v>0.61667824074074074</v>
      </c>
      <c r="AB35">
        <v>1</v>
      </c>
      <c r="AD35" s="3">
        <f t="shared" si="1"/>
        <v>3.0174507633380534</v>
      </c>
      <c r="AE35" s="3">
        <f t="shared" si="0"/>
        <v>6.1798857661858175</v>
      </c>
      <c r="AF35" s="3">
        <f t="shared" si="2"/>
        <v>3.1624350028477641</v>
      </c>
      <c r="AG35" s="3">
        <f t="shared" si="3"/>
        <v>0.30431836098104986</v>
      </c>
      <c r="AI35">
        <f t="shared" si="7"/>
        <v>0.58169211126844667</v>
      </c>
      <c r="AN35">
        <f t="shared" si="4"/>
        <v>2.9980961030969588</v>
      </c>
      <c r="AS35">
        <f t="shared" si="5"/>
        <v>5.4145000949254714</v>
      </c>
      <c r="AX35">
        <f t="shared" si="6"/>
        <v>1.4394536603499579</v>
      </c>
    </row>
    <row r="36" spans="1:58" x14ac:dyDescent="0.35">
      <c r="A36">
        <v>13</v>
      </c>
      <c r="B36">
        <v>6</v>
      </c>
      <c r="C36" t="s">
        <v>67</v>
      </c>
      <c r="D36" t="s">
        <v>27</v>
      </c>
      <c r="G36">
        <v>0.33300000000000002</v>
      </c>
      <c r="H36">
        <v>0.33300000000000002</v>
      </c>
      <c r="I36">
        <v>4947</v>
      </c>
      <c r="J36">
        <v>12477</v>
      </c>
      <c r="L36">
        <v>6365</v>
      </c>
      <c r="M36">
        <v>6.3220000000000001</v>
      </c>
      <c r="N36">
        <v>16.289000000000001</v>
      </c>
      <c r="O36">
        <v>9.9670000000000005</v>
      </c>
      <c r="Q36">
        <v>0.82499999999999996</v>
      </c>
      <c r="R36">
        <v>1</v>
      </c>
      <c r="S36">
        <v>0</v>
      </c>
      <c r="T36">
        <v>0</v>
      </c>
      <c r="V36">
        <v>0</v>
      </c>
      <c r="Y36" s="1">
        <v>44543</v>
      </c>
      <c r="Z36" s="6">
        <v>0.62974537037037037</v>
      </c>
      <c r="AB36">
        <v>1</v>
      </c>
      <c r="AD36" s="3">
        <f t="shared" si="1"/>
        <v>6.3697142339156159</v>
      </c>
      <c r="AE36" s="3">
        <f t="shared" si="0"/>
        <v>16.44981712522657</v>
      </c>
      <c r="AF36" s="3">
        <f t="shared" si="2"/>
        <v>10.080102891310954</v>
      </c>
      <c r="AG36" s="3">
        <f t="shared" si="3"/>
        <v>0.85303692219131078</v>
      </c>
      <c r="AI36">
        <f>ABS(100*(AD36-9)/9)</f>
        <v>29.225397400937602</v>
      </c>
      <c r="AN36">
        <f>ABS(100*(AE36-18)/18)</f>
        <v>8.6121270820746112</v>
      </c>
      <c r="AS36">
        <f>ABS(100*(AF36-9)/9)</f>
        <v>12.001143236788378</v>
      </c>
      <c r="AX36">
        <f>ABS(100*(AG36-0.9)/0.9)</f>
        <v>5.2181197565210269</v>
      </c>
    </row>
    <row r="37" spans="1:58" x14ac:dyDescent="0.35">
      <c r="A37">
        <v>14</v>
      </c>
      <c r="B37">
        <v>6</v>
      </c>
      <c r="C37" t="s">
        <v>67</v>
      </c>
      <c r="D37" t="s">
        <v>27</v>
      </c>
      <c r="G37">
        <v>0.33300000000000002</v>
      </c>
      <c r="H37">
        <v>0.33300000000000002</v>
      </c>
      <c r="I37">
        <v>6531</v>
      </c>
      <c r="J37">
        <v>12652</v>
      </c>
      <c r="L37">
        <v>6496</v>
      </c>
      <c r="M37">
        <v>8.1460000000000008</v>
      </c>
      <c r="N37">
        <v>16.512</v>
      </c>
      <c r="O37">
        <v>8.3659999999999997</v>
      </c>
      <c r="Q37">
        <v>0.84599999999999997</v>
      </c>
      <c r="R37">
        <v>1</v>
      </c>
      <c r="S37">
        <v>0</v>
      </c>
      <c r="T37">
        <v>0</v>
      </c>
      <c r="V37">
        <v>0</v>
      </c>
      <c r="Y37" s="1">
        <v>44543</v>
      </c>
      <c r="Z37" s="6">
        <v>0.63694444444444442</v>
      </c>
      <c r="AB37">
        <v>1</v>
      </c>
      <c r="AD37" s="3">
        <f t="shared" si="1"/>
        <v>8.5206018067087221</v>
      </c>
      <c r="AE37" s="3">
        <f t="shared" si="0"/>
        <v>16.687817475261664</v>
      </c>
      <c r="AF37" s="3">
        <f t="shared" si="2"/>
        <v>8.1672156685529416</v>
      </c>
      <c r="AG37" s="3">
        <f t="shared" si="3"/>
        <v>0.87114841819317612</v>
      </c>
      <c r="AI37">
        <f t="shared" ref="AI37:AI44" si="8">ABS(100*(AD37-9)/9)</f>
        <v>5.3266465921253099</v>
      </c>
      <c r="AN37">
        <f t="shared" ref="AN37:AN44" si="9">ABS(100*(AE37-18)/18)</f>
        <v>7.2899029152129788</v>
      </c>
      <c r="AS37">
        <f t="shared" ref="AS37:AS44" si="10">ABS(100*(AF37-9)/9)</f>
        <v>9.2531592383006487</v>
      </c>
      <c r="AX37">
        <f t="shared" ref="AX37:AX44" si="11">ABS(100*(AG37-0.9)/0.9)</f>
        <v>3.205731311869322</v>
      </c>
      <c r="BC37" s="3">
        <f>AVERAGE(AD37:AD38)</f>
        <v>8.5762750330247037</v>
      </c>
      <c r="BD37" s="3">
        <f>AVERAGE(AE37:AE38)</f>
        <v>16.791177627276902</v>
      </c>
      <c r="BE37" s="3">
        <f>AVERAGE(AF37:AF38)</f>
        <v>8.214902594252198</v>
      </c>
      <c r="BF37" s="3">
        <f>AVERAGE(AG37:AG38)</f>
        <v>0.87204708020853583</v>
      </c>
    </row>
    <row r="38" spans="1:58" x14ac:dyDescent="0.35">
      <c r="A38">
        <v>15</v>
      </c>
      <c r="B38">
        <v>6</v>
      </c>
      <c r="C38" t="s">
        <v>67</v>
      </c>
      <c r="D38" t="s">
        <v>27</v>
      </c>
      <c r="G38">
        <v>0.33300000000000002</v>
      </c>
      <c r="H38">
        <v>0.33300000000000002</v>
      </c>
      <c r="I38">
        <v>6613</v>
      </c>
      <c r="J38">
        <v>12804</v>
      </c>
      <c r="L38">
        <v>6509</v>
      </c>
      <c r="M38">
        <v>8.2409999999999997</v>
      </c>
      <c r="N38">
        <v>16.706</v>
      </c>
      <c r="O38">
        <v>8.4649999999999999</v>
      </c>
      <c r="Q38">
        <v>0.84799999999999998</v>
      </c>
      <c r="R38">
        <v>1</v>
      </c>
      <c r="S38">
        <v>0</v>
      </c>
      <c r="T38">
        <v>0</v>
      </c>
      <c r="V38">
        <v>0</v>
      </c>
      <c r="Y38" s="1">
        <v>44543</v>
      </c>
      <c r="Z38" s="6">
        <v>0.64475694444444442</v>
      </c>
      <c r="AB38">
        <v>1</v>
      </c>
      <c r="AD38" s="3">
        <f t="shared" si="1"/>
        <v>8.6319482593406871</v>
      </c>
      <c r="AE38" s="3">
        <f t="shared" si="0"/>
        <v>16.89453777929214</v>
      </c>
      <c r="AF38" s="3">
        <f t="shared" si="2"/>
        <v>8.2625895199514527</v>
      </c>
      <c r="AG38" s="3">
        <f t="shared" si="3"/>
        <v>0.87294574222389554</v>
      </c>
      <c r="AI38">
        <f t="shared" si="8"/>
        <v>4.0894637851034767</v>
      </c>
      <c r="AN38">
        <f t="shared" si="9"/>
        <v>6.1414567817103345</v>
      </c>
      <c r="AS38">
        <f t="shared" si="10"/>
        <v>8.1934497783171913</v>
      </c>
      <c r="AX38">
        <f t="shared" si="11"/>
        <v>3.0060286417893871</v>
      </c>
      <c r="BC38" s="3"/>
      <c r="BD38" s="3"/>
      <c r="BE38" s="3"/>
      <c r="BF38" s="3"/>
    </row>
    <row r="39" spans="1:58" x14ac:dyDescent="0.35">
      <c r="A39">
        <v>16</v>
      </c>
      <c r="B39">
        <v>7</v>
      </c>
      <c r="C39" t="s">
        <v>67</v>
      </c>
      <c r="D39" t="s">
        <v>27</v>
      </c>
      <c r="G39">
        <v>0.46700000000000003</v>
      </c>
      <c r="H39">
        <v>0.46700000000000003</v>
      </c>
      <c r="I39">
        <v>9367</v>
      </c>
      <c r="J39">
        <v>18683</v>
      </c>
      <c r="L39">
        <v>9220</v>
      </c>
      <c r="M39">
        <v>8.1379999999999999</v>
      </c>
      <c r="N39">
        <v>17.244</v>
      </c>
      <c r="O39">
        <v>9.1059999999999999</v>
      </c>
      <c r="Q39">
        <v>0.90800000000000003</v>
      </c>
      <c r="R39">
        <v>1</v>
      </c>
      <c r="S39">
        <v>0</v>
      </c>
      <c r="T39">
        <v>0</v>
      </c>
      <c r="V39">
        <v>0</v>
      </c>
      <c r="Y39" s="1">
        <v>44543</v>
      </c>
      <c r="Z39" s="6">
        <v>0.65869212962962964</v>
      </c>
      <c r="AB39">
        <v>1</v>
      </c>
      <c r="AD39" s="3">
        <f t="shared" si="1"/>
        <v>8.8216902554495711</v>
      </c>
      <c r="AE39" s="3">
        <f t="shared" si="0"/>
        <v>17.748108171971847</v>
      </c>
      <c r="AF39" s="3">
        <f t="shared" si="2"/>
        <v>8.9264179165222757</v>
      </c>
      <c r="AG39" s="3">
        <f t="shared" si="3"/>
        <v>0.88972817526464132</v>
      </c>
      <c r="AI39">
        <f t="shared" si="8"/>
        <v>1.9812193838936547</v>
      </c>
      <c r="AN39">
        <f t="shared" si="9"/>
        <v>1.3993990446008513</v>
      </c>
      <c r="AS39">
        <f t="shared" si="10"/>
        <v>0.8175787053080481</v>
      </c>
      <c r="AX39">
        <f t="shared" si="11"/>
        <v>1.1413138594843004</v>
      </c>
      <c r="BC39" s="3"/>
      <c r="BD39" s="3"/>
      <c r="BE39" s="3"/>
      <c r="BF39" s="3"/>
    </row>
    <row r="40" spans="1:58" x14ac:dyDescent="0.35">
      <c r="A40">
        <v>17</v>
      </c>
      <c r="B40">
        <v>7</v>
      </c>
      <c r="C40" t="s">
        <v>67</v>
      </c>
      <c r="D40" t="s">
        <v>27</v>
      </c>
      <c r="G40">
        <v>0.46700000000000003</v>
      </c>
      <c r="H40">
        <v>0.46700000000000003</v>
      </c>
      <c r="I40">
        <v>9450</v>
      </c>
      <c r="J40">
        <v>18715</v>
      </c>
      <c r="L40">
        <v>9240</v>
      </c>
      <c r="M40">
        <v>8.2070000000000007</v>
      </c>
      <c r="N40">
        <v>17.274000000000001</v>
      </c>
      <c r="O40">
        <v>9.0670000000000002</v>
      </c>
      <c r="Q40">
        <v>0.91</v>
      </c>
      <c r="R40">
        <v>1</v>
      </c>
      <c r="S40">
        <v>0</v>
      </c>
      <c r="T40">
        <v>0</v>
      </c>
      <c r="V40">
        <v>0</v>
      </c>
      <c r="Y40" s="1">
        <v>44543</v>
      </c>
      <c r="Z40" s="6">
        <v>0.66613425925925929</v>
      </c>
      <c r="AB40">
        <v>1</v>
      </c>
      <c r="AD40" s="3">
        <f t="shared" si="1"/>
        <v>8.9020554459309746</v>
      </c>
      <c r="AE40" s="3">
        <f t="shared" si="0"/>
        <v>17.779140680139172</v>
      </c>
      <c r="AF40" s="3">
        <f t="shared" si="2"/>
        <v>8.877085234208197</v>
      </c>
      <c r="AG40" s="3">
        <f t="shared" si="3"/>
        <v>0.89169987318007404</v>
      </c>
      <c r="AI40">
        <f t="shared" si="8"/>
        <v>1.0882728229891707</v>
      </c>
      <c r="AN40">
        <f t="shared" si="9"/>
        <v>1.2269962214490466</v>
      </c>
      <c r="AS40">
        <f t="shared" si="10"/>
        <v>1.3657196199089228</v>
      </c>
      <c r="AX40">
        <f t="shared" si="11"/>
        <v>0.9222363133251088</v>
      </c>
      <c r="BC40" s="3">
        <f>AVERAGE(AD40:AD41)</f>
        <v>8.922388807378077</v>
      </c>
      <c r="BD40" s="3">
        <f>AVERAGE(AE40:AE41)</f>
        <v>17.937212518616441</v>
      </c>
      <c r="BE40" s="3">
        <f>AVERAGE(AF40:AF41)</f>
        <v>9.0148237112383605</v>
      </c>
      <c r="BF40" s="3">
        <f>AVERAGE(AG40:AG41)</f>
        <v>0.89894586301928903</v>
      </c>
    </row>
    <row r="41" spans="1:58" x14ac:dyDescent="0.35">
      <c r="A41">
        <v>18</v>
      </c>
      <c r="B41">
        <v>7</v>
      </c>
      <c r="C41" t="s">
        <v>67</v>
      </c>
      <c r="D41" t="s">
        <v>27</v>
      </c>
      <c r="G41">
        <v>0.46700000000000003</v>
      </c>
      <c r="H41">
        <v>0.46700000000000003</v>
      </c>
      <c r="I41">
        <v>9492</v>
      </c>
      <c r="J41">
        <v>19041</v>
      </c>
      <c r="L41">
        <v>9387</v>
      </c>
      <c r="M41">
        <v>8.2409999999999997</v>
      </c>
      <c r="N41">
        <v>17.57</v>
      </c>
      <c r="O41">
        <v>9.3290000000000006</v>
      </c>
      <c r="Q41">
        <v>0.92700000000000005</v>
      </c>
      <c r="R41">
        <v>1</v>
      </c>
      <c r="S41">
        <v>0</v>
      </c>
      <c r="T41">
        <v>0</v>
      </c>
      <c r="V41">
        <v>0</v>
      </c>
      <c r="Y41" s="1">
        <v>44543</v>
      </c>
      <c r="Z41" s="6">
        <v>0.67409722222222224</v>
      </c>
      <c r="AB41">
        <v>1</v>
      </c>
      <c r="AD41" s="3">
        <f t="shared" si="1"/>
        <v>8.9427221688251812</v>
      </c>
      <c r="AE41" s="3">
        <f t="shared" si="0"/>
        <v>18.095284357093707</v>
      </c>
      <c r="AF41" s="3">
        <f t="shared" si="2"/>
        <v>9.1525621882685257</v>
      </c>
      <c r="AG41" s="3">
        <f t="shared" si="3"/>
        <v>0.9061918528585039</v>
      </c>
      <c r="AI41">
        <f t="shared" si="8"/>
        <v>0.63642034638687528</v>
      </c>
      <c r="AN41">
        <f t="shared" si="9"/>
        <v>0.52935753940948316</v>
      </c>
      <c r="AS41">
        <f t="shared" si="10"/>
        <v>1.6951354252058417</v>
      </c>
      <c r="AX41">
        <f t="shared" si="11"/>
        <v>0.68798365094487524</v>
      </c>
      <c r="BC41" s="3"/>
      <c r="BD41" s="3"/>
      <c r="BE41" s="3"/>
      <c r="BF41" s="3"/>
    </row>
    <row r="42" spans="1:58" x14ac:dyDescent="0.35">
      <c r="A42">
        <v>19</v>
      </c>
      <c r="B42">
        <v>8</v>
      </c>
      <c r="C42" t="s">
        <v>67</v>
      </c>
      <c r="D42" t="s">
        <v>27</v>
      </c>
      <c r="G42">
        <v>0.6</v>
      </c>
      <c r="H42">
        <v>0.6</v>
      </c>
      <c r="I42">
        <v>12480</v>
      </c>
      <c r="J42">
        <v>24629</v>
      </c>
      <c r="L42">
        <v>11865</v>
      </c>
      <c r="M42">
        <v>8.3239999999999998</v>
      </c>
      <c r="N42">
        <v>17.62</v>
      </c>
      <c r="O42">
        <v>9.2959999999999994</v>
      </c>
      <c r="Q42">
        <v>0.93700000000000006</v>
      </c>
      <c r="R42">
        <v>1</v>
      </c>
      <c r="S42">
        <v>0</v>
      </c>
      <c r="T42">
        <v>0</v>
      </c>
      <c r="V42">
        <v>0</v>
      </c>
      <c r="Y42" s="1">
        <v>44543</v>
      </c>
      <c r="Z42" s="6">
        <v>0.68903935185185183</v>
      </c>
      <c r="AB42">
        <v>1</v>
      </c>
      <c r="AD42" s="3">
        <f t="shared" si="1"/>
        <v>9.2122513920245623</v>
      </c>
      <c r="AE42" s="3">
        <f t="shared" si="0"/>
        <v>18.301991594573167</v>
      </c>
      <c r="AF42" s="3">
        <f t="shared" si="2"/>
        <v>9.0897402025486045</v>
      </c>
      <c r="AG42" s="3">
        <f t="shared" si="3"/>
        <v>0.8954609997985743</v>
      </c>
      <c r="AI42">
        <f t="shared" si="8"/>
        <v>2.3583488002729149</v>
      </c>
      <c r="AN42">
        <f t="shared" si="9"/>
        <v>1.6777310809620378</v>
      </c>
      <c r="AS42">
        <f t="shared" si="10"/>
        <v>0.99711336165116093</v>
      </c>
      <c r="AX42">
        <f t="shared" si="11"/>
        <v>0.50433335571396942</v>
      </c>
      <c r="BC42" s="3"/>
      <c r="BD42" s="3"/>
      <c r="BE42" s="3"/>
      <c r="BF42" s="3"/>
    </row>
    <row r="43" spans="1:58" x14ac:dyDescent="0.35">
      <c r="A43">
        <v>20</v>
      </c>
      <c r="B43">
        <v>8</v>
      </c>
      <c r="C43" t="s">
        <v>67</v>
      </c>
      <c r="D43" t="s">
        <v>27</v>
      </c>
      <c r="G43">
        <v>0.6</v>
      </c>
      <c r="H43">
        <v>0.6</v>
      </c>
      <c r="I43">
        <v>12428</v>
      </c>
      <c r="J43">
        <v>24624</v>
      </c>
      <c r="L43">
        <v>11984</v>
      </c>
      <c r="M43">
        <v>8.2910000000000004</v>
      </c>
      <c r="N43">
        <v>17.617000000000001</v>
      </c>
      <c r="O43">
        <v>9.3249999999999993</v>
      </c>
      <c r="Q43">
        <v>0.94799999999999995</v>
      </c>
      <c r="R43">
        <v>1</v>
      </c>
      <c r="S43">
        <v>0</v>
      </c>
      <c r="T43">
        <v>0</v>
      </c>
      <c r="V43">
        <v>0</v>
      </c>
      <c r="Y43" s="1">
        <v>44543</v>
      </c>
      <c r="Z43" s="6">
        <v>0.69707175925925924</v>
      </c>
      <c r="AB43">
        <v>1</v>
      </c>
      <c r="AD43" s="3">
        <f t="shared" si="1"/>
        <v>9.1730628722323857</v>
      </c>
      <c r="AE43" s="3">
        <f t="shared" si="0"/>
        <v>18.29821758902261</v>
      </c>
      <c r="AF43" s="3">
        <f t="shared" si="2"/>
        <v>9.1251547167902238</v>
      </c>
      <c r="AG43" s="3">
        <f t="shared" si="3"/>
        <v>0.9045920971531024</v>
      </c>
      <c r="AI43">
        <f t="shared" si="8"/>
        <v>1.9229208025820634</v>
      </c>
      <c r="AN43">
        <f t="shared" si="9"/>
        <v>1.6567643834589418</v>
      </c>
      <c r="AS43">
        <f t="shared" si="10"/>
        <v>1.3906079643358202</v>
      </c>
      <c r="AX43">
        <f t="shared" si="11"/>
        <v>0.51023301701137569</v>
      </c>
      <c r="BC43" s="3">
        <f>AVERAGE(AD43:AD44)</f>
        <v>9.1643961803552685</v>
      </c>
      <c r="BD43" s="3">
        <f>AVERAGE(AE43:AE44)</f>
        <v>18.330296636202341</v>
      </c>
      <c r="BE43" s="3">
        <f>AVERAGE(AF43:AF44)</f>
        <v>9.1659004558470691</v>
      </c>
      <c r="BF43" s="3">
        <f>AVERAGE(AG43:AG44)</f>
        <v>0.90850542459075734</v>
      </c>
    </row>
    <row r="44" spans="1:58" x14ac:dyDescent="0.35">
      <c r="A44">
        <v>21</v>
      </c>
      <c r="B44">
        <v>8</v>
      </c>
      <c r="C44" t="s">
        <v>67</v>
      </c>
      <c r="D44" t="s">
        <v>27</v>
      </c>
      <c r="G44">
        <v>0.6</v>
      </c>
      <c r="H44">
        <v>0.6</v>
      </c>
      <c r="I44">
        <v>12405</v>
      </c>
      <c r="J44">
        <v>24709</v>
      </c>
      <c r="L44">
        <v>12086</v>
      </c>
      <c r="M44">
        <v>8.2769999999999992</v>
      </c>
      <c r="N44">
        <v>17.675999999999998</v>
      </c>
      <c r="O44">
        <v>9.4</v>
      </c>
      <c r="Q44">
        <v>0.95699999999999996</v>
      </c>
      <c r="R44">
        <v>1</v>
      </c>
      <c r="S44">
        <v>0</v>
      </c>
      <c r="T44">
        <v>0</v>
      </c>
      <c r="V44">
        <v>0</v>
      </c>
      <c r="Y44" s="1">
        <v>44543</v>
      </c>
      <c r="Z44" s="6">
        <v>0.70567129629629621</v>
      </c>
      <c r="AB44">
        <v>1</v>
      </c>
      <c r="AD44" s="3">
        <f t="shared" si="1"/>
        <v>9.155729488478153</v>
      </c>
      <c r="AE44" s="3">
        <f t="shared" si="0"/>
        <v>18.362375683382069</v>
      </c>
      <c r="AF44" s="3">
        <f t="shared" si="2"/>
        <v>9.2066461949039162</v>
      </c>
      <c r="AG44" s="3">
        <f t="shared" si="3"/>
        <v>0.91241875202841238</v>
      </c>
      <c r="AI44">
        <f t="shared" si="8"/>
        <v>1.7303276497572559</v>
      </c>
      <c r="AN44">
        <f t="shared" si="9"/>
        <v>2.0131982410114961</v>
      </c>
      <c r="AS44">
        <f t="shared" si="10"/>
        <v>2.2960688322657359</v>
      </c>
      <c r="AX44">
        <f t="shared" si="11"/>
        <v>1.3798613364902623</v>
      </c>
    </row>
    <row r="45" spans="1:58" x14ac:dyDescent="0.35">
      <c r="A45">
        <v>22</v>
      </c>
      <c r="B45">
        <v>9</v>
      </c>
      <c r="C45" t="s">
        <v>111</v>
      </c>
      <c r="D45" t="s">
        <v>27</v>
      </c>
      <c r="G45">
        <v>0.5</v>
      </c>
      <c r="H45">
        <v>0.5</v>
      </c>
      <c r="I45">
        <v>6470</v>
      </c>
      <c r="J45">
        <v>6476</v>
      </c>
      <c r="L45">
        <v>1410</v>
      </c>
      <c r="M45">
        <v>5.3789999999999996</v>
      </c>
      <c r="N45">
        <v>5.7649999999999997</v>
      </c>
      <c r="O45">
        <v>0.38600000000000001</v>
      </c>
      <c r="Q45">
        <v>3.1E-2</v>
      </c>
      <c r="R45">
        <v>1</v>
      </c>
      <c r="S45">
        <v>0</v>
      </c>
      <c r="T45">
        <v>0</v>
      </c>
      <c r="V45">
        <v>0</v>
      </c>
      <c r="Y45" s="1">
        <v>44543</v>
      </c>
      <c r="Z45" s="6">
        <v>0.71888888888888891</v>
      </c>
      <c r="AB45">
        <v>1</v>
      </c>
      <c r="AD45" s="3">
        <f t="shared" si="1"/>
        <v>5.6195554254067126</v>
      </c>
      <c r="AE45" s="3">
        <f t="shared" si="0"/>
        <v>5.5201044512674606</v>
      </c>
      <c r="AF45" s="3">
        <f t="shared" si="2"/>
        <v>-9.9450974139251969E-2</v>
      </c>
      <c r="AG45" s="3">
        <f t="shared" si="3"/>
        <v>0.11187465009517117</v>
      </c>
    </row>
    <row r="46" spans="1:58" x14ac:dyDescent="0.35">
      <c r="A46">
        <v>23</v>
      </c>
      <c r="B46">
        <v>9</v>
      </c>
      <c r="C46" t="s">
        <v>111</v>
      </c>
      <c r="D46" t="s">
        <v>27</v>
      </c>
      <c r="G46">
        <v>0.5</v>
      </c>
      <c r="H46">
        <v>0.5</v>
      </c>
      <c r="I46">
        <v>4934</v>
      </c>
      <c r="J46">
        <v>6452</v>
      </c>
      <c r="L46">
        <v>1353</v>
      </c>
      <c r="M46">
        <v>4.2</v>
      </c>
      <c r="N46">
        <v>5.7450000000000001</v>
      </c>
      <c r="O46">
        <v>1.5449999999999999</v>
      </c>
      <c r="Q46">
        <v>2.5999999999999999E-2</v>
      </c>
      <c r="R46">
        <v>1</v>
      </c>
      <c r="S46">
        <v>0</v>
      </c>
      <c r="T46">
        <v>0</v>
      </c>
      <c r="V46">
        <v>0</v>
      </c>
      <c r="Y46" s="1">
        <v>44543</v>
      </c>
      <c r="Z46" s="6">
        <v>0.72599537037037043</v>
      </c>
      <c r="AB46">
        <v>1</v>
      </c>
      <c r="AD46" s="3">
        <f t="shared" si="1"/>
        <v>4.2304731238501461</v>
      </c>
      <c r="AE46" s="3">
        <f t="shared" si="0"/>
        <v>5.498366179296255</v>
      </c>
      <c r="AF46" s="3">
        <f t="shared" si="2"/>
        <v>1.267893055446109</v>
      </c>
      <c r="AG46" s="3">
        <f t="shared" si="3"/>
        <v>0.10662618741408099</v>
      </c>
      <c r="AJ46">
        <f>ABS(100*(AD46-AD47)/(AVERAGE(AD46:AD47)))</f>
        <v>0.81564083084914618</v>
      </c>
      <c r="AO46">
        <f>ABS(100*(AE46-AE47)/(AVERAGE(AE46:AE47)))</f>
        <v>0.46231810416925262</v>
      </c>
      <c r="AT46">
        <f>ABS(100*(AF46-AF47)/(AVERAGE(AF46:AF47)))</f>
        <v>0.70764186152238839</v>
      </c>
      <c r="AY46">
        <f>ABS(100*(AG46-AG47)/(AVERAGE(AG46:AG47)))</f>
        <v>2.4475634954278935</v>
      </c>
      <c r="BC46" s="3">
        <f>AVERAGE(AD46:AD47)</f>
        <v>4.2132904651720375</v>
      </c>
      <c r="BD46" s="3">
        <f>AVERAGE(AE46:AE47)</f>
        <v>5.4856855206463848</v>
      </c>
      <c r="BE46" s="3">
        <f>AVERAGE(AF46:AF47)</f>
        <v>1.2723950554743477</v>
      </c>
      <c r="BF46" s="3">
        <f>AVERAGE(AG46:AG47)</f>
        <v>0.10533709131697112</v>
      </c>
    </row>
    <row r="47" spans="1:58" x14ac:dyDescent="0.35">
      <c r="A47">
        <v>24</v>
      </c>
      <c r="B47">
        <v>9</v>
      </c>
      <c r="C47" t="s">
        <v>111</v>
      </c>
      <c r="D47" t="s">
        <v>27</v>
      </c>
      <c r="G47">
        <v>0.5</v>
      </c>
      <c r="H47">
        <v>0.5</v>
      </c>
      <c r="I47">
        <v>4896</v>
      </c>
      <c r="J47">
        <v>6424</v>
      </c>
      <c r="L47">
        <v>1325</v>
      </c>
      <c r="M47">
        <v>4.1710000000000003</v>
      </c>
      <c r="N47">
        <v>5.7210000000000001</v>
      </c>
      <c r="O47">
        <v>1.55</v>
      </c>
      <c r="Q47">
        <v>2.3E-2</v>
      </c>
      <c r="R47">
        <v>1</v>
      </c>
      <c r="S47">
        <v>0</v>
      </c>
      <c r="T47">
        <v>0</v>
      </c>
      <c r="V47">
        <v>0</v>
      </c>
      <c r="Y47" s="1">
        <v>44543</v>
      </c>
      <c r="Z47" s="6">
        <v>0.73364583333333344</v>
      </c>
      <c r="AB47">
        <v>1</v>
      </c>
      <c r="AD47" s="3">
        <f t="shared" si="1"/>
        <v>4.196107806493929</v>
      </c>
      <c r="AE47" s="3">
        <f t="shared" si="0"/>
        <v>5.4730048619965155</v>
      </c>
      <c r="AF47" s="3">
        <f t="shared" si="2"/>
        <v>1.2768970555025865</v>
      </c>
      <c r="AG47" s="3">
        <f t="shared" si="3"/>
        <v>0.10404799521986126</v>
      </c>
      <c r="BC47" s="3"/>
      <c r="BD47" s="3"/>
      <c r="BE47" s="3"/>
      <c r="BF47" s="3"/>
    </row>
    <row r="48" spans="1:58" x14ac:dyDescent="0.35">
      <c r="A48">
        <v>25</v>
      </c>
      <c r="B48">
        <v>10</v>
      </c>
      <c r="C48" t="s">
        <v>112</v>
      </c>
      <c r="D48" t="s">
        <v>27</v>
      </c>
      <c r="G48">
        <v>0.5</v>
      </c>
      <c r="H48">
        <v>0.5</v>
      </c>
      <c r="I48">
        <v>4717</v>
      </c>
      <c r="J48">
        <v>7897</v>
      </c>
      <c r="L48">
        <v>2098</v>
      </c>
      <c r="M48">
        <v>4.0339999999999998</v>
      </c>
      <c r="N48">
        <v>6.9690000000000003</v>
      </c>
      <c r="O48">
        <v>2.9359999999999999</v>
      </c>
      <c r="Q48">
        <v>0.10299999999999999</v>
      </c>
      <c r="R48">
        <v>1</v>
      </c>
      <c r="S48">
        <v>0</v>
      </c>
      <c r="T48">
        <v>0</v>
      </c>
      <c r="V48">
        <v>0</v>
      </c>
      <c r="Y48" s="1">
        <v>44543</v>
      </c>
      <c r="Z48" s="6">
        <v>0.74671296296296286</v>
      </c>
      <c r="AB48">
        <v>1</v>
      </c>
      <c r="AD48" s="3">
        <f t="shared" si="1"/>
        <v>4.034229074737012</v>
      </c>
      <c r="AE48" s="3">
        <f t="shared" si="0"/>
        <v>6.8071913042292351</v>
      </c>
      <c r="AF48" s="3">
        <f t="shared" si="2"/>
        <v>2.7729622294922232</v>
      </c>
      <c r="AG48" s="3">
        <f t="shared" si="3"/>
        <v>0.175224515438856</v>
      </c>
      <c r="BC48" s="3"/>
      <c r="BD48" s="3"/>
      <c r="BE48" s="3"/>
      <c r="BF48" s="3"/>
    </row>
    <row r="49" spans="1:58" x14ac:dyDescent="0.35">
      <c r="A49">
        <v>26</v>
      </c>
      <c r="B49">
        <v>10</v>
      </c>
      <c r="C49" t="s">
        <v>112</v>
      </c>
      <c r="D49" t="s">
        <v>27</v>
      </c>
      <c r="G49">
        <v>0.5</v>
      </c>
      <c r="H49">
        <v>0.5</v>
      </c>
      <c r="I49">
        <v>4561</v>
      </c>
      <c r="J49">
        <v>7875</v>
      </c>
      <c r="L49">
        <v>2040</v>
      </c>
      <c r="M49">
        <v>3.9140000000000001</v>
      </c>
      <c r="N49">
        <v>6.95</v>
      </c>
      <c r="O49">
        <v>3.036</v>
      </c>
      <c r="Q49">
        <v>9.7000000000000003E-2</v>
      </c>
      <c r="R49">
        <v>1</v>
      </c>
      <c r="S49">
        <v>0</v>
      </c>
      <c r="T49">
        <v>0</v>
      </c>
      <c r="V49">
        <v>0</v>
      </c>
      <c r="Y49" s="1">
        <v>44543</v>
      </c>
      <c r="Z49" s="6">
        <v>0.75380787037037045</v>
      </c>
      <c r="AB49">
        <v>1</v>
      </c>
      <c r="AD49" s="3">
        <f t="shared" si="1"/>
        <v>3.8931504034851732</v>
      </c>
      <c r="AE49" s="3">
        <f t="shared" si="0"/>
        <v>6.7872645549222979</v>
      </c>
      <c r="AF49" s="3">
        <f t="shared" si="2"/>
        <v>2.8941141514371247</v>
      </c>
      <c r="AG49" s="3">
        <f t="shared" si="3"/>
        <v>0.16988397446511513</v>
      </c>
      <c r="AJ49">
        <f>ABS(100*(AD49-AD50)/(AVERAGE(AD49:AD50)))</f>
        <v>0.81634301847989632</v>
      </c>
      <c r="AO49">
        <f>ABS(100*(AE49-AE50)/(AVERAGE(AE49:AE50)))</f>
        <v>0.57548672952742441</v>
      </c>
      <c r="AT49">
        <f>ABS(100*(AF49-AF50)/(AVERAGE(AF49:AF50)))</f>
        <v>0.25239771878688644</v>
      </c>
      <c r="AY49">
        <f>ABS(100*(AG49-AG50)/(AVERAGE(AG49:AG50)))</f>
        <v>0.10846017357292136</v>
      </c>
      <c r="BC49" s="3">
        <f>AVERAGE(AD49:AD50)</f>
        <v>3.8773242704921786</v>
      </c>
      <c r="BD49" s="3">
        <f>AVERAGE(AE49:AE50)</f>
        <v>6.7677906862814261</v>
      </c>
      <c r="BE49" s="3">
        <f>AVERAGE(AF49:AF50)</f>
        <v>2.8904664157892483</v>
      </c>
      <c r="BF49" s="3">
        <f>AVERAGE(AG49:AG50)</f>
        <v>0.16979189617246443</v>
      </c>
    </row>
    <row r="50" spans="1:58" x14ac:dyDescent="0.35">
      <c r="A50">
        <v>27</v>
      </c>
      <c r="B50">
        <v>10</v>
      </c>
      <c r="C50" t="s">
        <v>112</v>
      </c>
      <c r="D50" t="s">
        <v>27</v>
      </c>
      <c r="G50">
        <v>0.5</v>
      </c>
      <c r="H50">
        <v>0.5</v>
      </c>
      <c r="I50">
        <v>4526</v>
      </c>
      <c r="J50">
        <v>7832</v>
      </c>
      <c r="L50">
        <v>2038</v>
      </c>
      <c r="M50">
        <v>3.887</v>
      </c>
      <c r="N50">
        <v>6.9139999999999997</v>
      </c>
      <c r="O50">
        <v>3.0270000000000001</v>
      </c>
      <c r="Q50">
        <v>9.7000000000000003E-2</v>
      </c>
      <c r="R50">
        <v>1</v>
      </c>
      <c r="S50">
        <v>0</v>
      </c>
      <c r="T50">
        <v>0</v>
      </c>
      <c r="V50">
        <v>0</v>
      </c>
      <c r="Y50" s="1">
        <v>44543</v>
      </c>
      <c r="Z50" s="6">
        <v>0.76138888888888889</v>
      </c>
      <c r="AB50">
        <v>1</v>
      </c>
      <c r="AD50" s="3">
        <f t="shared" si="1"/>
        <v>3.8614981374991837</v>
      </c>
      <c r="AE50" s="3">
        <f t="shared" si="0"/>
        <v>6.7483168176405552</v>
      </c>
      <c r="AF50" s="3">
        <f t="shared" si="2"/>
        <v>2.8868186801413716</v>
      </c>
      <c r="AG50" s="3">
        <f t="shared" si="3"/>
        <v>0.16969981787981372</v>
      </c>
      <c r="BC50" s="3"/>
      <c r="BD50" s="3"/>
      <c r="BE50" s="3"/>
      <c r="BF50" s="3"/>
    </row>
    <row r="51" spans="1:58" x14ac:dyDescent="0.35">
      <c r="A51">
        <v>28</v>
      </c>
      <c r="B51">
        <v>11</v>
      </c>
      <c r="C51" t="s">
        <v>113</v>
      </c>
      <c r="D51" t="s">
        <v>27</v>
      </c>
      <c r="G51">
        <v>0.5</v>
      </c>
      <c r="H51">
        <v>0.5</v>
      </c>
      <c r="I51">
        <v>2538</v>
      </c>
      <c r="J51">
        <v>5926</v>
      </c>
      <c r="L51">
        <v>2326</v>
      </c>
      <c r="M51">
        <v>2.3620000000000001</v>
      </c>
      <c r="N51">
        <v>5.2990000000000004</v>
      </c>
      <c r="O51">
        <v>2.9369999999999998</v>
      </c>
      <c r="Q51">
        <v>0.127</v>
      </c>
      <c r="R51">
        <v>1</v>
      </c>
      <c r="S51">
        <v>0</v>
      </c>
      <c r="T51">
        <v>0</v>
      </c>
      <c r="V51">
        <v>0</v>
      </c>
      <c r="Y51" s="1">
        <v>44543</v>
      </c>
      <c r="Z51" s="6">
        <v>0.77435185185185185</v>
      </c>
      <c r="AB51">
        <v>1</v>
      </c>
      <c r="AD51" s="3">
        <f t="shared" si="1"/>
        <v>2.0636494294949816</v>
      </c>
      <c r="AE51" s="3">
        <f t="shared" si="0"/>
        <v>5.0219357185940083</v>
      </c>
      <c r="AF51" s="3">
        <f t="shared" si="2"/>
        <v>2.9582862890990267</v>
      </c>
      <c r="AG51" s="3">
        <f t="shared" si="3"/>
        <v>0.1962183661632167</v>
      </c>
      <c r="BC51" s="3"/>
      <c r="BD51" s="3"/>
      <c r="BE51" s="3"/>
      <c r="BF51" s="3"/>
    </row>
    <row r="52" spans="1:58" x14ac:dyDescent="0.35">
      <c r="A52">
        <v>29</v>
      </c>
      <c r="B52">
        <v>11</v>
      </c>
      <c r="C52" t="s">
        <v>113</v>
      </c>
      <c r="D52" t="s">
        <v>27</v>
      </c>
      <c r="G52">
        <v>0.5</v>
      </c>
      <c r="H52">
        <v>0.5</v>
      </c>
      <c r="I52">
        <v>1788</v>
      </c>
      <c r="J52">
        <v>5937</v>
      </c>
      <c r="L52">
        <v>2267</v>
      </c>
      <c r="M52">
        <v>1.7869999999999999</v>
      </c>
      <c r="N52">
        <v>5.3090000000000002</v>
      </c>
      <c r="O52">
        <v>3.5219999999999998</v>
      </c>
      <c r="Q52">
        <v>0.121</v>
      </c>
      <c r="R52">
        <v>1</v>
      </c>
      <c r="S52">
        <v>0</v>
      </c>
      <c r="T52">
        <v>0</v>
      </c>
      <c r="V52">
        <v>0</v>
      </c>
      <c r="Y52" s="1">
        <v>44543</v>
      </c>
      <c r="Z52" s="6">
        <v>0.78123842592592585</v>
      </c>
      <c r="AB52">
        <v>1</v>
      </c>
      <c r="AD52" s="3">
        <f t="shared" si="1"/>
        <v>1.3853865869380646</v>
      </c>
      <c r="AE52" s="3">
        <f t="shared" si="0"/>
        <v>5.0318990932474765</v>
      </c>
      <c r="AF52" s="3">
        <f t="shared" si="2"/>
        <v>3.6465125063094117</v>
      </c>
      <c r="AG52" s="3">
        <f t="shared" si="3"/>
        <v>0.19078574689682509</v>
      </c>
      <c r="AJ52">
        <f>ABS(100*(AD52-AD53)/(AVERAGE(AD52:AD53)))</f>
        <v>3.588246329852292</v>
      </c>
      <c r="AO52">
        <f>ABS(100*(AE52-AE53)/(AVERAGE(AE52:AE53)))</f>
        <v>0.28842153491326605</v>
      </c>
      <c r="AT52">
        <f>ABS(100*(AF52-AF53)/(AVERAGE(AF52:AF53)))</f>
        <v>0.93738282269199591</v>
      </c>
      <c r="AY52">
        <f>ABS(100*(AG52-AG53)/(AVERAGE(AG52:AG53)))</f>
        <v>1.4374736094156257</v>
      </c>
      <c r="BC52" s="3">
        <f>AVERAGE(AD52:AD53)</f>
        <v>1.3609691246060156</v>
      </c>
      <c r="BD52" s="3">
        <f>AVERAGE(AE52:AE53)</f>
        <v>5.0246530025904086</v>
      </c>
      <c r="BE52" s="3">
        <f>AVERAGE(AF52:AF53)</f>
        <v>3.6636838779843925</v>
      </c>
      <c r="BF52" s="3">
        <f>AVERAGE(AG52:AG53)</f>
        <v>0.19216692128658569</v>
      </c>
    </row>
    <row r="53" spans="1:58" x14ac:dyDescent="0.35">
      <c r="A53">
        <v>30</v>
      </c>
      <c r="B53">
        <v>11</v>
      </c>
      <c r="C53" t="s">
        <v>113</v>
      </c>
      <c r="D53" t="s">
        <v>27</v>
      </c>
      <c r="G53">
        <v>0.5</v>
      </c>
      <c r="H53">
        <v>0.5</v>
      </c>
      <c r="I53">
        <v>1734</v>
      </c>
      <c r="J53">
        <v>5921</v>
      </c>
      <c r="L53">
        <v>2297</v>
      </c>
      <c r="M53">
        <v>1.7450000000000001</v>
      </c>
      <c r="N53">
        <v>5.2939999999999996</v>
      </c>
      <c r="O53">
        <v>3.5489999999999999</v>
      </c>
      <c r="Q53">
        <v>0.124</v>
      </c>
      <c r="R53">
        <v>1</v>
      </c>
      <c r="S53">
        <v>0</v>
      </c>
      <c r="T53">
        <v>0</v>
      </c>
      <c r="V53">
        <v>0</v>
      </c>
      <c r="Y53" s="1">
        <v>44543</v>
      </c>
      <c r="Z53" s="6">
        <v>0.78861111111111104</v>
      </c>
      <c r="AB53">
        <v>1</v>
      </c>
      <c r="AD53" s="3">
        <f t="shared" si="1"/>
        <v>1.3365516622739664</v>
      </c>
      <c r="AE53" s="3">
        <f t="shared" si="0"/>
        <v>5.0174069119333398</v>
      </c>
      <c r="AF53" s="3">
        <f t="shared" si="2"/>
        <v>3.6808552496593734</v>
      </c>
      <c r="AG53" s="3">
        <f t="shared" si="3"/>
        <v>0.19354809567634626</v>
      </c>
      <c r="BC53" s="3"/>
      <c r="BD53" s="3"/>
      <c r="BE53" s="3"/>
      <c r="BF53" s="3"/>
    </row>
    <row r="54" spans="1:58" x14ac:dyDescent="0.35">
      <c r="A54">
        <v>31</v>
      </c>
      <c r="B54">
        <v>12</v>
      </c>
      <c r="C54" t="s">
        <v>114</v>
      </c>
      <c r="D54" t="s">
        <v>27</v>
      </c>
      <c r="G54">
        <v>0.5</v>
      </c>
      <c r="H54">
        <v>0.5</v>
      </c>
      <c r="I54">
        <v>3984</v>
      </c>
      <c r="J54">
        <v>7946</v>
      </c>
      <c r="L54">
        <v>3241</v>
      </c>
      <c r="M54">
        <v>3.4710000000000001</v>
      </c>
      <c r="N54">
        <v>7.01</v>
      </c>
      <c r="O54">
        <v>3.5390000000000001</v>
      </c>
      <c r="Q54">
        <v>0.223</v>
      </c>
      <c r="R54">
        <v>1</v>
      </c>
      <c r="S54">
        <v>0</v>
      </c>
      <c r="T54">
        <v>0</v>
      </c>
      <c r="V54">
        <v>0</v>
      </c>
      <c r="Y54" s="1">
        <v>44543</v>
      </c>
      <c r="Z54" s="6">
        <v>0.80156250000000007</v>
      </c>
      <c r="AB54">
        <v>1</v>
      </c>
      <c r="AD54" s="3">
        <f t="shared" si="1"/>
        <v>3.3713401899447177</v>
      </c>
      <c r="AE54" s="3">
        <f t="shared" si="0"/>
        <v>6.85157360950378</v>
      </c>
      <c r="AF54" s="3">
        <f t="shared" si="2"/>
        <v>3.4802334195590623</v>
      </c>
      <c r="AG54" s="3">
        <f t="shared" si="3"/>
        <v>0.28047000393861155</v>
      </c>
      <c r="BC54" s="3"/>
      <c r="BD54" s="3"/>
      <c r="BE54" s="3"/>
      <c r="BF54" s="3"/>
    </row>
    <row r="55" spans="1:58" x14ac:dyDescent="0.35">
      <c r="A55">
        <v>32</v>
      </c>
      <c r="B55">
        <v>12</v>
      </c>
      <c r="C55" t="s">
        <v>114</v>
      </c>
      <c r="D55" t="s">
        <v>27</v>
      </c>
      <c r="G55">
        <v>0.5</v>
      </c>
      <c r="H55">
        <v>0.5</v>
      </c>
      <c r="I55">
        <v>4782</v>
      </c>
      <c r="J55">
        <v>7904</v>
      </c>
      <c r="L55">
        <v>3262</v>
      </c>
      <c r="M55">
        <v>4.0839999999999996</v>
      </c>
      <c r="N55">
        <v>6.9749999999999996</v>
      </c>
      <c r="O55">
        <v>2.891</v>
      </c>
      <c r="Q55">
        <v>0.22500000000000001</v>
      </c>
      <c r="R55">
        <v>1</v>
      </c>
      <c r="S55">
        <v>0</v>
      </c>
      <c r="T55">
        <v>0</v>
      </c>
      <c r="V55">
        <v>0</v>
      </c>
      <c r="Y55" s="1">
        <v>44543</v>
      </c>
      <c r="Z55" s="6">
        <v>0.80879629629629635</v>
      </c>
      <c r="AB55">
        <v>1</v>
      </c>
      <c r="AD55" s="3">
        <f t="shared" si="1"/>
        <v>4.0930118544252778</v>
      </c>
      <c r="AE55" s="3">
        <f t="shared" si="0"/>
        <v>6.8135316335541702</v>
      </c>
      <c r="AF55" s="3">
        <f t="shared" si="2"/>
        <v>2.7205197791288924</v>
      </c>
      <c r="AG55" s="3">
        <f t="shared" si="3"/>
        <v>0.28240364808427632</v>
      </c>
      <c r="AJ55">
        <f>ABS(100*(AD55-AD56)/(AVERAGE(AD55:AD56)))</f>
        <v>1.7086852058402169</v>
      </c>
      <c r="AO55">
        <f>ABS(100*(AE55-AE56)/(AVERAGE(AE55:AE56)))</f>
        <v>0.21247109787341231</v>
      </c>
      <c r="AT55">
        <f>ABS(100*(AF55-AF56)/(AVERAGE(AF55:AF56)))</f>
        <v>2.0816056962573692</v>
      </c>
      <c r="AY55">
        <f>ABS(100*(AG55-AG56)/(AVERAGE(AG55:AG56)))</f>
        <v>0.71475103666127804</v>
      </c>
      <c r="BC55" s="3">
        <f>AVERAGE(AD55:AD56)</f>
        <v>4.1282815222382379</v>
      </c>
      <c r="BD55" s="3">
        <f>AVERAGE(AE55:AE56)</f>
        <v>6.8207777242112382</v>
      </c>
      <c r="BE55" s="3">
        <f>AVERAGE(AF55:AF56)</f>
        <v>2.6924962019730008</v>
      </c>
      <c r="BF55" s="3">
        <f>AVERAGE(AG55:AG56)</f>
        <v>0.28341650930343409</v>
      </c>
    </row>
    <row r="56" spans="1:58" x14ac:dyDescent="0.35">
      <c r="A56">
        <v>33</v>
      </c>
      <c r="B56">
        <v>12</v>
      </c>
      <c r="C56" t="s">
        <v>114</v>
      </c>
      <c r="D56" t="s">
        <v>27</v>
      </c>
      <c r="G56">
        <v>0.5</v>
      </c>
      <c r="H56">
        <v>0.5</v>
      </c>
      <c r="I56">
        <v>4860</v>
      </c>
      <c r="J56">
        <v>7920</v>
      </c>
      <c r="L56">
        <v>3284</v>
      </c>
      <c r="M56">
        <v>4.1429999999999998</v>
      </c>
      <c r="N56">
        <v>6.9889999999999999</v>
      </c>
      <c r="O56">
        <v>2.8450000000000002</v>
      </c>
      <c r="Q56">
        <v>0.22700000000000001</v>
      </c>
      <c r="R56">
        <v>1</v>
      </c>
      <c r="S56">
        <v>0</v>
      </c>
      <c r="T56">
        <v>0</v>
      </c>
      <c r="V56">
        <v>0</v>
      </c>
      <c r="Y56" s="1">
        <v>44543</v>
      </c>
      <c r="Z56" s="6">
        <v>0.81646990740740744</v>
      </c>
      <c r="AB56">
        <v>1</v>
      </c>
      <c r="AD56" s="3">
        <f t="shared" si="1"/>
        <v>4.1635511900511979</v>
      </c>
      <c r="AE56" s="3">
        <f t="shared" si="0"/>
        <v>6.828023814868307</v>
      </c>
      <c r="AF56" s="3">
        <f t="shared" si="2"/>
        <v>2.6644726248171091</v>
      </c>
      <c r="AG56" s="3">
        <f t="shared" si="3"/>
        <v>0.28442937052259182</v>
      </c>
      <c r="BC56" s="3"/>
      <c r="BD56" s="3"/>
      <c r="BE56" s="3"/>
      <c r="BF56" s="3"/>
    </row>
    <row r="57" spans="1:58" x14ac:dyDescent="0.35">
      <c r="A57">
        <v>34</v>
      </c>
      <c r="B57">
        <v>13</v>
      </c>
      <c r="C57" t="s">
        <v>115</v>
      </c>
      <c r="D57" t="s">
        <v>27</v>
      </c>
      <c r="G57">
        <v>0.5</v>
      </c>
      <c r="H57">
        <v>0.5</v>
      </c>
      <c r="I57">
        <v>4586</v>
      </c>
      <c r="J57">
        <v>8079</v>
      </c>
      <c r="L57">
        <v>2193</v>
      </c>
      <c r="M57">
        <v>3.9329999999999998</v>
      </c>
      <c r="N57">
        <v>7.1230000000000002</v>
      </c>
      <c r="O57">
        <v>3.1890000000000001</v>
      </c>
      <c r="Q57">
        <v>0.113</v>
      </c>
      <c r="R57">
        <v>1</v>
      </c>
      <c r="S57">
        <v>0</v>
      </c>
      <c r="T57">
        <v>0</v>
      </c>
      <c r="V57">
        <v>0</v>
      </c>
      <c r="Y57" s="1">
        <v>44543</v>
      </c>
      <c r="Z57" s="6">
        <v>0.82969907407407406</v>
      </c>
      <c r="AB57">
        <v>1</v>
      </c>
      <c r="AD57" s="3">
        <f t="shared" si="1"/>
        <v>3.9157591649037369</v>
      </c>
      <c r="AE57" s="3">
        <f t="shared" si="0"/>
        <v>6.9720398666775418</v>
      </c>
      <c r="AF57" s="3">
        <f t="shared" si="2"/>
        <v>3.056280701773805</v>
      </c>
      <c r="AG57" s="3">
        <f t="shared" si="3"/>
        <v>0.18397195324067298</v>
      </c>
      <c r="BC57" s="3"/>
      <c r="BD57" s="3"/>
      <c r="BE57" s="3"/>
      <c r="BF57" s="3"/>
    </row>
    <row r="58" spans="1:58" x14ac:dyDescent="0.35">
      <c r="A58">
        <v>35</v>
      </c>
      <c r="B58">
        <v>13</v>
      </c>
      <c r="C58" t="s">
        <v>115</v>
      </c>
      <c r="D58" t="s">
        <v>27</v>
      </c>
      <c r="G58">
        <v>0.5</v>
      </c>
      <c r="H58">
        <v>0.5</v>
      </c>
      <c r="I58">
        <v>4500</v>
      </c>
      <c r="J58">
        <v>8271</v>
      </c>
      <c r="L58">
        <v>2215</v>
      </c>
      <c r="M58">
        <v>3.867</v>
      </c>
      <c r="N58">
        <v>7.2850000000000001</v>
      </c>
      <c r="O58">
        <v>3.4180000000000001</v>
      </c>
      <c r="Q58">
        <v>0.11600000000000001</v>
      </c>
      <c r="R58">
        <v>1</v>
      </c>
      <c r="S58">
        <v>0</v>
      </c>
      <c r="T58">
        <v>0</v>
      </c>
      <c r="V58">
        <v>0</v>
      </c>
      <c r="Y58" s="1">
        <v>44543</v>
      </c>
      <c r="Z58" s="6">
        <v>0.83690972222222226</v>
      </c>
      <c r="AB58">
        <v>1</v>
      </c>
      <c r="AD58" s="3">
        <f t="shared" si="1"/>
        <v>3.8379850256238766</v>
      </c>
      <c r="AE58" s="3">
        <f t="shared" si="0"/>
        <v>7.145946042447183</v>
      </c>
      <c r="AF58" s="3">
        <f t="shared" si="2"/>
        <v>3.3079610168233065</v>
      </c>
      <c r="AG58" s="3">
        <f t="shared" si="3"/>
        <v>0.18599767567898848</v>
      </c>
      <c r="AJ58">
        <f>ABS(100*(AD58-AD59)/(AVERAGE(AD58:AD59)))</f>
        <v>0.40137758412041086</v>
      </c>
      <c r="AO58">
        <f>ABS(100*(AE58-AE59)/(AVERAGE(AE58:AE59)))</f>
        <v>2.489593761358579</v>
      </c>
      <c r="AT58">
        <f>ABS(100*(AF58-AF59)/(AVERAGE(AF58:AF59)))</f>
        <v>4.9676026962205784</v>
      </c>
      <c r="AY58">
        <f>ABS(100*(AG58-AG59)/(AVERAGE(AG58:AG59)))</f>
        <v>9.905919342423361E-2</v>
      </c>
      <c r="BC58" s="3">
        <f>AVERAGE(AD58:AD59)</f>
        <v>3.8302980467415653</v>
      </c>
      <c r="BD58" s="3">
        <f>AVERAGE(AE58:AE59)</f>
        <v>7.0580871932302287</v>
      </c>
      <c r="BE58" s="3">
        <f>AVERAGE(AF58:AF59)</f>
        <v>3.2277891464886634</v>
      </c>
      <c r="BF58" s="3">
        <f>AVERAGE(AG58:AG59)</f>
        <v>0.18590559738633777</v>
      </c>
    </row>
    <row r="59" spans="1:58" x14ac:dyDescent="0.35">
      <c r="A59">
        <v>36</v>
      </c>
      <c r="B59">
        <v>13</v>
      </c>
      <c r="C59" t="s">
        <v>115</v>
      </c>
      <c r="D59" t="s">
        <v>27</v>
      </c>
      <c r="G59">
        <v>0.5</v>
      </c>
      <c r="H59">
        <v>0.5</v>
      </c>
      <c r="I59">
        <v>4483</v>
      </c>
      <c r="J59">
        <v>8077</v>
      </c>
      <c r="L59">
        <v>2213</v>
      </c>
      <c r="M59">
        <v>3.8540000000000001</v>
      </c>
      <c r="N59">
        <v>7.1210000000000004</v>
      </c>
      <c r="O59">
        <v>3.2669999999999999</v>
      </c>
      <c r="Q59">
        <v>0.115</v>
      </c>
      <c r="R59">
        <v>1</v>
      </c>
      <c r="S59">
        <v>0</v>
      </c>
      <c r="T59">
        <v>0</v>
      </c>
      <c r="V59">
        <v>0</v>
      </c>
      <c r="Y59" s="1">
        <v>44543</v>
      </c>
      <c r="Z59" s="6">
        <v>0.84456018518518527</v>
      </c>
      <c r="AB59">
        <v>1</v>
      </c>
      <c r="AD59" s="3">
        <f t="shared" si="1"/>
        <v>3.822611067859254</v>
      </c>
      <c r="AE59" s="3">
        <f t="shared" si="0"/>
        <v>6.9702283440132744</v>
      </c>
      <c r="AF59" s="3">
        <f t="shared" si="2"/>
        <v>3.1476172761540204</v>
      </c>
      <c r="AG59" s="3">
        <f t="shared" si="3"/>
        <v>0.18581351909368707</v>
      </c>
      <c r="BC59" s="3"/>
      <c r="BD59" s="3"/>
      <c r="BE59" s="3"/>
      <c r="BF59" s="3"/>
    </row>
    <row r="60" spans="1:58" x14ac:dyDescent="0.35">
      <c r="A60">
        <v>37</v>
      </c>
      <c r="B60">
        <v>14</v>
      </c>
      <c r="C60" t="s">
        <v>116</v>
      </c>
      <c r="D60" t="s">
        <v>27</v>
      </c>
      <c r="G60">
        <v>0.5</v>
      </c>
      <c r="H60">
        <v>0.5</v>
      </c>
      <c r="I60">
        <v>5401</v>
      </c>
      <c r="J60">
        <v>8313</v>
      </c>
      <c r="L60">
        <v>1892</v>
      </c>
      <c r="M60">
        <v>4.5579999999999998</v>
      </c>
      <c r="N60">
        <v>7.3209999999999997</v>
      </c>
      <c r="O60">
        <v>2.7629999999999999</v>
      </c>
      <c r="Q60">
        <v>8.2000000000000003E-2</v>
      </c>
      <c r="R60">
        <v>1</v>
      </c>
      <c r="S60">
        <v>0</v>
      </c>
      <c r="T60">
        <v>0</v>
      </c>
      <c r="V60">
        <v>0</v>
      </c>
      <c r="Y60" s="1">
        <v>44543</v>
      </c>
      <c r="Z60" s="6">
        <v>0.85790509259259251</v>
      </c>
      <c r="AB60">
        <v>1</v>
      </c>
      <c r="AD60" s="3">
        <f t="shared" si="1"/>
        <v>4.65280478714892</v>
      </c>
      <c r="AE60" s="3">
        <f t="shared" si="0"/>
        <v>7.1839880183967928</v>
      </c>
      <c r="AF60" s="3">
        <f t="shared" si="2"/>
        <v>2.5311832312478728</v>
      </c>
      <c r="AG60" s="3">
        <f t="shared" si="3"/>
        <v>0.15625638715281084</v>
      </c>
      <c r="BC60" s="3"/>
      <c r="BD60" s="3"/>
      <c r="BE60" s="3"/>
      <c r="BF60" s="3"/>
    </row>
    <row r="61" spans="1:58" x14ac:dyDescent="0.35">
      <c r="A61">
        <v>38</v>
      </c>
      <c r="B61">
        <v>14</v>
      </c>
      <c r="C61" t="s">
        <v>116</v>
      </c>
      <c r="D61" t="s">
        <v>27</v>
      </c>
      <c r="G61">
        <v>0.5</v>
      </c>
      <c r="H61">
        <v>0.5</v>
      </c>
      <c r="I61">
        <v>5725</v>
      </c>
      <c r="J61">
        <v>8422</v>
      </c>
      <c r="L61">
        <v>1910</v>
      </c>
      <c r="M61">
        <v>4.8070000000000004</v>
      </c>
      <c r="N61">
        <v>7.4130000000000003</v>
      </c>
      <c r="O61">
        <v>2.6059999999999999</v>
      </c>
      <c r="Q61">
        <v>8.4000000000000005E-2</v>
      </c>
      <c r="R61">
        <v>1</v>
      </c>
      <c r="S61">
        <v>0</v>
      </c>
      <c r="T61">
        <v>0</v>
      </c>
      <c r="V61">
        <v>0</v>
      </c>
      <c r="Y61" s="1">
        <v>44543</v>
      </c>
      <c r="Z61" s="6">
        <v>0.86513888888888879</v>
      </c>
      <c r="AB61">
        <v>1</v>
      </c>
      <c r="AD61" s="3">
        <f t="shared" si="1"/>
        <v>4.945814335133508</v>
      </c>
      <c r="AE61" s="3">
        <f t="shared" si="0"/>
        <v>7.282716003599349</v>
      </c>
      <c r="AF61" s="3">
        <f t="shared" si="2"/>
        <v>2.336901668465841</v>
      </c>
      <c r="AG61" s="3">
        <f t="shared" si="3"/>
        <v>0.15791379642052353</v>
      </c>
      <c r="AJ61">
        <f>ABS(100*(AD61-AD62)/(AVERAGE(AD61:AD62)))</f>
        <v>0.21918154888820426</v>
      </c>
      <c r="AO61">
        <f>ABS(100*(AE61-AE62)/(AVERAGE(AE61:AE62)))</f>
        <v>0.13690214866997169</v>
      </c>
      <c r="AT61">
        <f>ABS(100*(AF61-AF62)/(AVERAGE(AF61:AF62)))</f>
        <v>0.89471888697630764</v>
      </c>
      <c r="AY61">
        <f>ABS(100*(AG61-AG62)/(AVERAGE(AG61:AG62)))</f>
        <v>0.87847996269961592</v>
      </c>
      <c r="BC61" s="3">
        <f>AVERAGE(AD61:AD62)</f>
        <v>4.9512404378739632</v>
      </c>
      <c r="BD61" s="3">
        <f>AVERAGE(AE61:AE62)</f>
        <v>7.277734316272614</v>
      </c>
      <c r="BE61" s="3">
        <f>AVERAGE(AF61:AF62)</f>
        <v>2.3264938783986508</v>
      </c>
      <c r="BF61" s="3">
        <f>AVERAGE(AG61:AG62)</f>
        <v>0.15722320922564326</v>
      </c>
    </row>
    <row r="62" spans="1:58" x14ac:dyDescent="0.35">
      <c r="A62">
        <v>39</v>
      </c>
      <c r="B62">
        <v>14</v>
      </c>
      <c r="C62" t="s">
        <v>116</v>
      </c>
      <c r="D62" t="s">
        <v>27</v>
      </c>
      <c r="G62">
        <v>0.5</v>
      </c>
      <c r="H62">
        <v>0.5</v>
      </c>
      <c r="I62">
        <v>5737</v>
      </c>
      <c r="J62">
        <v>8411</v>
      </c>
      <c r="L62">
        <v>1895</v>
      </c>
      <c r="M62">
        <v>4.8159999999999998</v>
      </c>
      <c r="N62">
        <v>7.4039999999999999</v>
      </c>
      <c r="O62">
        <v>2.5880000000000001</v>
      </c>
      <c r="Q62">
        <v>8.2000000000000003E-2</v>
      </c>
      <c r="R62">
        <v>1</v>
      </c>
      <c r="S62">
        <v>0</v>
      </c>
      <c r="T62">
        <v>0</v>
      </c>
      <c r="V62">
        <v>0</v>
      </c>
      <c r="Y62" s="1">
        <v>44543</v>
      </c>
      <c r="Z62" s="6">
        <v>0.8728125000000001</v>
      </c>
      <c r="AB62">
        <v>1</v>
      </c>
      <c r="AD62" s="3">
        <f t="shared" si="1"/>
        <v>4.9566665406144192</v>
      </c>
      <c r="AE62" s="3">
        <f t="shared" si="0"/>
        <v>7.2727526289458799</v>
      </c>
      <c r="AF62" s="3">
        <f t="shared" si="2"/>
        <v>2.3160860883314607</v>
      </c>
      <c r="AG62" s="3">
        <f t="shared" si="3"/>
        <v>0.15653262203076296</v>
      </c>
      <c r="BC62" s="3"/>
      <c r="BD62" s="3"/>
      <c r="BE62" s="3"/>
      <c r="BF62" s="3"/>
    </row>
    <row r="63" spans="1:58" x14ac:dyDescent="0.35">
      <c r="A63">
        <v>40</v>
      </c>
      <c r="B63">
        <v>15</v>
      </c>
      <c r="C63" t="s">
        <v>117</v>
      </c>
      <c r="D63" t="s">
        <v>27</v>
      </c>
      <c r="G63">
        <v>0.5</v>
      </c>
      <c r="H63">
        <v>0.5</v>
      </c>
      <c r="I63">
        <v>6705</v>
      </c>
      <c r="J63">
        <v>8903</v>
      </c>
      <c r="L63">
        <v>10128</v>
      </c>
      <c r="M63">
        <v>5.5590000000000002</v>
      </c>
      <c r="N63">
        <v>7.8209999999999997</v>
      </c>
      <c r="O63">
        <v>2.262</v>
      </c>
      <c r="Q63">
        <v>0.94299999999999995</v>
      </c>
      <c r="R63">
        <v>1</v>
      </c>
      <c r="S63">
        <v>0</v>
      </c>
      <c r="T63">
        <v>0</v>
      </c>
      <c r="V63">
        <v>0</v>
      </c>
      <c r="Y63" s="1">
        <v>44543</v>
      </c>
      <c r="Z63" s="6">
        <v>0.88620370370370372</v>
      </c>
      <c r="AB63">
        <v>1</v>
      </c>
      <c r="AD63" s="3">
        <f t="shared" si="1"/>
        <v>5.832077782741214</v>
      </c>
      <c r="AE63" s="3">
        <f t="shared" si="0"/>
        <v>7.7183872043555866</v>
      </c>
      <c r="AF63" s="3">
        <f t="shared" si="2"/>
        <v>1.8863094216143725</v>
      </c>
      <c r="AG63" s="3">
        <f t="shared" si="3"/>
        <v>0.91461320542401492</v>
      </c>
      <c r="BC63" s="3"/>
      <c r="BD63" s="3"/>
      <c r="BE63" s="3"/>
      <c r="BF63" s="3"/>
    </row>
    <row r="64" spans="1:58" x14ac:dyDescent="0.35">
      <c r="A64">
        <v>41</v>
      </c>
      <c r="B64">
        <v>15</v>
      </c>
      <c r="C64" t="s">
        <v>117</v>
      </c>
      <c r="D64" t="s">
        <v>27</v>
      </c>
      <c r="G64">
        <v>0.5</v>
      </c>
      <c r="H64">
        <v>0.5</v>
      </c>
      <c r="I64">
        <v>7051</v>
      </c>
      <c r="J64">
        <v>9016</v>
      </c>
      <c r="L64">
        <v>10443</v>
      </c>
      <c r="M64">
        <v>5.8239999999999998</v>
      </c>
      <c r="N64">
        <v>7.9169999999999998</v>
      </c>
      <c r="O64">
        <v>2.093</v>
      </c>
      <c r="Q64">
        <v>0.97599999999999998</v>
      </c>
      <c r="R64">
        <v>1</v>
      </c>
      <c r="S64">
        <v>0</v>
      </c>
      <c r="T64">
        <v>0</v>
      </c>
      <c r="V64">
        <v>0</v>
      </c>
      <c r="Y64" s="1">
        <v>44543</v>
      </c>
      <c r="Z64" s="6">
        <v>0.89368055555555559</v>
      </c>
      <c r="AB64">
        <v>1</v>
      </c>
      <c r="AD64" s="3">
        <f t="shared" si="1"/>
        <v>6.1449830407741377</v>
      </c>
      <c r="AE64" s="3">
        <f t="shared" si="0"/>
        <v>7.8207382348866785</v>
      </c>
      <c r="AF64" s="3">
        <f t="shared" si="2"/>
        <v>1.6757551941125408</v>
      </c>
      <c r="AG64" s="3">
        <f t="shared" si="3"/>
        <v>0.94361786760898692</v>
      </c>
      <c r="AJ64">
        <f>ABS(100*(AD64-AD65)/(AVERAGE(AD64:AD65)))</f>
        <v>0.44053423617280529</v>
      </c>
      <c r="AO64">
        <f>ABS(100*(AE64-AE65)/(AVERAGE(AE64:AE65)))</f>
        <v>9.2695201252104037E-2</v>
      </c>
      <c r="AT64">
        <f>ABS(100*(AF64-AF65)/(AVERAGE(AF64:AF65)))</f>
        <v>2.0726691535054447</v>
      </c>
      <c r="AY64">
        <f>ABS(100*(AG64-AG65)/(AVERAGE(AG64:AG65)))</f>
        <v>0.12693459507562022</v>
      </c>
      <c r="BC64" s="3">
        <f>AVERAGE(AD64:AD65)</f>
        <v>6.1585482976252761</v>
      </c>
      <c r="BD64" s="3">
        <f>AVERAGE(AE64:AE65)</f>
        <v>7.8171151895581437</v>
      </c>
      <c r="BE64" s="3">
        <f>AVERAGE(AF64:AF65)</f>
        <v>1.6585668919328675</v>
      </c>
      <c r="BF64" s="3">
        <f>AVERAGE(AG64:AG65)</f>
        <v>0.94301935870675735</v>
      </c>
    </row>
    <row r="65" spans="1:58" x14ac:dyDescent="0.35">
      <c r="A65">
        <v>42</v>
      </c>
      <c r="B65">
        <v>15</v>
      </c>
      <c r="C65" t="s">
        <v>117</v>
      </c>
      <c r="D65" t="s">
        <v>27</v>
      </c>
      <c r="G65">
        <v>0.5</v>
      </c>
      <c r="H65">
        <v>0.5</v>
      </c>
      <c r="I65">
        <v>7081</v>
      </c>
      <c r="J65">
        <v>9008</v>
      </c>
      <c r="L65">
        <v>10430</v>
      </c>
      <c r="M65">
        <v>5.8470000000000004</v>
      </c>
      <c r="N65">
        <v>7.91</v>
      </c>
      <c r="O65">
        <v>2.0630000000000002</v>
      </c>
      <c r="Q65">
        <v>0.97499999999999998</v>
      </c>
      <c r="R65">
        <v>1</v>
      </c>
      <c r="S65">
        <v>0</v>
      </c>
      <c r="T65">
        <v>0</v>
      </c>
      <c r="V65">
        <v>0</v>
      </c>
      <c r="Y65" s="1">
        <v>44543</v>
      </c>
      <c r="Z65" s="6">
        <v>0.90149305555555559</v>
      </c>
      <c r="AB65">
        <v>1</v>
      </c>
      <c r="AD65" s="3">
        <f t="shared" si="1"/>
        <v>6.1721135544764145</v>
      </c>
      <c r="AE65" s="3">
        <f t="shared" si="0"/>
        <v>7.8134921442296088</v>
      </c>
      <c r="AF65" s="3">
        <f t="shared" si="2"/>
        <v>1.6413785897531943</v>
      </c>
      <c r="AG65" s="3">
        <f t="shared" si="3"/>
        <v>0.94242084980452778</v>
      </c>
      <c r="BC65" s="3"/>
      <c r="BD65" s="3"/>
      <c r="BE65" s="3"/>
      <c r="BF65" s="3"/>
    </row>
    <row r="66" spans="1:58" x14ac:dyDescent="0.35">
      <c r="A66">
        <v>43</v>
      </c>
      <c r="B66">
        <v>16</v>
      </c>
      <c r="C66" t="s">
        <v>118</v>
      </c>
      <c r="D66" t="s">
        <v>27</v>
      </c>
      <c r="G66">
        <v>0.5</v>
      </c>
      <c r="H66">
        <v>0.5</v>
      </c>
      <c r="I66">
        <v>5436</v>
      </c>
      <c r="J66">
        <v>7680</v>
      </c>
      <c r="L66">
        <v>2066</v>
      </c>
      <c r="M66">
        <v>4.585</v>
      </c>
      <c r="N66">
        <v>6.7850000000000001</v>
      </c>
      <c r="O66">
        <v>2.2000000000000002</v>
      </c>
      <c r="Q66">
        <v>0.1</v>
      </c>
      <c r="R66">
        <v>1</v>
      </c>
      <c r="S66">
        <v>0</v>
      </c>
      <c r="T66">
        <v>0</v>
      </c>
      <c r="V66">
        <v>0</v>
      </c>
      <c r="Y66" s="1">
        <v>44543</v>
      </c>
      <c r="Z66" s="6">
        <v>0.91483796296296294</v>
      </c>
      <c r="AB66">
        <v>1</v>
      </c>
      <c r="AD66" s="3">
        <f t="shared" si="1"/>
        <v>4.6844570531349099</v>
      </c>
      <c r="AE66" s="3">
        <f t="shared" si="0"/>
        <v>6.6106410951562546</v>
      </c>
      <c r="AF66" s="3">
        <f t="shared" si="2"/>
        <v>1.9261840420213447</v>
      </c>
      <c r="AG66" s="3">
        <f t="shared" si="3"/>
        <v>0.17227801007403348</v>
      </c>
      <c r="BC66" s="3"/>
      <c r="BD66" s="3"/>
      <c r="BE66" s="3"/>
      <c r="BF66" s="3"/>
    </row>
    <row r="67" spans="1:58" x14ac:dyDescent="0.35">
      <c r="A67">
        <v>44</v>
      </c>
      <c r="B67">
        <v>16</v>
      </c>
      <c r="C67" t="s">
        <v>118</v>
      </c>
      <c r="D67" t="s">
        <v>27</v>
      </c>
      <c r="G67">
        <v>0.5</v>
      </c>
      <c r="H67">
        <v>0.5</v>
      </c>
      <c r="I67">
        <v>4807</v>
      </c>
      <c r="J67">
        <v>7797</v>
      </c>
      <c r="L67">
        <v>2014</v>
      </c>
      <c r="M67">
        <v>4.1029999999999998</v>
      </c>
      <c r="N67">
        <v>6.8840000000000003</v>
      </c>
      <c r="O67">
        <v>2.7810000000000001</v>
      </c>
      <c r="Q67">
        <v>9.5000000000000001E-2</v>
      </c>
      <c r="R67">
        <v>1</v>
      </c>
      <c r="S67">
        <v>0</v>
      </c>
      <c r="T67">
        <v>0</v>
      </c>
      <c r="V67">
        <v>0</v>
      </c>
      <c r="Y67" s="1">
        <v>44543</v>
      </c>
      <c r="Z67" s="6">
        <v>0.92207175925925933</v>
      </c>
      <c r="AB67">
        <v>1</v>
      </c>
      <c r="AD67" s="3">
        <f t="shared" si="1"/>
        <v>4.1156206158438415</v>
      </c>
      <c r="AE67" s="3">
        <f t="shared" si="0"/>
        <v>6.7166151710158806</v>
      </c>
      <c r="AF67" s="3">
        <f t="shared" si="2"/>
        <v>2.600994555172039</v>
      </c>
      <c r="AG67" s="3">
        <f t="shared" si="3"/>
        <v>0.16748993885619684</v>
      </c>
      <c r="AJ67">
        <f>ABS(100*(AD67-AD68)/(AVERAGE(AD67:AD68)))</f>
        <v>2.1544001247355311</v>
      </c>
      <c r="AO67">
        <f>ABS(100*(AE67-AE68)/(AVERAGE(AE67:AE68)))</f>
        <v>0.47310493220879246</v>
      </c>
      <c r="AT67">
        <f>ABS(100*(AF67-AF68)/(AVERAGE(AF67:AF68)))</f>
        <v>2.130857623082818</v>
      </c>
      <c r="AY67">
        <f>ABS(100*(AG67-AG68)/(AVERAGE(AG67:AG68)))</f>
        <v>1.8518570602671995</v>
      </c>
      <c r="BC67" s="3">
        <f>AVERAGE(AD67:AD68)</f>
        <v>4.0717596186918277</v>
      </c>
      <c r="BD67" s="3">
        <f>AVERAGE(AE67:AE68)</f>
        <v>6.7007643477035437</v>
      </c>
      <c r="BE67" s="3">
        <f>AVERAGE(AF67:AF68)</f>
        <v>2.629004729011716</v>
      </c>
      <c r="BF67" s="3">
        <f>AVERAGE(AG67:AG68)</f>
        <v>0.16905526983125879</v>
      </c>
    </row>
    <row r="68" spans="1:58" x14ac:dyDescent="0.35">
      <c r="A68">
        <v>45</v>
      </c>
      <c r="B68">
        <v>16</v>
      </c>
      <c r="C68" t="s">
        <v>118</v>
      </c>
      <c r="D68" t="s">
        <v>27</v>
      </c>
      <c r="G68">
        <v>0.5</v>
      </c>
      <c r="H68">
        <v>0.5</v>
      </c>
      <c r="I68">
        <v>4710</v>
      </c>
      <c r="J68">
        <v>7762</v>
      </c>
      <c r="L68">
        <v>2048</v>
      </c>
      <c r="M68">
        <v>4.0289999999999999</v>
      </c>
      <c r="N68">
        <v>6.8550000000000004</v>
      </c>
      <c r="O68">
        <v>2.8260000000000001</v>
      </c>
      <c r="Q68">
        <v>9.8000000000000004E-2</v>
      </c>
      <c r="R68">
        <v>1</v>
      </c>
      <c r="S68">
        <v>0</v>
      </c>
      <c r="T68">
        <v>0</v>
      </c>
      <c r="V68">
        <v>0</v>
      </c>
      <c r="Y68" s="1">
        <v>44543</v>
      </c>
      <c r="Z68" s="6">
        <v>0.92973379629629627</v>
      </c>
      <c r="AB68">
        <v>1</v>
      </c>
      <c r="AD68" s="3">
        <f t="shared" si="1"/>
        <v>4.0278986215398138</v>
      </c>
      <c r="AE68" s="3">
        <f t="shared" si="0"/>
        <v>6.6849135243912068</v>
      </c>
      <c r="AF68" s="3">
        <f t="shared" si="2"/>
        <v>2.657014902851393</v>
      </c>
      <c r="AG68" s="3">
        <f t="shared" si="3"/>
        <v>0.17062060080632077</v>
      </c>
      <c r="BC68" s="3"/>
      <c r="BD68" s="3"/>
      <c r="BE68" s="3"/>
      <c r="BF68" s="3"/>
    </row>
    <row r="69" spans="1:58" x14ac:dyDescent="0.35">
      <c r="A69">
        <v>46</v>
      </c>
      <c r="B69">
        <v>17</v>
      </c>
      <c r="C69" t="s">
        <v>119</v>
      </c>
      <c r="D69" t="s">
        <v>27</v>
      </c>
      <c r="G69">
        <v>0.5</v>
      </c>
      <c r="H69">
        <v>0.5</v>
      </c>
      <c r="I69">
        <v>4730</v>
      </c>
      <c r="J69">
        <v>8018</v>
      </c>
      <c r="L69">
        <v>2271</v>
      </c>
      <c r="M69">
        <v>4.0439999999999996</v>
      </c>
      <c r="N69">
        <v>7.0709999999999997</v>
      </c>
      <c r="O69">
        <v>3.028</v>
      </c>
      <c r="Q69">
        <v>0.122</v>
      </c>
      <c r="R69">
        <v>1</v>
      </c>
      <c r="S69">
        <v>0</v>
      </c>
      <c r="T69">
        <v>0</v>
      </c>
      <c r="V69">
        <v>0</v>
      </c>
      <c r="Y69" s="1">
        <v>44543</v>
      </c>
      <c r="Z69" s="6">
        <v>0.94299768518518512</v>
      </c>
      <c r="AB69">
        <v>1</v>
      </c>
      <c r="AD69" s="3">
        <f t="shared" si="1"/>
        <v>4.0459856306746644</v>
      </c>
      <c r="AE69" s="3">
        <f t="shared" si="0"/>
        <v>6.916788425417395</v>
      </c>
      <c r="AF69" s="3">
        <f t="shared" si="2"/>
        <v>2.8708027947427306</v>
      </c>
      <c r="AG69" s="3">
        <f t="shared" si="3"/>
        <v>0.19115406006742794</v>
      </c>
      <c r="BC69" s="3"/>
      <c r="BD69" s="3"/>
      <c r="BE69" s="3"/>
      <c r="BF69" s="3"/>
    </row>
    <row r="70" spans="1:58" x14ac:dyDescent="0.35">
      <c r="A70">
        <v>47</v>
      </c>
      <c r="B70">
        <v>17</v>
      </c>
      <c r="C70" t="s">
        <v>119</v>
      </c>
      <c r="D70" t="s">
        <v>27</v>
      </c>
      <c r="G70">
        <v>0.5</v>
      </c>
      <c r="H70">
        <v>0.5</v>
      </c>
      <c r="I70">
        <v>4757</v>
      </c>
      <c r="J70">
        <v>8039</v>
      </c>
      <c r="L70">
        <v>2278</v>
      </c>
      <c r="M70">
        <v>4.0640000000000001</v>
      </c>
      <c r="N70">
        <v>7.0890000000000004</v>
      </c>
      <c r="O70">
        <v>3.0249999999999999</v>
      </c>
      <c r="Q70">
        <v>0.122</v>
      </c>
      <c r="R70">
        <v>1</v>
      </c>
      <c r="S70">
        <v>0</v>
      </c>
      <c r="T70">
        <v>0</v>
      </c>
      <c r="V70">
        <v>0</v>
      </c>
      <c r="Y70" s="1">
        <v>44543</v>
      </c>
      <c r="Z70" s="6">
        <v>0.95020833333333332</v>
      </c>
      <c r="AB70">
        <v>1</v>
      </c>
      <c r="AD70" s="3">
        <f t="shared" si="1"/>
        <v>4.0704030930067141</v>
      </c>
      <c r="AE70" s="3">
        <f t="shared" si="0"/>
        <v>6.9358094133921995</v>
      </c>
      <c r="AF70" s="3">
        <f t="shared" si="2"/>
        <v>2.8654063203854854</v>
      </c>
      <c r="AG70" s="3">
        <f t="shared" si="3"/>
        <v>0.19179860811598287</v>
      </c>
      <c r="AJ70">
        <f>ABS(100*(AD70-AD71)/(AVERAGE(AD70:AD71)))</f>
        <v>1.3194932936026507</v>
      </c>
      <c r="AO70">
        <f>ABS(100*(AE70-AE71)/(AVERAGE(AE70:AE71)))</f>
        <v>0</v>
      </c>
      <c r="AT70">
        <f>ABS(100*(AF70-AF71)/(AVERAGE(AF70:AF71)))</f>
        <v>1.8449209909662188</v>
      </c>
      <c r="AY70">
        <f>ABS(100*(AG70-AG71)/(AVERAGE(AG70:AG71)))</f>
        <v>0.28846225459915281</v>
      </c>
      <c r="BC70" s="3">
        <f>AVERAGE(AD70:AD71)</f>
        <v>4.0437247545328088</v>
      </c>
      <c r="BD70" s="3">
        <f>AVERAGE(AE70:AE71)</f>
        <v>6.9358094133921995</v>
      </c>
      <c r="BE70" s="3">
        <f>AVERAGE(AF70:AF71)</f>
        <v>2.8920846588593907</v>
      </c>
      <c r="BF70" s="3">
        <f>AVERAGE(AG70:AG71)</f>
        <v>0.19152237323803076</v>
      </c>
    </row>
    <row r="71" spans="1:58" x14ac:dyDescent="0.35">
      <c r="A71">
        <v>48</v>
      </c>
      <c r="B71">
        <v>17</v>
      </c>
      <c r="C71" t="s">
        <v>119</v>
      </c>
      <c r="D71" t="s">
        <v>27</v>
      </c>
      <c r="G71">
        <v>0.5</v>
      </c>
      <c r="H71">
        <v>0.5</v>
      </c>
      <c r="I71">
        <v>4698</v>
      </c>
      <c r="J71">
        <v>8039</v>
      </c>
      <c r="L71">
        <v>2272</v>
      </c>
      <c r="M71">
        <v>4.0190000000000001</v>
      </c>
      <c r="N71">
        <v>7.0890000000000004</v>
      </c>
      <c r="O71">
        <v>3.07</v>
      </c>
      <c r="Q71">
        <v>0.122</v>
      </c>
      <c r="R71">
        <v>1</v>
      </c>
      <c r="S71">
        <v>0</v>
      </c>
      <c r="T71">
        <v>0</v>
      </c>
      <c r="V71">
        <v>0</v>
      </c>
      <c r="Y71" s="1">
        <v>44543</v>
      </c>
      <c r="Z71" s="6">
        <v>0.95780092592592592</v>
      </c>
      <c r="AB71">
        <v>1</v>
      </c>
      <c r="AD71" s="3">
        <f t="shared" si="1"/>
        <v>4.0170464160589034</v>
      </c>
      <c r="AE71" s="3">
        <f t="shared" si="0"/>
        <v>6.9358094133921995</v>
      </c>
      <c r="AF71" s="3">
        <f t="shared" si="2"/>
        <v>2.918762997333296</v>
      </c>
      <c r="AG71" s="3">
        <f t="shared" si="3"/>
        <v>0.19124613836007864</v>
      </c>
      <c r="BC71" s="3"/>
      <c r="BD71" s="3"/>
      <c r="BE71" s="3"/>
      <c r="BF71" s="3"/>
    </row>
    <row r="72" spans="1:58" x14ac:dyDescent="0.35">
      <c r="A72">
        <v>49</v>
      </c>
      <c r="B72">
        <v>18</v>
      </c>
      <c r="C72" t="s">
        <v>120</v>
      </c>
      <c r="D72" t="s">
        <v>27</v>
      </c>
      <c r="G72">
        <v>0.5</v>
      </c>
      <c r="H72">
        <v>0.5</v>
      </c>
      <c r="I72">
        <v>4850</v>
      </c>
      <c r="J72">
        <v>7845</v>
      </c>
      <c r="L72">
        <v>2611</v>
      </c>
      <c r="M72">
        <v>4.1349999999999998</v>
      </c>
      <c r="N72">
        <v>6.9249999999999998</v>
      </c>
      <c r="O72">
        <v>2.79</v>
      </c>
      <c r="Q72">
        <v>0.157</v>
      </c>
      <c r="R72">
        <v>1</v>
      </c>
      <c r="S72">
        <v>0</v>
      </c>
      <c r="T72">
        <v>0</v>
      </c>
      <c r="V72">
        <v>0</v>
      </c>
      <c r="Y72" s="1">
        <v>44543</v>
      </c>
      <c r="Z72" s="6">
        <v>0.97099537037037031</v>
      </c>
      <c r="AB72">
        <v>1</v>
      </c>
      <c r="AD72" s="3">
        <f t="shared" si="1"/>
        <v>4.1545076854837717</v>
      </c>
      <c r="AE72" s="3">
        <f t="shared" si="0"/>
        <v>6.7600917149582909</v>
      </c>
      <c r="AF72" s="3">
        <f t="shared" si="2"/>
        <v>2.6055840294745192</v>
      </c>
      <c r="AG72" s="3">
        <f t="shared" si="3"/>
        <v>0.22246067956866755</v>
      </c>
      <c r="BC72" s="3"/>
      <c r="BD72" s="3"/>
      <c r="BE72" s="3"/>
      <c r="BF72" s="3"/>
    </row>
    <row r="73" spans="1:58" x14ac:dyDescent="0.35">
      <c r="A73">
        <v>50</v>
      </c>
      <c r="B73">
        <v>18</v>
      </c>
      <c r="C73" t="s">
        <v>120</v>
      </c>
      <c r="D73" t="s">
        <v>27</v>
      </c>
      <c r="G73">
        <v>0.5</v>
      </c>
      <c r="H73">
        <v>0.5</v>
      </c>
      <c r="I73">
        <v>4926</v>
      </c>
      <c r="J73">
        <v>7961</v>
      </c>
      <c r="L73">
        <v>2620</v>
      </c>
      <c r="M73">
        <v>4.194</v>
      </c>
      <c r="N73">
        <v>7.0229999999999997</v>
      </c>
      <c r="O73">
        <v>2.8290000000000002</v>
      </c>
      <c r="Q73">
        <v>0.158</v>
      </c>
      <c r="R73">
        <v>1</v>
      </c>
      <c r="S73">
        <v>0</v>
      </c>
      <c r="T73">
        <v>0</v>
      </c>
      <c r="V73">
        <v>0</v>
      </c>
      <c r="Y73" s="1">
        <v>44543</v>
      </c>
      <c r="Z73" s="6">
        <v>0.97825231481481489</v>
      </c>
      <c r="AB73">
        <v>1</v>
      </c>
      <c r="AD73" s="3">
        <f t="shared" si="1"/>
        <v>4.2232383201962058</v>
      </c>
      <c r="AE73" s="3">
        <f t="shared" si="0"/>
        <v>6.8651600294857822</v>
      </c>
      <c r="AF73" s="3">
        <f t="shared" si="2"/>
        <v>2.6419217092895764</v>
      </c>
      <c r="AG73" s="3">
        <f t="shared" si="3"/>
        <v>0.22328938420252387</v>
      </c>
      <c r="AJ73">
        <f>ABS(100*(AD73-AD74)/(AVERAGE(AD73:AD74)))</f>
        <v>8.5618025288154737E-2</v>
      </c>
      <c r="AO73">
        <f>ABS(100*(AE73-AE74)/(AVERAGE(AE73:AE74)))</f>
        <v>0.7814635801057852</v>
      </c>
      <c r="AT73">
        <f>ABS(100*(AF73-AF74)/(AVERAGE(AF73:AF74)))</f>
        <v>2.1832659439794182</v>
      </c>
      <c r="AY73">
        <f>ABS(100*(AG73-AG74)/(AVERAGE(AG73:AG74)))</f>
        <v>1.7981239416357526</v>
      </c>
      <c r="BC73" s="3">
        <f>AVERAGE(AD73:AD74)</f>
        <v>4.2250470211096909</v>
      </c>
      <c r="BD73" s="3">
        <f>AVERAGE(AE73:AE74)</f>
        <v>6.8384400701878434</v>
      </c>
      <c r="BE73" s="3">
        <f>AVERAGE(AF73:AF74)</f>
        <v>2.6133930490781521</v>
      </c>
      <c r="BF73" s="3">
        <f>AVERAGE(AG73:AG74)</f>
        <v>0.2253151066408394</v>
      </c>
    </row>
    <row r="74" spans="1:58" x14ac:dyDescent="0.35">
      <c r="A74">
        <v>51</v>
      </c>
      <c r="B74">
        <v>18</v>
      </c>
      <c r="C74" t="s">
        <v>120</v>
      </c>
      <c r="D74" t="s">
        <v>27</v>
      </c>
      <c r="G74">
        <v>0.5</v>
      </c>
      <c r="H74">
        <v>0.5</v>
      </c>
      <c r="I74">
        <v>4930</v>
      </c>
      <c r="J74">
        <v>7902</v>
      </c>
      <c r="L74">
        <v>2664</v>
      </c>
      <c r="M74">
        <v>4.1970000000000001</v>
      </c>
      <c r="N74">
        <v>6.9729999999999999</v>
      </c>
      <c r="O74">
        <v>2.7759999999999998</v>
      </c>
      <c r="Q74">
        <v>0.16300000000000001</v>
      </c>
      <c r="R74">
        <v>1</v>
      </c>
      <c r="S74">
        <v>0</v>
      </c>
      <c r="T74">
        <v>0</v>
      </c>
      <c r="V74">
        <v>0</v>
      </c>
      <c r="Y74" s="1">
        <v>44543</v>
      </c>
      <c r="Z74" s="6">
        <v>0.98590277777777768</v>
      </c>
      <c r="AB74">
        <v>1</v>
      </c>
      <c r="AD74" s="3">
        <f t="shared" si="1"/>
        <v>4.2268557220231759</v>
      </c>
      <c r="AE74" s="3">
        <f t="shared" si="0"/>
        <v>6.8117201108899037</v>
      </c>
      <c r="AF74" s="3">
        <f t="shared" si="2"/>
        <v>2.5848643888667278</v>
      </c>
      <c r="AG74" s="3">
        <f t="shared" si="3"/>
        <v>0.22734082907915493</v>
      </c>
      <c r="BC74" s="3"/>
      <c r="BD74" s="3"/>
      <c r="BE74" s="3"/>
      <c r="BF74" s="3"/>
    </row>
    <row r="75" spans="1:58" x14ac:dyDescent="0.35">
      <c r="A75">
        <v>52</v>
      </c>
      <c r="B75">
        <v>19</v>
      </c>
      <c r="C75" t="s">
        <v>64</v>
      </c>
      <c r="D75" t="s">
        <v>27</v>
      </c>
      <c r="G75">
        <v>0.5</v>
      </c>
      <c r="H75">
        <v>0.5</v>
      </c>
      <c r="I75">
        <v>7223</v>
      </c>
      <c r="J75">
        <v>14526</v>
      </c>
      <c r="L75">
        <v>5154</v>
      </c>
      <c r="M75">
        <v>5.9560000000000004</v>
      </c>
      <c r="N75">
        <v>12.585000000000001</v>
      </c>
      <c r="O75">
        <v>6.6289999999999996</v>
      </c>
      <c r="Q75">
        <v>0.42299999999999999</v>
      </c>
      <c r="R75">
        <v>1</v>
      </c>
      <c r="S75">
        <v>0</v>
      </c>
      <c r="T75">
        <v>0</v>
      </c>
      <c r="V75">
        <v>0</v>
      </c>
      <c r="Y75" s="1">
        <v>44543</v>
      </c>
      <c r="Z75" s="6">
        <v>0.9996990740740741</v>
      </c>
      <c r="AB75">
        <v>1</v>
      </c>
      <c r="AD75" s="3">
        <f t="shared" si="1"/>
        <v>6.3005313193338575</v>
      </c>
      <c r="AE75" s="3">
        <f t="shared" si="0"/>
        <v>12.81148317494254</v>
      </c>
      <c r="AF75" s="3">
        <f t="shared" si="2"/>
        <v>6.5109518556086821</v>
      </c>
      <c r="AG75" s="3">
        <f t="shared" si="3"/>
        <v>0.45661577777940965</v>
      </c>
      <c r="BC75" s="3"/>
      <c r="BD75" s="3"/>
      <c r="BE75" s="3"/>
      <c r="BF75" s="3"/>
    </row>
    <row r="76" spans="1:58" x14ac:dyDescent="0.35">
      <c r="A76">
        <v>53</v>
      </c>
      <c r="B76">
        <v>19</v>
      </c>
      <c r="C76" t="s">
        <v>64</v>
      </c>
      <c r="D76" t="s">
        <v>27</v>
      </c>
      <c r="G76">
        <v>0.5</v>
      </c>
      <c r="H76">
        <v>0.5</v>
      </c>
      <c r="I76">
        <v>8079</v>
      </c>
      <c r="J76">
        <v>14778</v>
      </c>
      <c r="L76">
        <v>5351</v>
      </c>
      <c r="M76">
        <v>6.6130000000000004</v>
      </c>
      <c r="N76">
        <v>12.798</v>
      </c>
      <c r="O76">
        <v>6.1849999999999996</v>
      </c>
      <c r="Q76">
        <v>0.44400000000000001</v>
      </c>
      <c r="R76">
        <v>1</v>
      </c>
      <c r="S76">
        <v>0</v>
      </c>
      <c r="T76">
        <v>0</v>
      </c>
      <c r="V76">
        <v>0</v>
      </c>
      <c r="Y76" s="1">
        <v>44544</v>
      </c>
      <c r="Z76" s="6">
        <v>7.2337962962962963E-3</v>
      </c>
      <c r="AB76">
        <v>1</v>
      </c>
      <c r="AD76" s="3">
        <f t="shared" si="1"/>
        <v>7.0746553103054861</v>
      </c>
      <c r="AE76" s="3">
        <f t="shared" si="0"/>
        <v>13.039735030640195</v>
      </c>
      <c r="AF76" s="3">
        <f t="shared" si="2"/>
        <v>5.9650797203347086</v>
      </c>
      <c r="AG76" s="3">
        <f t="shared" si="3"/>
        <v>0.47475520143159849</v>
      </c>
      <c r="AJ76">
        <f>ABS(100*(AD76-AD77)/(AVERAGE(AD76:AD77)))</f>
        <v>0.17880146659315671</v>
      </c>
      <c r="AL76">
        <f>100*((AVERAGE(AD76:AD77)*25.225)-(AVERAGE(AD58:AD59)*25))/(1000*0.075)</f>
        <v>110.48055295442144</v>
      </c>
      <c r="AO76">
        <f>ABS(100*(AE76-AE77)/(AVERAGE(AE76:AE77)))</f>
        <v>0.38974318485632409</v>
      </c>
      <c r="AQ76">
        <f>100*((AVERAGE(AE76:AE77)*25.225)-(AVERAGE(AE58:AE59)*25))/(2000*0.075)</f>
        <v>101.22359805883821</v>
      </c>
      <c r="AT76">
        <f>ABS(100*(AF76-AF77)/(AVERAGE(AF76:AF77)))</f>
        <v>1.0682520935716966</v>
      </c>
      <c r="AV76">
        <f>100*((AVERAGE(AF76:AF77)*25.225)-(AVERAGE(AF58:AF59)*25))/(1000*0.075)</f>
        <v>91.966643163255</v>
      </c>
      <c r="AY76">
        <f>ABS(100*(AG76-AG77)/(AVERAGE(AG76:AG77)))</f>
        <v>4.1778084493490741</v>
      </c>
      <c r="BA76">
        <f>100*((AVERAGE(AG76:AG77)*25.225)-(AVERAGE(AG58:AG59)*25))/(100*0.075)</f>
        <v>94.440237548207975</v>
      </c>
      <c r="BC76" s="3">
        <f>AVERAGE(AD76:AD77)</f>
        <v>7.0809857635026834</v>
      </c>
      <c r="BD76" s="3">
        <f>AVERAGE(AE76:AE77)</f>
        <v>13.014373713340456</v>
      </c>
      <c r="BE76" s="3">
        <f>AVERAGE(AF76:AF77)</f>
        <v>5.9333879498377726</v>
      </c>
      <c r="BF76" s="3">
        <f>AVERAGE(AG76:AG77)</f>
        <v>0.46504094155694914</v>
      </c>
    </row>
    <row r="77" spans="1:58" x14ac:dyDescent="0.35">
      <c r="A77">
        <v>54</v>
      </c>
      <c r="B77">
        <v>19</v>
      </c>
      <c r="C77" t="s">
        <v>64</v>
      </c>
      <c r="D77" t="s">
        <v>27</v>
      </c>
      <c r="G77">
        <v>0.5</v>
      </c>
      <c r="H77">
        <v>0.5</v>
      </c>
      <c r="I77">
        <v>8093</v>
      </c>
      <c r="J77">
        <v>14722</v>
      </c>
      <c r="L77">
        <v>5140</v>
      </c>
      <c r="M77">
        <v>6.6239999999999997</v>
      </c>
      <c r="N77">
        <v>12.750999999999999</v>
      </c>
      <c r="O77">
        <v>6.1269999999999998</v>
      </c>
      <c r="Q77">
        <v>0.42199999999999999</v>
      </c>
      <c r="R77">
        <v>1</v>
      </c>
      <c r="S77">
        <v>0</v>
      </c>
      <c r="T77">
        <v>0</v>
      </c>
      <c r="V77">
        <v>0</v>
      </c>
      <c r="Y77" s="1">
        <v>44544</v>
      </c>
      <c r="Z77" s="6">
        <v>1.5231481481481483E-2</v>
      </c>
      <c r="AB77">
        <v>1</v>
      </c>
      <c r="AD77" s="3">
        <f t="shared" si="1"/>
        <v>7.0873162166998815</v>
      </c>
      <c r="AE77" s="3">
        <f t="shared" si="0"/>
        <v>12.989012396040717</v>
      </c>
      <c r="AF77" s="3">
        <f t="shared" si="2"/>
        <v>5.9016961793408358</v>
      </c>
      <c r="AG77" s="3">
        <f t="shared" si="3"/>
        <v>0.45532668168229978</v>
      </c>
    </row>
    <row r="78" spans="1:58" x14ac:dyDescent="0.35">
      <c r="A78">
        <v>55</v>
      </c>
      <c r="B78">
        <v>20</v>
      </c>
      <c r="C78" t="s">
        <v>65</v>
      </c>
      <c r="D78" t="s">
        <v>27</v>
      </c>
      <c r="G78">
        <v>0.5</v>
      </c>
      <c r="H78">
        <v>0.5</v>
      </c>
      <c r="I78">
        <v>5952</v>
      </c>
      <c r="J78">
        <v>8197</v>
      </c>
      <c r="L78">
        <v>2726</v>
      </c>
      <c r="M78">
        <v>4.9809999999999999</v>
      </c>
      <c r="N78">
        <v>7.2229999999999999</v>
      </c>
      <c r="O78">
        <v>2.2410000000000001</v>
      </c>
      <c r="Q78">
        <v>0.16900000000000001</v>
      </c>
      <c r="R78">
        <v>1</v>
      </c>
      <c r="S78">
        <v>0</v>
      </c>
      <c r="T78">
        <v>0</v>
      </c>
      <c r="V78">
        <v>0</v>
      </c>
      <c r="Y78" s="1">
        <v>44544</v>
      </c>
      <c r="Z78" s="6">
        <v>2.900462962962963E-2</v>
      </c>
      <c r="AB78">
        <v>1</v>
      </c>
      <c r="AD78" s="3">
        <f t="shared" si="1"/>
        <v>5.1511018888140683</v>
      </c>
      <c r="AE78" s="3">
        <f t="shared" si="0"/>
        <v>7.0789197038693006</v>
      </c>
      <c r="AF78" s="3">
        <f t="shared" si="2"/>
        <v>1.9278178150552323</v>
      </c>
      <c r="AG78" s="3">
        <f t="shared" si="3"/>
        <v>0.23304968322349859</v>
      </c>
      <c r="BC78" s="3"/>
      <c r="BD78" s="3"/>
      <c r="BE78" s="3"/>
      <c r="BF78" s="3"/>
    </row>
    <row r="79" spans="1:58" x14ac:dyDescent="0.35">
      <c r="A79">
        <v>56</v>
      </c>
      <c r="B79">
        <v>20</v>
      </c>
      <c r="C79" t="s">
        <v>65</v>
      </c>
      <c r="D79" t="s">
        <v>27</v>
      </c>
      <c r="G79">
        <v>0.5</v>
      </c>
      <c r="H79">
        <v>0.5</v>
      </c>
      <c r="I79">
        <v>5090</v>
      </c>
      <c r="J79">
        <v>8171</v>
      </c>
      <c r="L79">
        <v>2792</v>
      </c>
      <c r="M79">
        <v>4.32</v>
      </c>
      <c r="N79">
        <v>7.2009999999999996</v>
      </c>
      <c r="O79">
        <v>2.8809999999999998</v>
      </c>
      <c r="Q79">
        <v>0.17599999999999999</v>
      </c>
      <c r="R79">
        <v>1</v>
      </c>
      <c r="S79">
        <v>0</v>
      </c>
      <c r="T79">
        <v>0</v>
      </c>
      <c r="V79">
        <v>0</v>
      </c>
      <c r="Y79" s="1">
        <v>44544</v>
      </c>
      <c r="Z79" s="6">
        <v>3.6307870370370372E-2</v>
      </c>
      <c r="AB79">
        <v>1</v>
      </c>
      <c r="AD79" s="3">
        <f t="shared" si="1"/>
        <v>4.3715517951019853</v>
      </c>
      <c r="AE79" s="3">
        <f t="shared" si="0"/>
        <v>7.0553699092338285</v>
      </c>
      <c r="AF79" s="3">
        <f t="shared" si="2"/>
        <v>2.6838181141318431</v>
      </c>
      <c r="AG79" s="3">
        <f t="shared" si="3"/>
        <v>0.2391268505384451</v>
      </c>
      <c r="AJ79">
        <f>ABS(100*(AD79-AD80)/(AVERAGE(AD79:AD80)))</f>
        <v>1.9636870789025904</v>
      </c>
      <c r="AK79">
        <f>ABS(100*((AVERAGE(AD79:AD80)-AVERAGE(AD73:AD74))/(AVERAGE(AD73:AD74,AD79:AD80))))</f>
        <v>2.4315911967767097</v>
      </c>
      <c r="AO79">
        <f>ABS(100*(AE79-AE80)/(AVERAGE(AE79:AE80)))</f>
        <v>0.12846145856315971</v>
      </c>
      <c r="AP79">
        <f>ABS(100*((AVERAGE(AE79:AE80)-AVERAGE(AE73:AE74))/(AVERAGE(AE73:AE74,AE79:AE80))))</f>
        <v>3.0584884810578701</v>
      </c>
      <c r="AT79">
        <f>ABS(100*(AF79-AF80)/(AVERAGE(AF79:AF80)))</f>
        <v>2.7904880303641959</v>
      </c>
      <c r="AU79">
        <f>ABS(100*((AVERAGE(AF79:AF80)-AVERAGE(AF73:AF74))/(AVERAGE(AF73:AF74,AF79:AF80))))</f>
        <v>4.0636151405490581</v>
      </c>
      <c r="AY79">
        <f>ABS(100*(AG79-AG80)/(AVERAGE(AG79:AG80)))</f>
        <v>3.8498632839213502E-2</v>
      </c>
      <c r="AZ79">
        <f>ABS(100*((AVERAGE(AG79:AG80)-AVERAGE(AG73:AG74))/(AVERAGE(AG73:AG74,AG79:AG80))))</f>
        <v>5.9669068538066679</v>
      </c>
      <c r="BC79" s="3">
        <f>AVERAGE(AD79:AD80)</f>
        <v>4.329047323635085</v>
      </c>
      <c r="BD79" s="3">
        <f>AVERAGE(AE79:AE80)</f>
        <v>7.0508411025731608</v>
      </c>
      <c r="BE79" s="3">
        <f>AVERAGE(AF79:AF80)</f>
        <v>2.7217937789380753</v>
      </c>
      <c r="BF79" s="3">
        <f>AVERAGE(AG79:AG80)</f>
        <v>0.23917288968477043</v>
      </c>
    </row>
    <row r="80" spans="1:58" x14ac:dyDescent="0.35">
      <c r="A80">
        <v>57</v>
      </c>
      <c r="B80">
        <v>20</v>
      </c>
      <c r="C80" t="s">
        <v>65</v>
      </c>
      <c r="D80" t="s">
        <v>27</v>
      </c>
      <c r="G80">
        <v>0.5</v>
      </c>
      <c r="H80">
        <v>0.5</v>
      </c>
      <c r="I80">
        <v>4996</v>
      </c>
      <c r="J80">
        <v>8161</v>
      </c>
      <c r="L80">
        <v>2793</v>
      </c>
      <c r="M80">
        <v>4.2469999999999999</v>
      </c>
      <c r="N80">
        <v>7.1929999999999996</v>
      </c>
      <c r="O80">
        <v>2.9449999999999998</v>
      </c>
      <c r="Q80">
        <v>0.17599999999999999</v>
      </c>
      <c r="R80">
        <v>1</v>
      </c>
      <c r="S80">
        <v>0</v>
      </c>
      <c r="T80">
        <v>0</v>
      </c>
      <c r="V80">
        <v>0</v>
      </c>
      <c r="Y80" s="1">
        <v>44544</v>
      </c>
      <c r="Z80" s="6">
        <v>4.3969907407407409E-2</v>
      </c>
      <c r="AB80">
        <v>1</v>
      </c>
      <c r="AD80" s="3">
        <f t="shared" si="1"/>
        <v>4.2865428521681848</v>
      </c>
      <c r="AE80" s="3">
        <f t="shared" si="0"/>
        <v>7.0463122959124922</v>
      </c>
      <c r="AF80" s="3">
        <f t="shared" si="2"/>
        <v>2.7597694437443074</v>
      </c>
      <c r="AG80" s="3">
        <f t="shared" si="3"/>
        <v>0.23921892883109577</v>
      </c>
    </row>
    <row r="81" spans="1:58" x14ac:dyDescent="0.35">
      <c r="A81">
        <v>58</v>
      </c>
      <c r="B81">
        <v>3</v>
      </c>
      <c r="C81" t="s">
        <v>28</v>
      </c>
      <c r="D81" t="s">
        <v>27</v>
      </c>
      <c r="G81">
        <v>0.5</v>
      </c>
      <c r="H81">
        <v>0.5</v>
      </c>
      <c r="I81">
        <v>1667</v>
      </c>
      <c r="J81">
        <v>549</v>
      </c>
      <c r="L81">
        <v>265</v>
      </c>
      <c r="M81">
        <v>1.694</v>
      </c>
      <c r="N81">
        <v>0.74399999999999999</v>
      </c>
      <c r="O81">
        <v>0</v>
      </c>
      <c r="Q81">
        <v>0</v>
      </c>
      <c r="R81">
        <v>1</v>
      </c>
      <c r="S81">
        <v>0</v>
      </c>
      <c r="T81">
        <v>0</v>
      </c>
      <c r="V81">
        <v>0</v>
      </c>
      <c r="Y81" s="1">
        <v>44544</v>
      </c>
      <c r="Z81" s="6">
        <v>5.5972222222222222E-2</v>
      </c>
      <c r="AB81">
        <v>1</v>
      </c>
      <c r="AD81" s="3">
        <f t="shared" si="1"/>
        <v>1.2759601816722153</v>
      </c>
      <c r="AE81" s="3">
        <f t="shared" si="0"/>
        <v>0.15165703571190786</v>
      </c>
      <c r="AF81" s="3">
        <f t="shared" si="2"/>
        <v>-1.1243031459603074</v>
      </c>
      <c r="AG81" s="3">
        <f t="shared" si="3"/>
        <v>6.4450050101142551E-3</v>
      </c>
      <c r="BC81" s="3"/>
      <c r="BD81" s="3"/>
      <c r="BE81" s="3"/>
      <c r="BF81" s="3"/>
    </row>
    <row r="82" spans="1:58" x14ac:dyDescent="0.35">
      <c r="A82">
        <v>59</v>
      </c>
      <c r="B82">
        <v>3</v>
      </c>
      <c r="C82" t="s">
        <v>28</v>
      </c>
      <c r="D82" t="s">
        <v>27</v>
      </c>
      <c r="G82">
        <v>0.5</v>
      </c>
      <c r="H82">
        <v>0.5</v>
      </c>
      <c r="I82">
        <v>274</v>
      </c>
      <c r="J82">
        <v>468</v>
      </c>
      <c r="L82">
        <v>324</v>
      </c>
      <c r="M82">
        <v>0.625</v>
      </c>
      <c r="N82">
        <v>0.67500000000000004</v>
      </c>
      <c r="O82">
        <v>0.05</v>
      </c>
      <c r="Q82">
        <v>0</v>
      </c>
      <c r="R82">
        <v>1</v>
      </c>
      <c r="S82">
        <v>0</v>
      </c>
      <c r="T82">
        <v>0</v>
      </c>
      <c r="V82">
        <v>0</v>
      </c>
      <c r="Y82" s="1">
        <v>44544</v>
      </c>
      <c r="Z82" s="6">
        <v>6.2141203703703705E-2</v>
      </c>
      <c r="AB82">
        <v>1</v>
      </c>
      <c r="AD82" s="3">
        <f t="shared" si="1"/>
        <v>1.6199995429834371E-2</v>
      </c>
      <c r="AE82" s="3">
        <f t="shared" si="0"/>
        <v>7.8290367809090211E-2</v>
      </c>
      <c r="AF82" s="3">
        <f t="shared" si="2"/>
        <v>6.209037237925584E-2</v>
      </c>
      <c r="AG82" s="3">
        <f t="shared" si="3"/>
        <v>1.1877624276505834E-2</v>
      </c>
      <c r="AJ82">
        <f>ABS(100*(AD82-AD83)/(AVERAGE(AD82:AD83)))</f>
        <v>715.4895662480418</v>
      </c>
      <c r="AO82">
        <f>ABS(100*(AE82-AE83)/(AVERAGE(AE82:AE83)))</f>
        <v>19.002741362910356</v>
      </c>
      <c r="AT82">
        <f>ABS(100*(AF82-AF83)/(AVERAGE(AF82:AF83)))</f>
        <v>17.268579017925887</v>
      </c>
      <c r="AY82">
        <f>ABS(100*(AG82-AG83)/(AVERAGE(AG82:AG83)))</f>
        <v>35.618118040516364</v>
      </c>
      <c r="BC82" s="3">
        <f>AVERAGE(AD82:AD83)</f>
        <v>3.5390890354385892E-3</v>
      </c>
      <c r="BD82" s="3">
        <f>AVERAGE(AE82:AE83)</f>
        <v>7.1497157818088602E-2</v>
      </c>
      <c r="BE82" s="3">
        <f>AVERAGE(AF82:AF83)</f>
        <v>6.7958068782650011E-2</v>
      </c>
      <c r="BF82" s="3">
        <f>AVERAGE(AG82:AG83)</f>
        <v>1.0082097569817091E-2</v>
      </c>
    </row>
    <row r="83" spans="1:58" x14ac:dyDescent="0.35">
      <c r="A83">
        <v>60</v>
      </c>
      <c r="B83">
        <v>3</v>
      </c>
      <c r="C83" t="s">
        <v>28</v>
      </c>
      <c r="D83" t="s">
        <v>27</v>
      </c>
      <c r="G83">
        <v>0.5</v>
      </c>
      <c r="H83">
        <v>0.5</v>
      </c>
      <c r="I83">
        <v>246</v>
      </c>
      <c r="J83">
        <v>453</v>
      </c>
      <c r="L83">
        <v>285</v>
      </c>
      <c r="M83">
        <v>0.60399999999999998</v>
      </c>
      <c r="N83">
        <v>0.66200000000000003</v>
      </c>
      <c r="O83">
        <v>5.8000000000000003E-2</v>
      </c>
      <c r="Q83">
        <v>0</v>
      </c>
      <c r="R83">
        <v>1</v>
      </c>
      <c r="S83">
        <v>0</v>
      </c>
      <c r="T83">
        <v>0</v>
      </c>
      <c r="V83">
        <v>0</v>
      </c>
      <c r="Y83" s="1">
        <v>44544</v>
      </c>
      <c r="Z83" s="6">
        <v>6.8576388888888895E-2</v>
      </c>
      <c r="AB83">
        <v>1</v>
      </c>
      <c r="AD83" s="3">
        <f t="shared" si="1"/>
        <v>-9.1218173589571929E-3</v>
      </c>
      <c r="AE83" s="3">
        <f t="shared" si="0"/>
        <v>6.4703947827086994E-2</v>
      </c>
      <c r="AF83" s="3">
        <f t="shared" si="2"/>
        <v>7.3825765186044182E-2</v>
      </c>
      <c r="AG83" s="3">
        <f t="shared" si="3"/>
        <v>8.2865708631283501E-3</v>
      </c>
      <c r="BC83" s="3"/>
      <c r="BD83" s="3"/>
      <c r="BE83" s="3"/>
      <c r="BF83" s="3"/>
    </row>
    <row r="84" spans="1:58" x14ac:dyDescent="0.35">
      <c r="A84">
        <v>61</v>
      </c>
      <c r="B84">
        <v>4</v>
      </c>
      <c r="C84" t="s">
        <v>63</v>
      </c>
      <c r="D84" t="s">
        <v>27</v>
      </c>
      <c r="G84">
        <v>0.6</v>
      </c>
      <c r="H84">
        <v>0.6</v>
      </c>
      <c r="I84">
        <v>4159</v>
      </c>
      <c r="J84">
        <v>9644</v>
      </c>
      <c r="L84">
        <v>4221</v>
      </c>
      <c r="M84">
        <v>3.0049999999999999</v>
      </c>
      <c r="N84">
        <v>7.04</v>
      </c>
      <c r="O84">
        <v>4.0359999999999996</v>
      </c>
      <c r="Q84">
        <v>0.27100000000000002</v>
      </c>
      <c r="R84">
        <v>1</v>
      </c>
      <c r="S84">
        <v>0</v>
      </c>
      <c r="T84">
        <v>0</v>
      </c>
      <c r="V84">
        <v>0</v>
      </c>
      <c r="Y84" s="1">
        <v>44544</v>
      </c>
      <c r="Z84" s="6">
        <v>8.1585648148148157E-2</v>
      </c>
      <c r="AB84">
        <v>1</v>
      </c>
      <c r="AD84" s="3">
        <f t="shared" si="1"/>
        <v>2.9413345998955545</v>
      </c>
      <c r="AE84" s="3">
        <f t="shared" si="0"/>
        <v>6.9912969595554566</v>
      </c>
      <c r="AF84" s="3">
        <f t="shared" si="2"/>
        <v>4.0499623596599026</v>
      </c>
      <c r="AG84" s="3">
        <f t="shared" si="3"/>
        <v>0.3089222756135851</v>
      </c>
    </row>
    <row r="85" spans="1:58" x14ac:dyDescent="0.35">
      <c r="A85">
        <v>62</v>
      </c>
      <c r="B85">
        <v>4</v>
      </c>
      <c r="C85" t="s">
        <v>63</v>
      </c>
      <c r="D85" t="s">
        <v>27</v>
      </c>
      <c r="G85">
        <v>0.6</v>
      </c>
      <c r="H85">
        <v>0.6</v>
      </c>
      <c r="I85">
        <v>5382</v>
      </c>
      <c r="J85">
        <v>9767</v>
      </c>
      <c r="L85">
        <v>4259</v>
      </c>
      <c r="M85">
        <v>3.786</v>
      </c>
      <c r="N85">
        <v>7.1269999999999998</v>
      </c>
      <c r="O85">
        <v>3.3410000000000002</v>
      </c>
      <c r="Q85">
        <v>0.27500000000000002</v>
      </c>
      <c r="R85">
        <v>1</v>
      </c>
      <c r="S85">
        <v>0</v>
      </c>
      <c r="T85">
        <v>0</v>
      </c>
      <c r="V85">
        <v>0</v>
      </c>
      <c r="Y85" s="1">
        <v>44544</v>
      </c>
      <c r="Z85" s="6">
        <v>8.895833333333332E-2</v>
      </c>
      <c r="AB85">
        <v>1</v>
      </c>
      <c r="AD85" s="3">
        <f t="shared" si="1"/>
        <v>3.8630184403923438</v>
      </c>
      <c r="AE85" s="3">
        <f t="shared" si="0"/>
        <v>7.0841374960991468</v>
      </c>
      <c r="AF85" s="3">
        <f t="shared" si="2"/>
        <v>3.221119055706803</v>
      </c>
      <c r="AG85" s="3">
        <f t="shared" si="3"/>
        <v>0.31183808821419079</v>
      </c>
      <c r="AI85">
        <f>ABS(100*(AD85-3)/3)</f>
        <v>28.767281346411462</v>
      </c>
      <c r="AJ85">
        <f>ABS(100*(AD85-AD86)/(AVERAGE(AD85:AD86)))</f>
        <v>0.52535178386324677</v>
      </c>
      <c r="AN85">
        <f t="shared" ref="AN85" si="12">ABS(100*(AE85-6)/6)</f>
        <v>18.068958268319111</v>
      </c>
      <c r="AO85">
        <f>ABS(100*(AE85-AE86)/(AVERAGE(AE85:AE86)))</f>
        <v>0.17033170860115079</v>
      </c>
      <c r="AS85">
        <f>ABS(100*(AF85-3)/3)</f>
        <v>7.3706351902267668</v>
      </c>
      <c r="AT85">
        <f>ABS(100*(AF85-AF86)/(AVERAGE(AF85:AF86)))</f>
        <v>0.25710630652890915</v>
      </c>
      <c r="AX85">
        <f t="shared" ref="AX85" si="13">ABS(100*(AG85-0.3)/0.3)</f>
        <v>3.9460294047302669</v>
      </c>
      <c r="AY85">
        <f>ABS(100*(AG85-AG86)/(AVERAGE(AG85:AG86)))</f>
        <v>1.3625683230653189</v>
      </c>
      <c r="BC85" s="3">
        <f>AVERAGE(AD85:AD86)</f>
        <v>3.8731923830306973</v>
      </c>
      <c r="BD85" s="3">
        <f>AVERAGE(AE85:AE86)</f>
        <v>7.0901759049800361</v>
      </c>
      <c r="BE85" s="3">
        <f>AVERAGE(AF85:AF86)</f>
        <v>3.2169835219493392</v>
      </c>
      <c r="BF85" s="3">
        <f>AVERAGE(AG85:AG86)</f>
        <v>0.30972796067427882</v>
      </c>
    </row>
    <row r="86" spans="1:58" x14ac:dyDescent="0.35">
      <c r="A86">
        <v>63</v>
      </c>
      <c r="B86">
        <v>4</v>
      </c>
      <c r="C86" t="s">
        <v>63</v>
      </c>
      <c r="D86" t="s">
        <v>27</v>
      </c>
      <c r="G86">
        <v>0.6</v>
      </c>
      <c r="H86">
        <v>0.6</v>
      </c>
      <c r="I86">
        <v>5409</v>
      </c>
      <c r="J86">
        <v>9783</v>
      </c>
      <c r="L86">
        <v>4204</v>
      </c>
      <c r="M86">
        <v>3.8039999999999998</v>
      </c>
      <c r="N86">
        <v>7.1390000000000002</v>
      </c>
      <c r="O86">
        <v>3.335</v>
      </c>
      <c r="Q86">
        <v>0.27</v>
      </c>
      <c r="R86">
        <v>1</v>
      </c>
      <c r="S86">
        <v>0</v>
      </c>
      <c r="T86">
        <v>0</v>
      </c>
      <c r="V86">
        <v>0</v>
      </c>
      <c r="Y86" s="1">
        <v>44544</v>
      </c>
      <c r="Z86" s="6">
        <v>9.6840277777777775E-2</v>
      </c>
      <c r="AB86">
        <v>1</v>
      </c>
      <c r="AD86" s="3">
        <f t="shared" si="1"/>
        <v>3.8833663256690509</v>
      </c>
      <c r="AE86" s="3">
        <f t="shared" si="0"/>
        <v>7.0962143138609264</v>
      </c>
      <c r="AF86" s="3">
        <f t="shared" si="2"/>
        <v>3.2128479881918754</v>
      </c>
      <c r="AG86" s="3">
        <f t="shared" si="3"/>
        <v>0.30761783313436686</v>
      </c>
    </row>
    <row r="87" spans="1:58" x14ac:dyDescent="0.35">
      <c r="A87">
        <v>64</v>
      </c>
      <c r="B87">
        <v>21</v>
      </c>
      <c r="C87" t="s">
        <v>121</v>
      </c>
      <c r="D87" t="s">
        <v>27</v>
      </c>
      <c r="G87">
        <v>0.5</v>
      </c>
      <c r="H87">
        <v>0.5</v>
      </c>
      <c r="I87">
        <v>4627</v>
      </c>
      <c r="J87">
        <v>8081</v>
      </c>
      <c r="L87">
        <v>2497</v>
      </c>
      <c r="M87">
        <v>3.964</v>
      </c>
      <c r="N87">
        <v>7.125</v>
      </c>
      <c r="O87">
        <v>3.16</v>
      </c>
      <c r="Q87">
        <v>0.14499999999999999</v>
      </c>
      <c r="R87">
        <v>1</v>
      </c>
      <c r="S87">
        <v>0</v>
      </c>
      <c r="T87">
        <v>0</v>
      </c>
      <c r="V87">
        <v>0</v>
      </c>
      <c r="Y87" s="1">
        <v>44544</v>
      </c>
      <c r="Z87" s="6">
        <v>0.11028935185185185</v>
      </c>
      <c r="AB87">
        <v>1</v>
      </c>
      <c r="AD87" s="3">
        <f t="shared" si="1"/>
        <v>3.9528375336301815</v>
      </c>
      <c r="AE87" s="3">
        <f t="shared" si="0"/>
        <v>6.9738513893418084</v>
      </c>
      <c r="AF87" s="3">
        <f t="shared" si="2"/>
        <v>3.0210138557116268</v>
      </c>
      <c r="AG87" s="3">
        <f t="shared" si="3"/>
        <v>0.21196375420648722</v>
      </c>
    </row>
    <row r="88" spans="1:58" x14ac:dyDescent="0.35">
      <c r="A88">
        <v>65</v>
      </c>
      <c r="B88">
        <v>21</v>
      </c>
      <c r="C88" t="s">
        <v>121</v>
      </c>
      <c r="D88" t="s">
        <v>27</v>
      </c>
      <c r="G88">
        <v>0.5</v>
      </c>
      <c r="H88">
        <v>0.5</v>
      </c>
      <c r="I88">
        <v>4612</v>
      </c>
      <c r="J88">
        <v>8044</v>
      </c>
      <c r="L88">
        <v>2491</v>
      </c>
      <c r="M88">
        <v>3.9529999999999998</v>
      </c>
      <c r="N88">
        <v>7.093</v>
      </c>
      <c r="O88">
        <v>3.14</v>
      </c>
      <c r="Q88">
        <v>0.14499999999999999</v>
      </c>
      <c r="R88">
        <v>1</v>
      </c>
      <c r="S88">
        <v>0</v>
      </c>
      <c r="T88">
        <v>0</v>
      </c>
      <c r="V88">
        <v>0</v>
      </c>
      <c r="Y88" s="1">
        <v>44544</v>
      </c>
      <c r="Z88" s="6">
        <v>0.1175462962962963</v>
      </c>
      <c r="AB88">
        <v>1</v>
      </c>
      <c r="AD88" s="3">
        <f t="shared" si="1"/>
        <v>3.9392722767790431</v>
      </c>
      <c r="AE88" s="3">
        <f t="shared" ref="AE88:AE131" si="14">((J88*$G$20)+$G$21)*1000/H88</f>
        <v>6.9403382200528672</v>
      </c>
      <c r="AF88" s="3">
        <f t="shared" si="2"/>
        <v>3.001065943273824</v>
      </c>
      <c r="AG88" s="3">
        <f t="shared" si="3"/>
        <v>0.21141128445058299</v>
      </c>
      <c r="AJ88">
        <f>ABS(100*(AD88-AD89)/(AVERAGE(AD88:AD89)))</f>
        <v>9.1787046433338793E-2</v>
      </c>
      <c r="AO88">
        <f>ABS(100*(AE88-AE89)/(AVERAGE(AE88:AE89)))</f>
        <v>0.5855611565387403</v>
      </c>
      <c r="AT88">
        <f>ABS(100*(AF88-AF89)/(AVERAGE(AF88:AF89)))</f>
        <v>1.2300107492838876</v>
      </c>
      <c r="AY88">
        <f>ABS(100*(AG88-AG89)/(AVERAGE(AG88:AG89)))</f>
        <v>0.13057700730173866</v>
      </c>
      <c r="BC88" s="3">
        <f>AVERAGE(AD88:AD89)</f>
        <v>3.9410809776925282</v>
      </c>
      <c r="BD88" s="3">
        <f>AVERAGE(AE88:AE89)</f>
        <v>6.9607178500258726</v>
      </c>
      <c r="BE88" s="3">
        <f>AVERAGE(AF88:AF89)</f>
        <v>3.019636872333344</v>
      </c>
      <c r="BF88" s="3">
        <f>AVERAGE(AG88:AG89)</f>
        <v>0.21154940188955906</v>
      </c>
    </row>
    <row r="89" spans="1:58" x14ac:dyDescent="0.35">
      <c r="A89">
        <v>66</v>
      </c>
      <c r="B89">
        <v>21</v>
      </c>
      <c r="C89" t="s">
        <v>121</v>
      </c>
      <c r="D89" t="s">
        <v>27</v>
      </c>
      <c r="G89">
        <v>0.5</v>
      </c>
      <c r="H89">
        <v>0.5</v>
      </c>
      <c r="I89">
        <v>4616</v>
      </c>
      <c r="J89">
        <v>8089</v>
      </c>
      <c r="L89">
        <v>2494</v>
      </c>
      <c r="M89">
        <v>3.956</v>
      </c>
      <c r="N89">
        <v>7.1310000000000002</v>
      </c>
      <c r="O89">
        <v>3.1749999999999998</v>
      </c>
      <c r="Q89">
        <v>0.14499999999999999</v>
      </c>
      <c r="R89">
        <v>1</v>
      </c>
      <c r="S89">
        <v>0</v>
      </c>
      <c r="T89">
        <v>0</v>
      </c>
      <c r="V89">
        <v>0</v>
      </c>
      <c r="Y89" s="1">
        <v>44544</v>
      </c>
      <c r="Z89" s="6">
        <v>0.1252199074074074</v>
      </c>
      <c r="AB89">
        <v>1</v>
      </c>
      <c r="AD89" s="3">
        <f t="shared" ref="AD89:AD131" si="15">((I89*$E$20)+$E$21)*1000/G89</f>
        <v>3.9428896786060132</v>
      </c>
      <c r="AE89" s="3">
        <f t="shared" si="14"/>
        <v>6.9810974799988772</v>
      </c>
      <c r="AF89" s="3">
        <f t="shared" ref="AF89:AF131" si="16">AE89-AD89</f>
        <v>3.0382078013928639</v>
      </c>
      <c r="AG89" s="3">
        <f t="shared" ref="AG89:AG131" si="17">((L89*$I$20)+$I$21)*1000/H89</f>
        <v>0.21168751932853511</v>
      </c>
      <c r="BC89" s="3"/>
      <c r="BD89" s="3"/>
      <c r="BE89" s="3"/>
      <c r="BF89" s="3"/>
    </row>
    <row r="90" spans="1:58" x14ac:dyDescent="0.35">
      <c r="A90">
        <v>67</v>
      </c>
      <c r="B90">
        <v>22</v>
      </c>
      <c r="C90" t="s">
        <v>122</v>
      </c>
      <c r="D90" t="s">
        <v>27</v>
      </c>
      <c r="G90">
        <v>0.5</v>
      </c>
      <c r="H90">
        <v>0.5</v>
      </c>
      <c r="I90">
        <v>6119</v>
      </c>
      <c r="J90">
        <v>8453</v>
      </c>
      <c r="L90">
        <v>8610</v>
      </c>
      <c r="M90">
        <v>5.109</v>
      </c>
      <c r="N90">
        <v>7.4390000000000001</v>
      </c>
      <c r="O90">
        <v>2.33</v>
      </c>
      <c r="Q90">
        <v>0.78400000000000003</v>
      </c>
      <c r="R90">
        <v>1</v>
      </c>
      <c r="S90">
        <v>0</v>
      </c>
      <c r="T90">
        <v>0</v>
      </c>
      <c r="V90">
        <v>0</v>
      </c>
      <c r="Y90" s="1">
        <v>44544</v>
      </c>
      <c r="Z90" s="6">
        <v>0.13851851851851851</v>
      </c>
      <c r="AB90">
        <v>1</v>
      </c>
      <c r="AD90" s="3">
        <f t="shared" si="15"/>
        <v>5.3021284150900758</v>
      </c>
      <c r="AE90" s="3">
        <f t="shared" si="14"/>
        <v>7.3107946048954897</v>
      </c>
      <c r="AF90" s="3">
        <f t="shared" si="16"/>
        <v>2.0086661898054139</v>
      </c>
      <c r="AG90" s="3">
        <f t="shared" si="17"/>
        <v>0.77483835718024519</v>
      </c>
      <c r="BC90" s="3"/>
      <c r="BD90" s="3"/>
      <c r="BE90" s="3"/>
      <c r="BF90" s="3"/>
    </row>
    <row r="91" spans="1:58" x14ac:dyDescent="0.35">
      <c r="A91">
        <v>68</v>
      </c>
      <c r="B91">
        <v>22</v>
      </c>
      <c r="C91" t="s">
        <v>122</v>
      </c>
      <c r="D91" t="s">
        <v>27</v>
      </c>
      <c r="G91">
        <v>0.5</v>
      </c>
      <c r="H91">
        <v>0.5</v>
      </c>
      <c r="I91">
        <v>6720</v>
      </c>
      <c r="J91">
        <v>8538</v>
      </c>
      <c r="L91">
        <v>8659</v>
      </c>
      <c r="M91">
        <v>5.5709999999999997</v>
      </c>
      <c r="N91">
        <v>7.5119999999999996</v>
      </c>
      <c r="O91">
        <v>1.9410000000000001</v>
      </c>
      <c r="Q91">
        <v>0.79</v>
      </c>
      <c r="R91">
        <v>1</v>
      </c>
      <c r="S91">
        <v>0</v>
      </c>
      <c r="T91">
        <v>0</v>
      </c>
      <c r="V91">
        <v>0</v>
      </c>
      <c r="Y91" s="1">
        <v>44544</v>
      </c>
      <c r="Z91" s="6">
        <v>0.14592592592592593</v>
      </c>
      <c r="AB91">
        <v>1</v>
      </c>
      <c r="AD91" s="3">
        <f t="shared" si="15"/>
        <v>5.8456430395923524</v>
      </c>
      <c r="AE91" s="3">
        <f t="shared" si="14"/>
        <v>7.3877843181268412</v>
      </c>
      <c r="AF91" s="3">
        <f t="shared" si="16"/>
        <v>1.5421412785344888</v>
      </c>
      <c r="AG91" s="3">
        <f t="shared" si="17"/>
        <v>0.7793501935201298</v>
      </c>
      <c r="AJ91">
        <f>ABS(100*(AD91-AD92)/(AVERAGE(AD91:AD92)))</f>
        <v>0.4185778229606345</v>
      </c>
      <c r="AO91">
        <f>ABS(100*(AE91-AE92)/(AVERAGE(AE91:AE92)))</f>
        <v>0.13495382650355636</v>
      </c>
      <c r="AT91">
        <f>ABS(100*(AF91-AF92)/(AVERAGE(AF91:AF92)))</f>
        <v>0.93290197494387062</v>
      </c>
      <c r="AY91">
        <f>ABS(100*(AG91-AG92)/(AVERAGE(AG91:AG92)))</f>
        <v>0.50674711174935572</v>
      </c>
      <c r="BC91" s="3">
        <f>AVERAGE(AD91:AD92)</f>
        <v>5.8334343084263276</v>
      </c>
      <c r="BD91" s="3">
        <f>AVERAGE(AE91:AE92)</f>
        <v>7.3828026308001062</v>
      </c>
      <c r="BE91" s="3">
        <f>AVERAGE(AF91:AF92)</f>
        <v>1.5493683223737786</v>
      </c>
      <c r="BF91" s="3">
        <f>AVERAGE(AG91:AG92)</f>
        <v>0.78132987681211996</v>
      </c>
    </row>
    <row r="92" spans="1:58" x14ac:dyDescent="0.35">
      <c r="A92">
        <v>69</v>
      </c>
      <c r="B92">
        <v>22</v>
      </c>
      <c r="C92" t="s">
        <v>122</v>
      </c>
      <c r="D92" t="s">
        <v>27</v>
      </c>
      <c r="G92">
        <v>0.5</v>
      </c>
      <c r="H92">
        <v>0.5</v>
      </c>
      <c r="I92">
        <v>6693</v>
      </c>
      <c r="J92">
        <v>8527</v>
      </c>
      <c r="L92">
        <v>8702</v>
      </c>
      <c r="M92">
        <v>5.55</v>
      </c>
      <c r="N92">
        <v>7.5030000000000001</v>
      </c>
      <c r="O92">
        <v>1.9530000000000001</v>
      </c>
      <c r="Q92">
        <v>0.79400000000000004</v>
      </c>
      <c r="R92">
        <v>1</v>
      </c>
      <c r="S92">
        <v>0</v>
      </c>
      <c r="T92">
        <v>0</v>
      </c>
      <c r="V92">
        <v>0</v>
      </c>
      <c r="Y92" s="1">
        <v>44544</v>
      </c>
      <c r="Z92" s="6">
        <v>0.15376157407407406</v>
      </c>
      <c r="AB92">
        <v>1</v>
      </c>
      <c r="AD92" s="3">
        <f t="shared" si="15"/>
        <v>5.8212255772603028</v>
      </c>
      <c r="AE92" s="3">
        <f t="shared" si="14"/>
        <v>7.3778209434733713</v>
      </c>
      <c r="AF92" s="3">
        <f t="shared" si="16"/>
        <v>1.5565953662130685</v>
      </c>
      <c r="AG92" s="3">
        <f t="shared" si="17"/>
        <v>0.78330956010411001</v>
      </c>
      <c r="BC92" s="3"/>
      <c r="BD92" s="3"/>
      <c r="BE92" s="3"/>
      <c r="BF92" s="3"/>
    </row>
    <row r="93" spans="1:58" x14ac:dyDescent="0.35">
      <c r="A93">
        <v>70</v>
      </c>
      <c r="B93">
        <v>23</v>
      </c>
      <c r="C93" t="s">
        <v>123</v>
      </c>
      <c r="D93" t="s">
        <v>27</v>
      </c>
      <c r="G93">
        <v>0.5</v>
      </c>
      <c r="H93">
        <v>0.5</v>
      </c>
      <c r="I93">
        <v>4524</v>
      </c>
      <c r="J93">
        <v>6860</v>
      </c>
      <c r="L93">
        <v>2534</v>
      </c>
      <c r="M93">
        <v>3.8849999999999998</v>
      </c>
      <c r="N93">
        <v>6.09</v>
      </c>
      <c r="O93">
        <v>2.2050000000000001</v>
      </c>
      <c r="Q93">
        <v>0.14899999999999999</v>
      </c>
      <c r="R93">
        <v>1</v>
      </c>
      <c r="S93">
        <v>0</v>
      </c>
      <c r="T93">
        <v>0</v>
      </c>
      <c r="V93">
        <v>0</v>
      </c>
      <c r="Y93" s="1">
        <v>44544</v>
      </c>
      <c r="Z93" s="6">
        <v>0.16685185185185183</v>
      </c>
      <c r="AB93">
        <v>1</v>
      </c>
      <c r="AD93" s="3">
        <f t="shared" si="15"/>
        <v>3.8596894365856986</v>
      </c>
      <c r="AE93" s="3">
        <f t="shared" si="14"/>
        <v>5.8679168028067439</v>
      </c>
      <c r="AF93" s="3">
        <f t="shared" si="16"/>
        <v>2.0082273662210453</v>
      </c>
      <c r="AG93" s="3">
        <f t="shared" si="17"/>
        <v>0.21537065103456327</v>
      </c>
      <c r="BC93" s="3"/>
      <c r="BD93" s="3"/>
      <c r="BE93" s="3"/>
      <c r="BF93" s="3"/>
    </row>
    <row r="94" spans="1:58" x14ac:dyDescent="0.35">
      <c r="A94">
        <v>71</v>
      </c>
      <c r="B94">
        <v>23</v>
      </c>
      <c r="C94" t="s">
        <v>123</v>
      </c>
      <c r="D94" t="s">
        <v>27</v>
      </c>
      <c r="G94">
        <v>0.5</v>
      </c>
      <c r="H94">
        <v>0.5</v>
      </c>
      <c r="I94">
        <v>3745</v>
      </c>
      <c r="J94">
        <v>6830</v>
      </c>
      <c r="L94">
        <v>2539</v>
      </c>
      <c r="M94">
        <v>3.2879999999999998</v>
      </c>
      <c r="N94">
        <v>6.0650000000000004</v>
      </c>
      <c r="O94">
        <v>2.7770000000000001</v>
      </c>
      <c r="Q94">
        <v>0.15</v>
      </c>
      <c r="R94">
        <v>1</v>
      </c>
      <c r="S94">
        <v>0</v>
      </c>
      <c r="T94">
        <v>0</v>
      </c>
      <c r="V94">
        <v>0</v>
      </c>
      <c r="Y94" s="1">
        <v>44544</v>
      </c>
      <c r="Z94" s="6">
        <v>0.17401620370370371</v>
      </c>
      <c r="AB94">
        <v>1</v>
      </c>
      <c r="AD94" s="3">
        <f t="shared" si="15"/>
        <v>3.1552004307832471</v>
      </c>
      <c r="AE94" s="3">
        <f t="shared" si="14"/>
        <v>5.8407439628427378</v>
      </c>
      <c r="AF94" s="3">
        <f t="shared" si="16"/>
        <v>2.6855435320594907</v>
      </c>
      <c r="AG94" s="3">
        <f t="shared" si="17"/>
        <v>0.21583104249781682</v>
      </c>
      <c r="AJ94">
        <f>ABS(100*(AD94-AD95)/(AVERAGE(AD94:AD95)))</f>
        <v>2.7310390749654507</v>
      </c>
      <c r="AO94">
        <f>ABS(100*(AE94-AE95)/(AVERAGE(AE94:AE95)))</f>
        <v>0.18591864631353439</v>
      </c>
      <c r="AT94">
        <f>ABS(100*(AF94-AF95)/(AVERAGE(AF94:AF95)))</f>
        <v>3.5075430850878164</v>
      </c>
      <c r="AY94">
        <f>ABS(100*(AG94-AG95)/(AVERAGE(AG94:AG95)))</f>
        <v>0.38469843407233956</v>
      </c>
      <c r="BC94" s="3">
        <f>AVERAGE(AD94:AD95)</f>
        <v>3.1126959593163468</v>
      </c>
      <c r="BD94" s="3">
        <f>AVERAGE(AE94:AE95)</f>
        <v>5.8461785308355392</v>
      </c>
      <c r="BE94" s="3">
        <f>AVERAGE(AF94:AF95)</f>
        <v>2.7334825715191915</v>
      </c>
      <c r="BF94" s="3">
        <f>AVERAGE(AG94:AG95)</f>
        <v>0.21541669018088866</v>
      </c>
    </row>
    <row r="95" spans="1:58" x14ac:dyDescent="0.35">
      <c r="A95">
        <v>72</v>
      </c>
      <c r="B95">
        <v>23</v>
      </c>
      <c r="C95" t="s">
        <v>123</v>
      </c>
      <c r="D95" t="s">
        <v>27</v>
      </c>
      <c r="G95">
        <v>0.5</v>
      </c>
      <c r="H95">
        <v>0.5</v>
      </c>
      <c r="I95">
        <v>3651</v>
      </c>
      <c r="J95">
        <v>6842</v>
      </c>
      <c r="L95">
        <v>2530</v>
      </c>
      <c r="M95">
        <v>3.2160000000000002</v>
      </c>
      <c r="N95">
        <v>6.0750000000000002</v>
      </c>
      <c r="O95">
        <v>2.859</v>
      </c>
      <c r="Q95">
        <v>0.14899999999999999</v>
      </c>
      <c r="R95">
        <v>1</v>
      </c>
      <c r="S95">
        <v>0</v>
      </c>
      <c r="T95">
        <v>0</v>
      </c>
      <c r="V95">
        <v>0</v>
      </c>
      <c r="Y95" s="1">
        <v>44544</v>
      </c>
      <c r="Z95" s="6">
        <v>0.18157407407407408</v>
      </c>
      <c r="AB95">
        <v>1</v>
      </c>
      <c r="AD95" s="3">
        <f t="shared" si="15"/>
        <v>3.070191487849447</v>
      </c>
      <c r="AE95" s="3">
        <f t="shared" si="14"/>
        <v>5.8516130988283397</v>
      </c>
      <c r="AF95" s="3">
        <f t="shared" si="16"/>
        <v>2.7814216109788927</v>
      </c>
      <c r="AG95" s="3">
        <f t="shared" si="17"/>
        <v>0.21500233786396047</v>
      </c>
      <c r="BC95" s="3"/>
      <c r="BD95" s="3"/>
      <c r="BE95" s="3"/>
      <c r="BF95" s="3"/>
    </row>
    <row r="96" spans="1:58" x14ac:dyDescent="0.35">
      <c r="A96">
        <v>73</v>
      </c>
      <c r="B96">
        <v>24</v>
      </c>
      <c r="C96" t="s">
        <v>124</v>
      </c>
      <c r="D96" t="s">
        <v>27</v>
      </c>
      <c r="G96">
        <v>0.5</v>
      </c>
      <c r="H96">
        <v>0.5</v>
      </c>
      <c r="I96">
        <v>3418</v>
      </c>
      <c r="J96">
        <v>6504</v>
      </c>
      <c r="L96">
        <v>2264</v>
      </c>
      <c r="M96">
        <v>3.0369999999999999</v>
      </c>
      <c r="N96">
        <v>5.7889999999999997</v>
      </c>
      <c r="O96">
        <v>2.7519999999999998</v>
      </c>
      <c r="Q96">
        <v>0.121</v>
      </c>
      <c r="R96">
        <v>1</v>
      </c>
      <c r="S96">
        <v>0</v>
      </c>
      <c r="T96">
        <v>0</v>
      </c>
      <c r="V96">
        <v>0</v>
      </c>
      <c r="Y96" s="1">
        <v>44544</v>
      </c>
      <c r="Z96" s="6">
        <v>0.19456018518518517</v>
      </c>
      <c r="AB96">
        <v>1</v>
      </c>
      <c r="AD96" s="3">
        <f t="shared" si="15"/>
        <v>2.8594778314284315</v>
      </c>
      <c r="AE96" s="3">
        <f t="shared" si="14"/>
        <v>5.5454657685672002</v>
      </c>
      <c r="AF96" s="3">
        <f t="shared" si="16"/>
        <v>2.6859879371387687</v>
      </c>
      <c r="AG96" s="3">
        <f t="shared" si="17"/>
        <v>0.19050951201887301</v>
      </c>
      <c r="BC96" s="3"/>
      <c r="BD96" s="3"/>
      <c r="BE96" s="3"/>
      <c r="BF96" s="3"/>
    </row>
    <row r="97" spans="1:58" x14ac:dyDescent="0.35">
      <c r="A97">
        <v>74</v>
      </c>
      <c r="B97">
        <v>24</v>
      </c>
      <c r="C97" t="s">
        <v>124</v>
      </c>
      <c r="D97" t="s">
        <v>27</v>
      </c>
      <c r="G97">
        <v>0.5</v>
      </c>
      <c r="H97">
        <v>0.5</v>
      </c>
      <c r="I97">
        <v>3324</v>
      </c>
      <c r="J97">
        <v>6523</v>
      </c>
      <c r="L97">
        <v>2305</v>
      </c>
      <c r="M97">
        <v>2.9649999999999999</v>
      </c>
      <c r="N97">
        <v>5.8049999999999997</v>
      </c>
      <c r="O97">
        <v>2.84</v>
      </c>
      <c r="Q97">
        <v>0.125</v>
      </c>
      <c r="R97">
        <v>1</v>
      </c>
      <c r="S97">
        <v>0</v>
      </c>
      <c r="T97">
        <v>0</v>
      </c>
      <c r="V97">
        <v>0</v>
      </c>
      <c r="Y97" s="1">
        <v>44544</v>
      </c>
      <c r="Z97" s="6">
        <v>0.20162037037037037</v>
      </c>
      <c r="AB97">
        <v>1</v>
      </c>
      <c r="AD97" s="3">
        <f t="shared" si="15"/>
        <v>2.7744688884946309</v>
      </c>
      <c r="AE97" s="3">
        <f t="shared" si="14"/>
        <v>5.5626752338777372</v>
      </c>
      <c r="AF97" s="3">
        <f t="shared" si="16"/>
        <v>2.7882063453831063</v>
      </c>
      <c r="AG97" s="3">
        <f t="shared" si="17"/>
        <v>0.1942847220175519</v>
      </c>
      <c r="AJ97">
        <f>ABS(100*(AD97-AD98)/(AVERAGE(AD97:AD98)))</f>
        <v>0.49012986214701648</v>
      </c>
      <c r="AO97">
        <f>ABS(100*(AE97-AE98)/(AVERAGE(AE97:AE98)))</f>
        <v>0.71902051346575524</v>
      </c>
      <c r="AT97">
        <f>ABS(100*(AF97-AF98)/(AVERAGE(AF97:AF98)))</f>
        <v>0.9473027858846651</v>
      </c>
      <c r="AY97">
        <f>ABS(100*(AG97-AG98)/(AVERAGE(AG97:AG98)))</f>
        <v>3.667962809212352</v>
      </c>
      <c r="BC97" s="3">
        <f>AVERAGE(AD97:AD98)</f>
        <v>2.7676862600690617</v>
      </c>
      <c r="BD97" s="3">
        <f>AVERAGE(AE97:AE98)</f>
        <v>5.5427484845707991</v>
      </c>
      <c r="BE97" s="3">
        <f>AVERAGE(AF97:AF98)</f>
        <v>2.7750622245017373</v>
      </c>
      <c r="BF97" s="3">
        <f>AVERAGE(AG97:AG98)</f>
        <v>0.19078574689682512</v>
      </c>
    </row>
    <row r="98" spans="1:58" x14ac:dyDescent="0.35">
      <c r="A98">
        <v>75</v>
      </c>
      <c r="B98">
        <v>24</v>
      </c>
      <c r="C98" t="s">
        <v>124</v>
      </c>
      <c r="D98" t="s">
        <v>27</v>
      </c>
      <c r="G98">
        <v>0.5</v>
      </c>
      <c r="H98">
        <v>0.5</v>
      </c>
      <c r="I98">
        <v>3309</v>
      </c>
      <c r="J98">
        <v>6479</v>
      </c>
      <c r="L98">
        <v>2229</v>
      </c>
      <c r="M98">
        <v>2.9529999999999998</v>
      </c>
      <c r="N98">
        <v>5.7679999999999998</v>
      </c>
      <c r="O98">
        <v>2.8149999999999999</v>
      </c>
      <c r="Q98">
        <v>0.11700000000000001</v>
      </c>
      <c r="R98">
        <v>1</v>
      </c>
      <c r="S98">
        <v>0</v>
      </c>
      <c r="T98">
        <v>0</v>
      </c>
      <c r="V98">
        <v>0</v>
      </c>
      <c r="Y98" s="1">
        <v>44544</v>
      </c>
      <c r="Z98" s="6">
        <v>0.20917824074074073</v>
      </c>
      <c r="AB98">
        <v>1</v>
      </c>
      <c r="AD98" s="3">
        <f t="shared" si="15"/>
        <v>2.7609036316434925</v>
      </c>
      <c r="AE98" s="3">
        <f t="shared" si="14"/>
        <v>5.5228217352638609</v>
      </c>
      <c r="AF98" s="3">
        <f t="shared" si="16"/>
        <v>2.7619181036203684</v>
      </c>
      <c r="AG98" s="3">
        <f t="shared" si="17"/>
        <v>0.18728677177609834</v>
      </c>
      <c r="BC98" s="3"/>
      <c r="BD98" s="3"/>
      <c r="BE98" s="3"/>
      <c r="BF98" s="3"/>
    </row>
    <row r="99" spans="1:58" x14ac:dyDescent="0.35">
      <c r="A99">
        <v>76</v>
      </c>
      <c r="B99">
        <v>25</v>
      </c>
      <c r="C99" t="s">
        <v>125</v>
      </c>
      <c r="D99" t="s">
        <v>27</v>
      </c>
      <c r="G99">
        <v>0.5</v>
      </c>
      <c r="H99">
        <v>0.5</v>
      </c>
      <c r="I99">
        <v>3368</v>
      </c>
      <c r="J99">
        <v>6929</v>
      </c>
      <c r="L99">
        <v>2663</v>
      </c>
      <c r="M99">
        <v>2.9990000000000001</v>
      </c>
      <c r="N99">
        <v>6.149</v>
      </c>
      <c r="O99">
        <v>3.15</v>
      </c>
      <c r="Q99">
        <v>0.16200000000000001</v>
      </c>
      <c r="R99">
        <v>1</v>
      </c>
      <c r="S99">
        <v>0</v>
      </c>
      <c r="T99">
        <v>0</v>
      </c>
      <c r="V99">
        <v>0</v>
      </c>
      <c r="Y99" s="1">
        <v>44544</v>
      </c>
      <c r="Z99" s="6">
        <v>0.22219907407407405</v>
      </c>
      <c r="AB99">
        <v>1</v>
      </c>
      <c r="AD99" s="3">
        <f t="shared" si="15"/>
        <v>2.8142603085913036</v>
      </c>
      <c r="AE99" s="3">
        <f t="shared" si="14"/>
        <v>5.9304143347239586</v>
      </c>
      <c r="AF99" s="3">
        <f t="shared" si="16"/>
        <v>3.116154026132655</v>
      </c>
      <c r="AG99" s="3">
        <f t="shared" si="17"/>
        <v>0.22724875078650419</v>
      </c>
      <c r="BC99" s="3"/>
      <c r="BD99" s="3"/>
      <c r="BE99" s="3"/>
      <c r="BF99" s="3"/>
    </row>
    <row r="100" spans="1:58" x14ac:dyDescent="0.35">
      <c r="A100">
        <v>77</v>
      </c>
      <c r="B100">
        <v>25</v>
      </c>
      <c r="C100" t="s">
        <v>125</v>
      </c>
      <c r="D100" t="s">
        <v>27</v>
      </c>
      <c r="G100">
        <v>0.5</v>
      </c>
      <c r="H100">
        <v>0.5</v>
      </c>
      <c r="I100">
        <v>3411</v>
      </c>
      <c r="J100">
        <v>6952</v>
      </c>
      <c r="L100">
        <v>2653</v>
      </c>
      <c r="M100">
        <v>3.0310000000000001</v>
      </c>
      <c r="N100">
        <v>6.1680000000000001</v>
      </c>
      <c r="O100">
        <v>3.1360000000000001</v>
      </c>
      <c r="Q100">
        <v>0.161</v>
      </c>
      <c r="R100">
        <v>1</v>
      </c>
      <c r="S100">
        <v>0</v>
      </c>
      <c r="T100">
        <v>0</v>
      </c>
      <c r="V100">
        <v>0</v>
      </c>
      <c r="Y100" s="1">
        <v>44544</v>
      </c>
      <c r="Z100" s="6">
        <v>0.22938657407407406</v>
      </c>
      <c r="AB100">
        <v>1</v>
      </c>
      <c r="AD100" s="3">
        <f t="shared" si="15"/>
        <v>2.8531473782312333</v>
      </c>
      <c r="AE100" s="3">
        <f t="shared" si="14"/>
        <v>5.9512468453630305</v>
      </c>
      <c r="AF100" s="3">
        <f t="shared" si="16"/>
        <v>3.0980994671317972</v>
      </c>
      <c r="AG100" s="3">
        <f t="shared" si="17"/>
        <v>0.22632796785999715</v>
      </c>
      <c r="AJ100">
        <f>ABS(100*(AD100-AD101)/(AVERAGE(AD100:AD101)))</f>
        <v>1.4474906690864713</v>
      </c>
      <c r="AO100">
        <f>ABS(100*(AE100-AE101)/(AVERAGE(AE100:AE101)))</f>
        <v>0.44039911839538215</v>
      </c>
      <c r="AT100">
        <f>ABS(100*(AF100-AF101)/(AVERAGE(AF100:AF101)))</f>
        <v>0.49614544778959896</v>
      </c>
      <c r="AY100">
        <f>ABS(100*(AG100-AG101)/(AVERAGE(AG100:AG101)))</f>
        <v>2.3718642202501661</v>
      </c>
      <c r="BC100" s="3">
        <f>AVERAGE(AD100:AD101)</f>
        <v>2.8739474387363124</v>
      </c>
      <c r="BD100" s="3">
        <f>AVERAGE(AE100:AE101)</f>
        <v>5.9643803846789671</v>
      </c>
      <c r="BE100" s="3">
        <f>AVERAGE(AF100:AF101)</f>
        <v>3.0904329459426547</v>
      </c>
      <c r="BF100" s="3">
        <f>AVERAGE(AG100:AG101)</f>
        <v>0.22904427749319292</v>
      </c>
    </row>
    <row r="101" spans="1:58" x14ac:dyDescent="0.35">
      <c r="A101">
        <v>78</v>
      </c>
      <c r="B101">
        <v>25</v>
      </c>
      <c r="C101" t="s">
        <v>125</v>
      </c>
      <c r="D101" t="s">
        <v>27</v>
      </c>
      <c r="G101">
        <v>0.5</v>
      </c>
      <c r="H101">
        <v>0.5</v>
      </c>
      <c r="I101">
        <v>3457</v>
      </c>
      <c r="J101">
        <v>6981</v>
      </c>
      <c r="L101">
        <v>2712</v>
      </c>
      <c r="M101">
        <v>3.0670000000000002</v>
      </c>
      <c r="N101">
        <v>6.1929999999999996</v>
      </c>
      <c r="O101">
        <v>3.1259999999999999</v>
      </c>
      <c r="Q101">
        <v>0.16800000000000001</v>
      </c>
      <c r="R101">
        <v>1</v>
      </c>
      <c r="S101">
        <v>0</v>
      </c>
      <c r="T101">
        <v>0</v>
      </c>
      <c r="V101">
        <v>0</v>
      </c>
      <c r="Y101" s="1">
        <v>44544</v>
      </c>
      <c r="Z101" s="6">
        <v>0.23694444444444443</v>
      </c>
      <c r="AB101">
        <v>1</v>
      </c>
      <c r="AD101" s="3">
        <f t="shared" si="15"/>
        <v>2.8947474992413911</v>
      </c>
      <c r="AE101" s="3">
        <f t="shared" si="14"/>
        <v>5.9775139239949038</v>
      </c>
      <c r="AF101" s="3">
        <f t="shared" si="16"/>
        <v>3.0827664247535127</v>
      </c>
      <c r="AG101" s="3">
        <f t="shared" si="17"/>
        <v>0.2317605871263887</v>
      </c>
      <c r="BC101" s="3"/>
      <c r="BD101" s="3"/>
      <c r="BE101" s="3"/>
      <c r="BF101" s="3"/>
    </row>
    <row r="102" spans="1:58" x14ac:dyDescent="0.35">
      <c r="A102">
        <v>79</v>
      </c>
      <c r="B102">
        <v>26</v>
      </c>
      <c r="C102" t="s">
        <v>126</v>
      </c>
      <c r="D102" t="s">
        <v>27</v>
      </c>
      <c r="G102">
        <v>0.5</v>
      </c>
      <c r="H102">
        <v>0.5</v>
      </c>
      <c r="I102">
        <v>2280</v>
      </c>
      <c r="J102">
        <v>6235</v>
      </c>
      <c r="L102">
        <v>2381</v>
      </c>
      <c r="M102">
        <v>2.1640000000000001</v>
      </c>
      <c r="N102">
        <v>5.5609999999999999</v>
      </c>
      <c r="O102">
        <v>3.3969999999999998</v>
      </c>
      <c r="Q102">
        <v>0.13300000000000001</v>
      </c>
      <c r="R102">
        <v>1</v>
      </c>
      <c r="S102">
        <v>0</v>
      </c>
      <c r="T102">
        <v>0</v>
      </c>
      <c r="V102">
        <v>0</v>
      </c>
      <c r="Y102" s="1">
        <v>44544</v>
      </c>
      <c r="Z102" s="6">
        <v>0.24979166666666666</v>
      </c>
      <c r="AB102">
        <v>1</v>
      </c>
      <c r="AD102" s="3">
        <f t="shared" si="15"/>
        <v>1.830327011655402</v>
      </c>
      <c r="AE102" s="3">
        <f t="shared" si="14"/>
        <v>5.3018159702232746</v>
      </c>
      <c r="AF102" s="3">
        <f t="shared" si="16"/>
        <v>3.4714889585678725</v>
      </c>
      <c r="AG102" s="3">
        <f t="shared" si="17"/>
        <v>0.20128267225900545</v>
      </c>
      <c r="BC102" s="3"/>
      <c r="BD102" s="3"/>
      <c r="BE102" s="3"/>
      <c r="BF102" s="3"/>
    </row>
    <row r="103" spans="1:58" x14ac:dyDescent="0.35">
      <c r="A103">
        <v>80</v>
      </c>
      <c r="B103">
        <v>26</v>
      </c>
      <c r="C103" t="s">
        <v>126</v>
      </c>
      <c r="D103" t="s">
        <v>27</v>
      </c>
      <c r="G103">
        <v>0.5</v>
      </c>
      <c r="H103">
        <v>0.5</v>
      </c>
      <c r="I103">
        <v>1875</v>
      </c>
      <c r="J103">
        <v>6236</v>
      </c>
      <c r="L103">
        <v>2355</v>
      </c>
      <c r="M103">
        <v>1.8540000000000001</v>
      </c>
      <c r="N103">
        <v>5.5609999999999999</v>
      </c>
      <c r="O103">
        <v>3.7069999999999999</v>
      </c>
      <c r="Q103">
        <v>0.13</v>
      </c>
      <c r="R103">
        <v>1</v>
      </c>
      <c r="S103">
        <v>0</v>
      </c>
      <c r="T103">
        <v>0</v>
      </c>
      <c r="V103">
        <v>0</v>
      </c>
      <c r="Y103" s="1">
        <v>44544</v>
      </c>
      <c r="Z103" s="6">
        <v>0.25680555555555556</v>
      </c>
      <c r="AB103">
        <v>1</v>
      </c>
      <c r="AD103" s="3">
        <f t="shared" si="15"/>
        <v>1.464065076674667</v>
      </c>
      <c r="AE103" s="3">
        <f t="shared" si="14"/>
        <v>5.3027217315554083</v>
      </c>
      <c r="AF103" s="3">
        <f t="shared" si="16"/>
        <v>3.838656654880741</v>
      </c>
      <c r="AG103" s="3">
        <f t="shared" si="17"/>
        <v>0.19888863665008713</v>
      </c>
      <c r="AJ103">
        <f>ABS(100*(AD103-AD104)/(AVERAGE(AD103:AD104)))</f>
        <v>1.681809802160201</v>
      </c>
      <c r="AO103">
        <f>ABS(100*(AE103-AE104)/(AVERAGE(AE103:AE104)))</f>
        <v>0.7826542077453984</v>
      </c>
      <c r="AT103">
        <f>ABS(100*(AF103-AF104)/(AVERAGE(AF103:AF104)))</f>
        <v>1.7068088826548125</v>
      </c>
      <c r="AY103">
        <f>ABS(100*(AG103-AG104)/(AVERAGE(AG103:AG104)))</f>
        <v>0.5540179412960089</v>
      </c>
      <c r="BC103" s="3">
        <f>AVERAGE(AD103:AD104)</f>
        <v>1.4518563455086424</v>
      </c>
      <c r="BD103" s="3">
        <f>AVERAGE(AE103:AE104)</f>
        <v>5.3235542421944801</v>
      </c>
      <c r="BE103" s="3">
        <f>AVERAGE(AF103:AF104)</f>
        <v>3.8716978966858377</v>
      </c>
      <c r="BF103" s="3">
        <f>AVERAGE(AG103:AG104)</f>
        <v>0.19944110640599136</v>
      </c>
    </row>
    <row r="104" spans="1:58" x14ac:dyDescent="0.35">
      <c r="A104">
        <v>81</v>
      </c>
      <c r="B104">
        <v>26</v>
      </c>
      <c r="C104" t="s">
        <v>126</v>
      </c>
      <c r="D104" t="s">
        <v>27</v>
      </c>
      <c r="G104">
        <v>0.5</v>
      </c>
      <c r="H104">
        <v>0.5</v>
      </c>
      <c r="I104">
        <v>1848</v>
      </c>
      <c r="J104">
        <v>6282</v>
      </c>
      <c r="L104">
        <v>2367</v>
      </c>
      <c r="M104">
        <v>1.833</v>
      </c>
      <c r="N104">
        <v>5.601</v>
      </c>
      <c r="O104">
        <v>3.7679999999999998</v>
      </c>
      <c r="Q104">
        <v>0.13200000000000001</v>
      </c>
      <c r="R104">
        <v>1</v>
      </c>
      <c r="S104">
        <v>0</v>
      </c>
      <c r="T104">
        <v>0</v>
      </c>
      <c r="V104">
        <v>0</v>
      </c>
      <c r="Y104" s="1">
        <v>44544</v>
      </c>
      <c r="Z104" s="6">
        <v>0.26422453703703702</v>
      </c>
      <c r="AB104">
        <v>1</v>
      </c>
      <c r="AD104" s="3">
        <f t="shared" si="15"/>
        <v>1.4396476143426178</v>
      </c>
      <c r="AE104" s="3">
        <f t="shared" si="14"/>
        <v>5.344386752833552</v>
      </c>
      <c r="AF104" s="3">
        <f t="shared" si="16"/>
        <v>3.9047391384909345</v>
      </c>
      <c r="AG104" s="3">
        <f t="shared" si="17"/>
        <v>0.19999357616189559</v>
      </c>
      <c r="BC104" s="3"/>
      <c r="BD104" s="3"/>
      <c r="BE104" s="3"/>
      <c r="BF104" s="3"/>
    </row>
    <row r="105" spans="1:58" x14ac:dyDescent="0.35">
      <c r="A105">
        <v>82</v>
      </c>
      <c r="B105">
        <v>27</v>
      </c>
      <c r="C105" t="s">
        <v>127</v>
      </c>
      <c r="D105" t="s">
        <v>27</v>
      </c>
      <c r="G105">
        <v>0.5</v>
      </c>
      <c r="H105">
        <v>0.5</v>
      </c>
      <c r="I105">
        <v>3946</v>
      </c>
      <c r="J105">
        <v>6577</v>
      </c>
      <c r="L105">
        <v>2115</v>
      </c>
      <c r="M105">
        <v>3.4420000000000002</v>
      </c>
      <c r="N105">
        <v>5.85</v>
      </c>
      <c r="O105">
        <v>2.4079999999999999</v>
      </c>
      <c r="Q105">
        <v>0.105</v>
      </c>
      <c r="R105">
        <v>1</v>
      </c>
      <c r="S105">
        <v>0</v>
      </c>
      <c r="T105">
        <v>0</v>
      </c>
      <c r="V105">
        <v>0</v>
      </c>
      <c r="Y105" s="1">
        <v>44544</v>
      </c>
      <c r="Z105" s="6">
        <v>0.27714120370370371</v>
      </c>
      <c r="AB105">
        <v>1</v>
      </c>
      <c r="AD105" s="3">
        <f t="shared" si="15"/>
        <v>3.3369748725885011</v>
      </c>
      <c r="AE105" s="3">
        <f t="shared" si="14"/>
        <v>5.6115863458129489</v>
      </c>
      <c r="AF105" s="3">
        <f t="shared" si="16"/>
        <v>2.2746114732244478</v>
      </c>
      <c r="AG105" s="3">
        <f t="shared" si="17"/>
        <v>0.17678984641391798</v>
      </c>
      <c r="BC105" s="3"/>
      <c r="BD105" s="3"/>
      <c r="BE105" s="3"/>
      <c r="BF105" s="3"/>
    </row>
    <row r="106" spans="1:58" x14ac:dyDescent="0.35">
      <c r="A106">
        <v>83</v>
      </c>
      <c r="B106">
        <v>27</v>
      </c>
      <c r="C106" t="s">
        <v>127</v>
      </c>
      <c r="D106" t="s">
        <v>27</v>
      </c>
      <c r="G106">
        <v>0.5</v>
      </c>
      <c r="H106">
        <v>0.5</v>
      </c>
      <c r="I106">
        <v>4720</v>
      </c>
      <c r="J106">
        <v>6545</v>
      </c>
      <c r="L106">
        <v>2114</v>
      </c>
      <c r="M106">
        <v>4.0359999999999996</v>
      </c>
      <c r="N106">
        <v>5.8239999999999998</v>
      </c>
      <c r="O106">
        <v>1.788</v>
      </c>
      <c r="Q106">
        <v>0.105</v>
      </c>
      <c r="R106">
        <v>1</v>
      </c>
      <c r="S106">
        <v>0</v>
      </c>
      <c r="T106">
        <v>0</v>
      </c>
      <c r="V106">
        <v>0</v>
      </c>
      <c r="Y106" s="1">
        <v>44544</v>
      </c>
      <c r="Z106" s="6">
        <v>0.28429398148148149</v>
      </c>
      <c r="AB106">
        <v>1</v>
      </c>
      <c r="AD106" s="3">
        <f t="shared" si="15"/>
        <v>4.0369421261072391</v>
      </c>
      <c r="AE106" s="3">
        <f t="shared" si="14"/>
        <v>5.5826019831846754</v>
      </c>
      <c r="AF106" s="3">
        <f t="shared" si="16"/>
        <v>1.5456598570774362</v>
      </c>
      <c r="AG106" s="3">
        <f t="shared" si="17"/>
        <v>0.17669776812126731</v>
      </c>
      <c r="AJ106">
        <f>ABS(100*(AD106-AD107)/(AVERAGE(AD106:AD107)))</f>
        <v>1.2688057591598696</v>
      </c>
      <c r="AO106">
        <f>ABS(100*(AE106-AE107)/(AVERAGE(AE106:AE107)))</f>
        <v>0.95269836789272289</v>
      </c>
      <c r="AT106">
        <f>ABS(100*(AF106-AF107)/(AVERAGE(AF106:AF107)))</f>
        <v>0.1223286843269018</v>
      </c>
      <c r="AY106">
        <f>ABS(100*(AG106-AG107)/(AVERAGE(AG106:AG107)))</f>
        <v>0.83030840039463993</v>
      </c>
      <c r="BC106" s="3">
        <f>AVERAGE(AD106:AD107)</f>
        <v>4.0627161141244024</v>
      </c>
      <c r="BD106" s="3">
        <f>AVERAGE(AE106:AE107)</f>
        <v>5.609321942482616</v>
      </c>
      <c r="BE106" s="3">
        <f>AVERAGE(AF106:AF107)</f>
        <v>1.5466058283582131</v>
      </c>
      <c r="BF106" s="3">
        <f>AVERAGE(AG106:AG107)</f>
        <v>0.17743439446247294</v>
      </c>
    </row>
    <row r="107" spans="1:58" x14ac:dyDescent="0.35">
      <c r="A107">
        <v>84</v>
      </c>
      <c r="B107">
        <v>27</v>
      </c>
      <c r="C107" t="s">
        <v>127</v>
      </c>
      <c r="D107" t="s">
        <v>27</v>
      </c>
      <c r="G107">
        <v>0.5</v>
      </c>
      <c r="H107">
        <v>0.5</v>
      </c>
      <c r="I107">
        <v>4777</v>
      </c>
      <c r="J107">
        <v>6604</v>
      </c>
      <c r="L107">
        <v>2130</v>
      </c>
      <c r="M107">
        <v>4.0789999999999997</v>
      </c>
      <c r="N107">
        <v>5.8739999999999997</v>
      </c>
      <c r="O107">
        <v>1.794</v>
      </c>
      <c r="Q107">
        <v>0.107</v>
      </c>
      <c r="R107">
        <v>1</v>
      </c>
      <c r="S107">
        <v>0</v>
      </c>
      <c r="T107">
        <v>0</v>
      </c>
      <c r="V107">
        <v>0</v>
      </c>
      <c r="Y107" s="1">
        <v>44544</v>
      </c>
      <c r="Z107" s="6">
        <v>0.29208333333333331</v>
      </c>
      <c r="AB107">
        <v>1</v>
      </c>
      <c r="AD107" s="3">
        <f t="shared" si="15"/>
        <v>4.0884901021415656</v>
      </c>
      <c r="AE107" s="3">
        <f t="shared" si="14"/>
        <v>5.6360419017805556</v>
      </c>
      <c r="AF107" s="3">
        <f t="shared" si="16"/>
        <v>1.54755179963899</v>
      </c>
      <c r="AG107" s="3">
        <f t="shared" si="17"/>
        <v>0.17817102080367858</v>
      </c>
      <c r="BC107" s="3"/>
      <c r="BD107" s="3"/>
      <c r="BE107" s="3"/>
      <c r="BF107" s="3"/>
    </row>
    <row r="108" spans="1:58" x14ac:dyDescent="0.35">
      <c r="A108">
        <v>85</v>
      </c>
      <c r="B108">
        <v>28</v>
      </c>
      <c r="C108" t="s">
        <v>128</v>
      </c>
      <c r="D108" t="s">
        <v>27</v>
      </c>
      <c r="G108">
        <v>0.5</v>
      </c>
      <c r="H108">
        <v>0.5</v>
      </c>
      <c r="I108">
        <v>4913</v>
      </c>
      <c r="J108">
        <v>7271</v>
      </c>
      <c r="L108">
        <v>835</v>
      </c>
      <c r="M108">
        <v>4.1840000000000002</v>
      </c>
      <c r="N108">
        <v>6.4390000000000001</v>
      </c>
      <c r="O108">
        <v>2.2549999999999999</v>
      </c>
      <c r="Q108">
        <v>0</v>
      </c>
      <c r="R108">
        <v>1</v>
      </c>
      <c r="S108">
        <v>0</v>
      </c>
      <c r="T108">
        <v>0</v>
      </c>
      <c r="V108">
        <v>0</v>
      </c>
      <c r="Y108" s="1">
        <v>44544</v>
      </c>
      <c r="Z108" s="6">
        <v>0.3054398148148148</v>
      </c>
      <c r="AB108">
        <v>1</v>
      </c>
      <c r="AD108" s="3">
        <f t="shared" si="15"/>
        <v>4.2114817642585525</v>
      </c>
      <c r="AE108" s="3">
        <f t="shared" si="14"/>
        <v>6.240184710313633</v>
      </c>
      <c r="AF108" s="3">
        <f t="shared" si="16"/>
        <v>2.0287029460550805</v>
      </c>
      <c r="AG108" s="3">
        <f t="shared" si="17"/>
        <v>5.8929631821015946E-2</v>
      </c>
      <c r="BC108" s="3"/>
      <c r="BD108" s="3"/>
      <c r="BE108" s="3"/>
      <c r="BF108" s="3"/>
    </row>
    <row r="109" spans="1:58" x14ac:dyDescent="0.35">
      <c r="A109">
        <v>86</v>
      </c>
      <c r="B109">
        <v>28</v>
      </c>
      <c r="C109" t="s">
        <v>128</v>
      </c>
      <c r="D109" t="s">
        <v>27</v>
      </c>
      <c r="G109">
        <v>0.5</v>
      </c>
      <c r="H109">
        <v>0.5</v>
      </c>
      <c r="I109">
        <v>4966</v>
      </c>
      <c r="J109">
        <v>7352</v>
      </c>
      <c r="L109">
        <v>837</v>
      </c>
      <c r="M109">
        <v>4.2240000000000002</v>
      </c>
      <c r="N109">
        <v>6.5069999999999997</v>
      </c>
      <c r="O109">
        <v>2.282</v>
      </c>
      <c r="Q109">
        <v>0</v>
      </c>
      <c r="R109">
        <v>1</v>
      </c>
      <c r="S109">
        <v>0</v>
      </c>
      <c r="T109">
        <v>0</v>
      </c>
      <c r="V109">
        <v>0</v>
      </c>
      <c r="Y109" s="1">
        <v>44544</v>
      </c>
      <c r="Z109" s="6">
        <v>0.31270833333333331</v>
      </c>
      <c r="AB109">
        <v>1</v>
      </c>
      <c r="AD109" s="3">
        <f t="shared" si="15"/>
        <v>4.2594123384659079</v>
      </c>
      <c r="AE109" s="3">
        <f t="shared" si="14"/>
        <v>6.3135513782164505</v>
      </c>
      <c r="AF109" s="3">
        <f t="shared" si="16"/>
        <v>2.0541390397505426</v>
      </c>
      <c r="AG109" s="3">
        <f t="shared" si="17"/>
        <v>5.9113788406317348E-2</v>
      </c>
      <c r="AJ109">
        <f>ABS(100*(AD109-AD110)/(AVERAGE(AD109:AD110)))</f>
        <v>1.3250939831886084</v>
      </c>
      <c r="AO109">
        <f>ABS(100*(AE109-AE110)/(AVERAGE(AE109:AE110)))</f>
        <v>0.92239807631555226</v>
      </c>
      <c r="AT109">
        <f>ABS(100*(AF109-AF110)/(AVERAGE(AF109:AF110)))</f>
        <v>9.2490094086652291E-2</v>
      </c>
      <c r="AY109">
        <f>ABS(100*(AG109-AG110)/(AVERAGE(AG109:AG110)))</f>
        <v>5.2758229310681068</v>
      </c>
      <c r="BC109" s="3">
        <f>AVERAGE(AD109:AD110)</f>
        <v>4.231377474306889</v>
      </c>
      <c r="BD109" s="3">
        <f>AVERAGE(AE109:AE110)</f>
        <v>6.284567015588177</v>
      </c>
      <c r="BE109" s="3">
        <f>AVERAGE(AF109:AF110)</f>
        <v>2.0531895412812884</v>
      </c>
      <c r="BF109" s="3">
        <f>AVERAGE(AG109:AG110)</f>
        <v>5.7594496577580728E-2</v>
      </c>
    </row>
    <row r="110" spans="1:58" x14ac:dyDescent="0.35">
      <c r="A110">
        <v>87</v>
      </c>
      <c r="B110">
        <v>28</v>
      </c>
      <c r="C110" t="s">
        <v>128</v>
      </c>
      <c r="D110" t="s">
        <v>27</v>
      </c>
      <c r="G110">
        <v>0.5</v>
      </c>
      <c r="H110">
        <v>0.5</v>
      </c>
      <c r="I110">
        <v>4904</v>
      </c>
      <c r="J110">
        <v>7288</v>
      </c>
      <c r="L110">
        <v>804</v>
      </c>
      <c r="M110">
        <v>4.1769999999999996</v>
      </c>
      <c r="N110">
        <v>6.4530000000000003</v>
      </c>
      <c r="O110">
        <v>2.2759999999999998</v>
      </c>
      <c r="Q110">
        <v>0</v>
      </c>
      <c r="R110">
        <v>1</v>
      </c>
      <c r="S110">
        <v>0</v>
      </c>
      <c r="T110">
        <v>0</v>
      </c>
      <c r="V110">
        <v>0</v>
      </c>
      <c r="Y110" s="1">
        <v>44544</v>
      </c>
      <c r="Z110" s="6">
        <v>0.32033564814814813</v>
      </c>
      <c r="AB110">
        <v>1</v>
      </c>
      <c r="AD110" s="3">
        <f t="shared" si="15"/>
        <v>4.2033426101478693</v>
      </c>
      <c r="AE110" s="3">
        <f t="shared" si="14"/>
        <v>6.2555826529599035</v>
      </c>
      <c r="AF110" s="3">
        <f t="shared" si="16"/>
        <v>2.0522400428120342</v>
      </c>
      <c r="AG110" s="3">
        <f t="shared" si="17"/>
        <v>5.6075204748844108E-2</v>
      </c>
      <c r="BC110" s="3"/>
      <c r="BD110" s="3"/>
      <c r="BE110" s="3"/>
      <c r="BF110" s="3"/>
    </row>
    <row r="111" spans="1:58" x14ac:dyDescent="0.35">
      <c r="A111">
        <v>88</v>
      </c>
      <c r="B111">
        <v>29</v>
      </c>
      <c r="C111" t="s">
        <v>129</v>
      </c>
      <c r="D111" t="s">
        <v>27</v>
      </c>
      <c r="G111">
        <v>0.5</v>
      </c>
      <c r="H111">
        <v>0.5</v>
      </c>
      <c r="I111">
        <v>1680</v>
      </c>
      <c r="J111">
        <v>2817</v>
      </c>
      <c r="L111">
        <v>1043</v>
      </c>
      <c r="M111">
        <v>1.704</v>
      </c>
      <c r="N111">
        <v>2.665</v>
      </c>
      <c r="O111">
        <v>0.96199999999999997</v>
      </c>
      <c r="Q111">
        <v>0</v>
      </c>
      <c r="R111">
        <v>1</v>
      </c>
      <c r="S111">
        <v>0</v>
      </c>
      <c r="T111">
        <v>0</v>
      </c>
      <c r="V111">
        <v>0</v>
      </c>
      <c r="Y111" s="1">
        <v>44544</v>
      </c>
      <c r="Z111" s="6">
        <v>0.33310185185185187</v>
      </c>
      <c r="AB111">
        <v>1</v>
      </c>
      <c r="AD111" s="3">
        <f t="shared" si="15"/>
        <v>1.2877167376098686</v>
      </c>
      <c r="AE111" s="3">
        <f t="shared" si="14"/>
        <v>2.2059237369907998</v>
      </c>
      <c r="AF111" s="3">
        <f t="shared" si="16"/>
        <v>0.9182069993809312</v>
      </c>
      <c r="AG111" s="3">
        <f t="shared" si="17"/>
        <v>7.808191669236253E-2</v>
      </c>
      <c r="BC111" s="3"/>
      <c r="BD111" s="3"/>
      <c r="BE111" s="3"/>
      <c r="BF111" s="3"/>
    </row>
    <row r="112" spans="1:58" x14ac:dyDescent="0.35">
      <c r="A112">
        <v>89</v>
      </c>
      <c r="B112">
        <v>29</v>
      </c>
      <c r="C112" t="s">
        <v>129</v>
      </c>
      <c r="D112" t="s">
        <v>27</v>
      </c>
      <c r="G112">
        <v>0.5</v>
      </c>
      <c r="H112">
        <v>0.5</v>
      </c>
      <c r="I112">
        <v>446</v>
      </c>
      <c r="J112">
        <v>2800</v>
      </c>
      <c r="L112">
        <v>1040</v>
      </c>
      <c r="M112">
        <v>0.75700000000000001</v>
      </c>
      <c r="N112">
        <v>2.6509999999999998</v>
      </c>
      <c r="O112">
        <v>1.8939999999999999</v>
      </c>
      <c r="Q112">
        <v>0</v>
      </c>
      <c r="R112">
        <v>1</v>
      </c>
      <c r="S112">
        <v>0</v>
      </c>
      <c r="T112">
        <v>0</v>
      </c>
      <c r="V112">
        <v>0</v>
      </c>
      <c r="Y112" s="1">
        <v>44544</v>
      </c>
      <c r="Z112" s="6">
        <v>0.33967592592592594</v>
      </c>
      <c r="AB112">
        <v>1</v>
      </c>
      <c r="AD112" s="3">
        <f t="shared" si="15"/>
        <v>0.17174827398955408</v>
      </c>
      <c r="AE112" s="3">
        <f t="shared" si="14"/>
        <v>2.1905257943445293</v>
      </c>
      <c r="AF112" s="3">
        <f t="shared" si="16"/>
        <v>2.0187775203549752</v>
      </c>
      <c r="AG112" s="3">
        <f t="shared" si="17"/>
        <v>7.780568181441043E-2</v>
      </c>
      <c r="AJ112">
        <f>ABS(100*(AD112-AD113)/(AVERAGE(AD112:AD113)))</f>
        <v>16.53237396711793</v>
      </c>
      <c r="AO112">
        <f>ABS(100*(AE112-AE113)/(AVERAGE(AE112:AE113)))</f>
        <v>0.8235753452011414</v>
      </c>
      <c r="AT112">
        <f>ABS(100*(AF112-AF113)/(AVERAGE(AF112:AF113)))</f>
        <v>2.172587699963163</v>
      </c>
      <c r="AY112">
        <f>ABS(100*(AG112-AG113)/(AVERAGE(AG112:AG113)))</f>
        <v>2.685363533829924</v>
      </c>
      <c r="BC112" s="3">
        <f>AVERAGE(AD112:AD113)</f>
        <v>0.15863519236678703</v>
      </c>
      <c r="BD112" s="3">
        <f>AVERAGE(AE112:AE113)</f>
        <v>2.1995834076658651</v>
      </c>
      <c r="BE112" s="3">
        <f>AVERAGE(AF112:AF113)</f>
        <v>2.0409482152990779</v>
      </c>
      <c r="BF112" s="3">
        <f>AVERAGE(AG112:AG113)</f>
        <v>7.8864582179893533E-2</v>
      </c>
    </row>
    <row r="113" spans="1:58" x14ac:dyDescent="0.35">
      <c r="A113">
        <v>90</v>
      </c>
      <c r="B113">
        <v>29</v>
      </c>
      <c r="C113" t="s">
        <v>129</v>
      </c>
      <c r="D113" t="s">
        <v>27</v>
      </c>
      <c r="G113">
        <v>0.5</v>
      </c>
      <c r="H113">
        <v>0.5</v>
      </c>
      <c r="I113">
        <v>417</v>
      </c>
      <c r="J113">
        <v>2820</v>
      </c>
      <c r="L113">
        <v>1063</v>
      </c>
      <c r="M113">
        <v>0.73499999999999999</v>
      </c>
      <c r="N113">
        <v>2.6669999999999998</v>
      </c>
      <c r="O113">
        <v>1.9330000000000001</v>
      </c>
      <c r="Q113">
        <v>0</v>
      </c>
      <c r="R113">
        <v>1</v>
      </c>
      <c r="S113">
        <v>0</v>
      </c>
      <c r="T113">
        <v>0</v>
      </c>
      <c r="V113">
        <v>0</v>
      </c>
      <c r="Y113" s="1">
        <v>44544</v>
      </c>
      <c r="Z113" s="6">
        <v>0.34680555555555559</v>
      </c>
      <c r="AB113">
        <v>1</v>
      </c>
      <c r="AD113" s="3">
        <f t="shared" si="15"/>
        <v>0.14552211074401994</v>
      </c>
      <c r="AE113" s="3">
        <f t="shared" si="14"/>
        <v>2.2086410209872005</v>
      </c>
      <c r="AF113" s="3">
        <f t="shared" si="16"/>
        <v>2.0631189102431806</v>
      </c>
      <c r="AG113" s="3">
        <f t="shared" si="17"/>
        <v>7.9923482545376623E-2</v>
      </c>
      <c r="BC113" s="3"/>
      <c r="BD113" s="3"/>
      <c r="BE113" s="3"/>
      <c r="BF113" s="3"/>
    </row>
    <row r="114" spans="1:58" x14ac:dyDescent="0.35">
      <c r="A114">
        <v>91</v>
      </c>
      <c r="B114">
        <v>30</v>
      </c>
      <c r="C114" t="s">
        <v>130</v>
      </c>
      <c r="D114" t="s">
        <v>27</v>
      </c>
      <c r="G114">
        <v>0.5</v>
      </c>
      <c r="H114">
        <v>0.5</v>
      </c>
      <c r="I114">
        <v>3507</v>
      </c>
      <c r="J114">
        <v>7734</v>
      </c>
      <c r="L114">
        <v>2573</v>
      </c>
      <c r="M114">
        <v>3.1059999999999999</v>
      </c>
      <c r="N114">
        <v>6.8310000000000004</v>
      </c>
      <c r="O114">
        <v>3.7250000000000001</v>
      </c>
      <c r="Q114">
        <v>0.153</v>
      </c>
      <c r="R114">
        <v>1</v>
      </c>
      <c r="S114">
        <v>0</v>
      </c>
      <c r="T114">
        <v>0</v>
      </c>
      <c r="V114">
        <v>0</v>
      </c>
      <c r="Y114" s="1">
        <v>44544</v>
      </c>
      <c r="Z114" s="6">
        <v>0.35974537037037035</v>
      </c>
      <c r="AB114">
        <v>1</v>
      </c>
      <c r="AD114" s="3">
        <f t="shared" si="15"/>
        <v>2.939965022078519</v>
      </c>
      <c r="AE114" s="3">
        <f t="shared" si="14"/>
        <v>6.6595522070914663</v>
      </c>
      <c r="AF114" s="3">
        <f t="shared" si="16"/>
        <v>3.7195871850129474</v>
      </c>
      <c r="AG114" s="3">
        <f t="shared" si="17"/>
        <v>0.21896170444794075</v>
      </c>
      <c r="BC114" s="3"/>
      <c r="BD114" s="3"/>
      <c r="BE114" s="3"/>
      <c r="BF114" s="3"/>
    </row>
    <row r="115" spans="1:58" x14ac:dyDescent="0.35">
      <c r="A115">
        <v>92</v>
      </c>
      <c r="B115">
        <v>30</v>
      </c>
      <c r="C115" t="s">
        <v>130</v>
      </c>
      <c r="D115" t="s">
        <v>27</v>
      </c>
      <c r="G115">
        <v>0.5</v>
      </c>
      <c r="H115">
        <v>0.5</v>
      </c>
      <c r="I115">
        <v>4691</v>
      </c>
      <c r="J115">
        <v>7840</v>
      </c>
      <c r="L115">
        <v>2661</v>
      </c>
      <c r="M115">
        <v>4.0140000000000002</v>
      </c>
      <c r="N115">
        <v>6.92</v>
      </c>
      <c r="O115">
        <v>2.907</v>
      </c>
      <c r="Q115">
        <v>0.16200000000000001</v>
      </c>
      <c r="R115">
        <v>1</v>
      </c>
      <c r="S115">
        <v>0</v>
      </c>
      <c r="T115">
        <v>0</v>
      </c>
      <c r="V115">
        <v>0</v>
      </c>
      <c r="Y115" s="1">
        <v>44544</v>
      </c>
      <c r="Z115" s="6">
        <v>0.3669560185185185</v>
      </c>
      <c r="AB115">
        <v>1</v>
      </c>
      <c r="AD115" s="3">
        <f t="shared" si="15"/>
        <v>4.0107159628617053</v>
      </c>
      <c r="AE115" s="3">
        <f t="shared" si="14"/>
        <v>6.7555629082976232</v>
      </c>
      <c r="AF115" s="3">
        <f t="shared" si="16"/>
        <v>2.7448469454359179</v>
      </c>
      <c r="AG115" s="3">
        <f t="shared" si="17"/>
        <v>0.22706459420120281</v>
      </c>
      <c r="AJ115">
        <f>ABS(100*(AD115-AD116)/(AVERAGE(AD115:AD116)))</f>
        <v>2.2517433934060298</v>
      </c>
      <c r="AO115">
        <f>ABS(100*(AE115-AE116)/(AVERAGE(AE115:AE116)))</f>
        <v>0.57819510776133165</v>
      </c>
      <c r="AT115">
        <f>ABS(100*(AF115-AF116)/(AVERAGE(AF115:AF116)))</f>
        <v>4.8619983258934365</v>
      </c>
      <c r="AY115">
        <f>ABS(100*(AG115-AG116)/(AVERAGE(AG115:AG116)))</f>
        <v>0.56611521363332917</v>
      </c>
      <c r="BC115" s="3">
        <f>AVERAGE(AD115:AD116)</f>
        <v>4.0563856609272042</v>
      </c>
      <c r="BD115" s="3">
        <f>AVERAGE(AE115:AE116)</f>
        <v>6.7360890396567523</v>
      </c>
      <c r="BE115" s="3">
        <f>AVERAGE(AF115:AF116)</f>
        <v>2.6797033787295477</v>
      </c>
      <c r="BF115" s="3">
        <f>AVERAGE(AG115:AG116)</f>
        <v>0.22770914224975775</v>
      </c>
    </row>
    <row r="116" spans="1:58" x14ac:dyDescent="0.35">
      <c r="A116">
        <v>93</v>
      </c>
      <c r="B116">
        <v>30</v>
      </c>
      <c r="C116" t="s">
        <v>130</v>
      </c>
      <c r="D116" t="s">
        <v>27</v>
      </c>
      <c r="G116">
        <v>0.5</v>
      </c>
      <c r="H116">
        <v>0.5</v>
      </c>
      <c r="I116">
        <v>4792</v>
      </c>
      <c r="J116">
        <v>7797</v>
      </c>
      <c r="L116">
        <v>2675</v>
      </c>
      <c r="M116">
        <v>4.0910000000000002</v>
      </c>
      <c r="N116">
        <v>6.8840000000000003</v>
      </c>
      <c r="O116">
        <v>2.7930000000000001</v>
      </c>
      <c r="Q116">
        <v>0.16400000000000001</v>
      </c>
      <c r="R116">
        <v>1</v>
      </c>
      <c r="S116">
        <v>0</v>
      </c>
      <c r="T116">
        <v>0</v>
      </c>
      <c r="V116">
        <v>0</v>
      </c>
      <c r="Y116" s="1">
        <v>44544</v>
      </c>
      <c r="Z116" s="6">
        <v>0.37467592592592597</v>
      </c>
      <c r="AB116">
        <v>1</v>
      </c>
      <c r="AD116" s="3">
        <f t="shared" si="15"/>
        <v>4.1020553589927031</v>
      </c>
      <c r="AE116" s="3">
        <f t="shared" si="14"/>
        <v>6.7166151710158806</v>
      </c>
      <c r="AF116" s="3">
        <f t="shared" si="16"/>
        <v>2.6145598120231774</v>
      </c>
      <c r="AG116" s="3">
        <f t="shared" si="17"/>
        <v>0.22835369029831265</v>
      </c>
      <c r="BC116" s="3"/>
      <c r="BD116" s="3"/>
      <c r="BE116" s="3"/>
      <c r="BF116" s="3"/>
    </row>
    <row r="117" spans="1:58" x14ac:dyDescent="0.35">
      <c r="A117">
        <v>94</v>
      </c>
      <c r="B117">
        <v>31</v>
      </c>
      <c r="C117" t="s">
        <v>64</v>
      </c>
      <c r="D117" t="s">
        <v>27</v>
      </c>
      <c r="G117">
        <v>0.5</v>
      </c>
      <c r="H117">
        <v>0.5</v>
      </c>
      <c r="I117">
        <v>6614</v>
      </c>
      <c r="J117">
        <v>14058</v>
      </c>
      <c r="L117">
        <v>6068</v>
      </c>
      <c r="M117">
        <v>5.4889999999999999</v>
      </c>
      <c r="N117">
        <v>12.188000000000001</v>
      </c>
      <c r="O117">
        <v>6.6989999999999998</v>
      </c>
      <c r="Q117">
        <v>0.51900000000000002</v>
      </c>
      <c r="R117">
        <v>1</v>
      </c>
      <c r="S117">
        <v>0</v>
      </c>
      <c r="T117">
        <v>0</v>
      </c>
      <c r="V117">
        <v>0</v>
      </c>
      <c r="Y117" s="1">
        <v>44544</v>
      </c>
      <c r="Z117" s="6">
        <v>0.38833333333333336</v>
      </c>
      <c r="AB117">
        <v>1</v>
      </c>
      <c r="AD117" s="3">
        <f t="shared" si="15"/>
        <v>5.7497818911776406</v>
      </c>
      <c r="AE117" s="3">
        <f t="shared" si="14"/>
        <v>12.387586871504038</v>
      </c>
      <c r="AF117" s="3">
        <f t="shared" si="16"/>
        <v>6.637804980326397</v>
      </c>
      <c r="AG117" s="3">
        <f t="shared" si="17"/>
        <v>0.54077533726215377</v>
      </c>
      <c r="BC117" s="3"/>
      <c r="BD117" s="3"/>
      <c r="BE117" s="3"/>
      <c r="BF117" s="3"/>
    </row>
    <row r="118" spans="1:58" x14ac:dyDescent="0.35">
      <c r="A118">
        <v>95</v>
      </c>
      <c r="B118">
        <v>31</v>
      </c>
      <c r="C118" t="s">
        <v>64</v>
      </c>
      <c r="D118" t="s">
        <v>27</v>
      </c>
      <c r="G118">
        <v>0.5</v>
      </c>
      <c r="H118">
        <v>0.5</v>
      </c>
      <c r="I118">
        <v>7339</v>
      </c>
      <c r="J118">
        <v>14126</v>
      </c>
      <c r="L118">
        <v>6113</v>
      </c>
      <c r="M118">
        <v>6.0449999999999999</v>
      </c>
      <c r="N118">
        <v>12.246</v>
      </c>
      <c r="O118">
        <v>6.2009999999999996</v>
      </c>
      <c r="Q118">
        <v>0.52300000000000002</v>
      </c>
      <c r="R118">
        <v>1</v>
      </c>
      <c r="S118">
        <v>0</v>
      </c>
      <c r="T118">
        <v>0</v>
      </c>
      <c r="V118">
        <v>0</v>
      </c>
      <c r="Y118" s="1">
        <v>44544</v>
      </c>
      <c r="Z118" s="6">
        <v>0.39577546296296301</v>
      </c>
      <c r="AB118">
        <v>1</v>
      </c>
      <c r="AD118" s="3">
        <f t="shared" si="15"/>
        <v>6.4054359723159946</v>
      </c>
      <c r="AE118" s="3">
        <f t="shared" si="14"/>
        <v>12.44917864208912</v>
      </c>
      <c r="AF118" s="3">
        <f t="shared" si="16"/>
        <v>6.0437426697731249</v>
      </c>
      <c r="AG118" s="3">
        <f t="shared" si="17"/>
        <v>0.54491886043143545</v>
      </c>
      <c r="AJ118">
        <f>ABS(100*(AD118-AD119)/(AVERAGE(AD118:AD119)))</f>
        <v>0.2538102057040223</v>
      </c>
      <c r="AL118">
        <f>100*((AVERAGE(AD118:AD119)*25.225)-(AVERAGE(AD100:AD101)*25))/(1000*0.075)</f>
        <v>119.91166212760683</v>
      </c>
      <c r="AO118">
        <f>ABS(100*(AE118-AE119)/(AVERAGE(AE118:AE119)))</f>
        <v>0.44283327408129142</v>
      </c>
      <c r="AQ118">
        <f>100*((AVERAGE(AE118:AE119)*25.225)-(AVERAGE(AE100:AE101)*25))/(2000*0.075)</f>
        <v>110.41192028841164</v>
      </c>
      <c r="AT118">
        <f>ABS(100*(AF118-AF119)/(AVERAGE(AF118:AF119)))</f>
        <v>0.64277848519235858</v>
      </c>
      <c r="AV118">
        <f>100*((AVERAGE(AF118:AF119)*25.225)-(AVERAGE(AF100:AF101)*25))/(1000*0.075)</f>
        <v>100.91217844921644</v>
      </c>
      <c r="AY118">
        <f>ABS(100*(AG118-AG119)/(AVERAGE(AG118:AG119)))</f>
        <v>1.1591778220549156</v>
      </c>
      <c r="BA118">
        <f>100*((AVERAGE(AG118:AG119)*25.225)-(AVERAGE(AG100:AG101)*25))/(100*0.075)</f>
        <v>107.99471469614758</v>
      </c>
      <c r="BC118" s="3">
        <f>AVERAGE(AD118:AD119)</f>
        <v>6.4135751264266769</v>
      </c>
      <c r="BD118" s="3">
        <f>AVERAGE(AE118:AE119)</f>
        <v>12.476804362719193</v>
      </c>
      <c r="BE118" s="3">
        <f>AVERAGE(AF118:AF119)</f>
        <v>6.063229236292516</v>
      </c>
      <c r="BF118" s="3">
        <f>AVERAGE(AG118:AG119)</f>
        <v>0.54809556152788474</v>
      </c>
    </row>
    <row r="119" spans="1:58" x14ac:dyDescent="0.35">
      <c r="A119">
        <v>96</v>
      </c>
      <c r="B119">
        <v>31</v>
      </c>
      <c r="C119" t="s">
        <v>64</v>
      </c>
      <c r="D119" t="s">
        <v>27</v>
      </c>
      <c r="G119">
        <v>0.5</v>
      </c>
      <c r="H119">
        <v>0.5</v>
      </c>
      <c r="I119">
        <v>7357</v>
      </c>
      <c r="J119">
        <v>14187</v>
      </c>
      <c r="L119">
        <v>6182</v>
      </c>
      <c r="M119">
        <v>6.0590000000000002</v>
      </c>
      <c r="N119">
        <v>12.298</v>
      </c>
      <c r="O119">
        <v>6.2389999999999999</v>
      </c>
      <c r="Q119">
        <v>0.53100000000000003</v>
      </c>
      <c r="R119">
        <v>1</v>
      </c>
      <c r="S119">
        <v>0</v>
      </c>
      <c r="T119">
        <v>0</v>
      </c>
      <c r="V119">
        <v>0</v>
      </c>
      <c r="Y119" s="1">
        <v>44544</v>
      </c>
      <c r="Z119" s="6">
        <v>0.40364583333333331</v>
      </c>
      <c r="AB119">
        <v>1</v>
      </c>
      <c r="AD119" s="3">
        <f t="shared" si="15"/>
        <v>6.4217142805373602</v>
      </c>
      <c r="AE119" s="3">
        <f t="shared" si="14"/>
        <v>12.504430083349266</v>
      </c>
      <c r="AF119" s="3">
        <f t="shared" si="16"/>
        <v>6.0827158028119062</v>
      </c>
      <c r="AG119" s="3">
        <f t="shared" si="17"/>
        <v>0.55127226262433404</v>
      </c>
    </row>
    <row r="120" spans="1:58" x14ac:dyDescent="0.35">
      <c r="A120">
        <v>97</v>
      </c>
      <c r="B120">
        <v>32</v>
      </c>
      <c r="C120" t="s">
        <v>65</v>
      </c>
      <c r="D120" t="s">
        <v>27</v>
      </c>
      <c r="G120">
        <v>0.5</v>
      </c>
      <c r="H120">
        <v>0.5</v>
      </c>
      <c r="I120">
        <v>5662</v>
      </c>
      <c r="J120">
        <v>8206</v>
      </c>
      <c r="L120">
        <v>2764</v>
      </c>
      <c r="M120">
        <v>4.7590000000000003</v>
      </c>
      <c r="N120">
        <v>7.23</v>
      </c>
      <c r="O120">
        <v>2.472</v>
      </c>
      <c r="Q120">
        <v>0.17299999999999999</v>
      </c>
      <c r="R120">
        <v>1</v>
      </c>
      <c r="S120">
        <v>0</v>
      </c>
      <c r="T120">
        <v>0</v>
      </c>
      <c r="V120">
        <v>0</v>
      </c>
      <c r="Y120" s="1">
        <v>44544</v>
      </c>
      <c r="Z120" s="6">
        <v>0.41685185185185186</v>
      </c>
      <c r="AB120">
        <v>1</v>
      </c>
      <c r="AD120" s="3">
        <f t="shared" si="15"/>
        <v>4.8888402563587272</v>
      </c>
      <c r="AE120" s="3">
        <f t="shared" si="14"/>
        <v>7.0870715558585031</v>
      </c>
      <c r="AF120" s="3">
        <f t="shared" si="16"/>
        <v>2.1982312994997759</v>
      </c>
      <c r="AG120" s="3">
        <f t="shared" si="17"/>
        <v>0.23654865834422539</v>
      </c>
      <c r="BC120" s="3"/>
      <c r="BD120" s="3"/>
      <c r="BE120" s="3"/>
      <c r="BF120" s="3"/>
    </row>
    <row r="121" spans="1:58" x14ac:dyDescent="0.35">
      <c r="A121">
        <v>98</v>
      </c>
      <c r="B121">
        <v>32</v>
      </c>
      <c r="C121" t="s">
        <v>65</v>
      </c>
      <c r="D121" t="s">
        <v>27</v>
      </c>
      <c r="G121">
        <v>0.5</v>
      </c>
      <c r="H121">
        <v>0.5</v>
      </c>
      <c r="I121">
        <v>5111</v>
      </c>
      <c r="J121">
        <v>8252</v>
      </c>
      <c r="L121">
        <v>2789</v>
      </c>
      <c r="M121">
        <v>4.3360000000000003</v>
      </c>
      <c r="N121">
        <v>7.2690000000000001</v>
      </c>
      <c r="O121">
        <v>2.9329999999999998</v>
      </c>
      <c r="Q121">
        <v>0.17599999999999999</v>
      </c>
      <c r="R121">
        <v>1</v>
      </c>
      <c r="S121">
        <v>0</v>
      </c>
      <c r="T121">
        <v>0</v>
      </c>
      <c r="V121">
        <v>0</v>
      </c>
      <c r="Y121" s="1">
        <v>44544</v>
      </c>
      <c r="Z121" s="6">
        <v>0.4241435185185185</v>
      </c>
      <c r="AB121">
        <v>1</v>
      </c>
      <c r="AD121" s="3">
        <f t="shared" si="15"/>
        <v>4.3905431546935789</v>
      </c>
      <c r="AE121" s="3">
        <f t="shared" si="14"/>
        <v>7.128736577136646</v>
      </c>
      <c r="AF121" s="3">
        <f t="shared" si="16"/>
        <v>2.7381934224430671</v>
      </c>
      <c r="AG121" s="3">
        <f t="shared" si="17"/>
        <v>0.23885061566049301</v>
      </c>
      <c r="AJ121">
        <f>ABS(100*(AD121-AD122)/(AVERAGE(AD121:AD122)))</f>
        <v>1.7033958260538724</v>
      </c>
      <c r="AK121">
        <f>ABS(100*((AVERAGE(AD121:AD122)-AVERAGE(AD115:AD116))/(AVERAGE(AD115:AD116,AD121:AD122))))</f>
        <v>7.0650275392147437</v>
      </c>
      <c r="AO121">
        <f>ABS(100*(AE121-AE122)/(AVERAGE(AE121:AE122)))</f>
        <v>0.26646581135793107</v>
      </c>
      <c r="AP121">
        <f>ABS(100*((AVERAGE(AE121:AE122)-AVERAGE(AE115:AE116))/(AVERAGE(AE115:AE116,AE121:AE122))))</f>
        <v>5.7971499069394286</v>
      </c>
      <c r="AT121">
        <f>ABS(100*(AF121-AF122)/(AVERAGE(AF121:AF122)))</f>
        <v>3.3459608646728904</v>
      </c>
      <c r="AU121">
        <f>ABS(100*((AVERAGE(AF121:AF122)-AVERAGE(AF115:AF116))/(AVERAGE(AF115:AF116,AF121:AF122))))</f>
        <v>3.845884604357507</v>
      </c>
      <c r="AY121">
        <f>ABS(100*(AG121-AG122)/(AVERAGE(AG121:AG122)))</f>
        <v>0.89061165496823236</v>
      </c>
      <c r="AZ121">
        <f>ABS(100*((AVERAGE(AG121:AG122)-AVERAGE(AG115:AG116))/(AVERAGE(AG115:AG116,AG121:AG122))))</f>
        <v>4.3319245848145389</v>
      </c>
      <c r="BC121" s="3">
        <f>AVERAGE(AD121:AD122)</f>
        <v>4.3534647859671338</v>
      </c>
      <c r="BD121" s="3">
        <f>AVERAGE(AE121:AE122)</f>
        <v>7.1382470711240487</v>
      </c>
      <c r="BE121" s="3">
        <f>AVERAGE(AF121:AF122)</f>
        <v>2.784782285156914</v>
      </c>
      <c r="BF121" s="3">
        <f>AVERAGE(AG121:AG122)</f>
        <v>0.23779171529500989</v>
      </c>
    </row>
    <row r="122" spans="1:58" x14ac:dyDescent="0.35">
      <c r="A122">
        <v>99</v>
      </c>
      <c r="B122">
        <v>32</v>
      </c>
      <c r="C122" t="s">
        <v>65</v>
      </c>
      <c r="D122" t="s">
        <v>27</v>
      </c>
      <c r="G122">
        <v>0.5</v>
      </c>
      <c r="H122">
        <v>0.5</v>
      </c>
      <c r="I122">
        <v>5029</v>
      </c>
      <c r="J122">
        <v>8273</v>
      </c>
      <c r="L122">
        <v>2766</v>
      </c>
      <c r="M122">
        <v>4.2729999999999997</v>
      </c>
      <c r="N122">
        <v>7.2869999999999999</v>
      </c>
      <c r="O122">
        <v>3.0139999999999998</v>
      </c>
      <c r="Q122">
        <v>0.17299999999999999</v>
      </c>
      <c r="R122">
        <v>1</v>
      </c>
      <c r="S122">
        <v>0</v>
      </c>
      <c r="T122">
        <v>0</v>
      </c>
      <c r="V122">
        <v>0</v>
      </c>
      <c r="Y122" s="1">
        <v>44544</v>
      </c>
      <c r="Z122" s="6">
        <v>0.43186342592592591</v>
      </c>
      <c r="AB122">
        <v>1</v>
      </c>
      <c r="AD122" s="3">
        <f t="shared" si="15"/>
        <v>4.3163864172406896</v>
      </c>
      <c r="AE122" s="3">
        <f t="shared" si="14"/>
        <v>7.1477575651114504</v>
      </c>
      <c r="AF122" s="3">
        <f t="shared" si="16"/>
        <v>2.8313711478707608</v>
      </c>
      <c r="AG122" s="3">
        <f t="shared" si="17"/>
        <v>0.23673281492952677</v>
      </c>
    </row>
    <row r="123" spans="1:58" x14ac:dyDescent="0.35">
      <c r="A123">
        <v>100</v>
      </c>
      <c r="B123">
        <v>3</v>
      </c>
      <c r="C123" t="s">
        <v>28</v>
      </c>
      <c r="D123" t="s">
        <v>27</v>
      </c>
      <c r="G123">
        <v>0.5</v>
      </c>
      <c r="H123">
        <v>0.5</v>
      </c>
      <c r="I123">
        <v>1667</v>
      </c>
      <c r="J123">
        <v>528</v>
      </c>
      <c r="L123">
        <v>378</v>
      </c>
      <c r="M123">
        <v>1.694</v>
      </c>
      <c r="N123">
        <v>0.72599999999999998</v>
      </c>
      <c r="O123">
        <v>0</v>
      </c>
      <c r="Q123">
        <v>0</v>
      </c>
      <c r="R123">
        <v>1</v>
      </c>
      <c r="S123">
        <v>0</v>
      </c>
      <c r="T123">
        <v>0</v>
      </c>
      <c r="V123">
        <v>0</v>
      </c>
      <c r="Y123" s="1">
        <v>44544</v>
      </c>
      <c r="Z123" s="6">
        <v>0.4443171296296296</v>
      </c>
      <c r="AB123">
        <v>1</v>
      </c>
      <c r="AD123" s="3">
        <f t="shared" si="15"/>
        <v>1.2759601816722153</v>
      </c>
      <c r="AE123" s="3">
        <f t="shared" si="14"/>
        <v>0.13263604773710322</v>
      </c>
      <c r="AF123" s="3">
        <f t="shared" si="16"/>
        <v>-1.1433241339351121</v>
      </c>
      <c r="AG123" s="3">
        <f t="shared" si="17"/>
        <v>1.6849852079643891E-2</v>
      </c>
      <c r="BC123" s="3"/>
      <c r="BD123" s="3"/>
      <c r="BE123" s="3"/>
      <c r="BF123" s="3"/>
    </row>
    <row r="124" spans="1:58" x14ac:dyDescent="0.35">
      <c r="A124">
        <v>101</v>
      </c>
      <c r="B124">
        <v>3</v>
      </c>
      <c r="C124" t="s">
        <v>28</v>
      </c>
      <c r="D124" t="s">
        <v>27</v>
      </c>
      <c r="G124">
        <v>0.5</v>
      </c>
      <c r="H124">
        <v>0.5</v>
      </c>
      <c r="I124">
        <v>315</v>
      </c>
      <c r="J124">
        <v>493</v>
      </c>
      <c r="L124">
        <v>377</v>
      </c>
      <c r="M124">
        <v>0.65700000000000003</v>
      </c>
      <c r="N124">
        <v>0.69599999999999995</v>
      </c>
      <c r="O124">
        <v>3.9E-2</v>
      </c>
      <c r="Q124">
        <v>0</v>
      </c>
      <c r="R124">
        <v>1</v>
      </c>
      <c r="S124">
        <v>0</v>
      </c>
      <c r="T124">
        <v>0</v>
      </c>
      <c r="V124">
        <v>0</v>
      </c>
      <c r="Y124" s="1">
        <v>44544</v>
      </c>
      <c r="Z124" s="6">
        <v>0.45049768518518518</v>
      </c>
      <c r="AB124">
        <v>1</v>
      </c>
      <c r="AD124" s="3">
        <f t="shared" si="15"/>
        <v>5.3278364156279213E-2</v>
      </c>
      <c r="AE124" s="3">
        <f t="shared" si="14"/>
        <v>0.10093440111242898</v>
      </c>
      <c r="AF124" s="3">
        <f t="shared" si="16"/>
        <v>4.7656036956149762E-2</v>
      </c>
      <c r="AG124" s="3">
        <f t="shared" si="17"/>
        <v>1.6757773786993183E-2</v>
      </c>
      <c r="AJ124">
        <f>ABS(100*(AD124-AD125)/(AVERAGE(AD124:AD125)))</f>
        <v>175.08449367840029</v>
      </c>
      <c r="AO124">
        <f>ABS(100*(AE124-AE125)/(AVERAGE(AE124:AE125)))</f>
        <v>32.346397271168435</v>
      </c>
      <c r="AT124">
        <f>ABS(100*(AF124-AF125)/(AVERAGE(AF124:AF125)))</f>
        <v>96.399405213144064</v>
      </c>
      <c r="AY124">
        <f>ABS(100*(AG124-AG125)/(AVERAGE(AG124:AG125)))</f>
        <v>6.23247695959925</v>
      </c>
      <c r="BC124" s="3">
        <f>AVERAGE(AD124:AD125)</f>
        <v>2.840872659585891E-2</v>
      </c>
      <c r="BD124" s="3">
        <f>AVERAGE(AE124:AE125)</f>
        <v>0.1204082697533003</v>
      </c>
      <c r="BE124" s="3">
        <f>AVERAGE(AF124:AF125)</f>
        <v>9.1999543157441396E-2</v>
      </c>
      <c r="BF124" s="3">
        <f>AVERAGE(AG124:AG125)</f>
        <v>1.6251343177414307E-2</v>
      </c>
    </row>
    <row r="125" spans="1:58" x14ac:dyDescent="0.35">
      <c r="A125">
        <v>102</v>
      </c>
      <c r="B125">
        <v>3</v>
      </c>
      <c r="C125" t="s">
        <v>28</v>
      </c>
      <c r="D125" t="s">
        <v>27</v>
      </c>
      <c r="G125">
        <v>0.5</v>
      </c>
      <c r="H125">
        <v>0.5</v>
      </c>
      <c r="I125">
        <v>260</v>
      </c>
      <c r="J125">
        <v>536</v>
      </c>
      <c r="L125">
        <v>366</v>
      </c>
      <c r="M125">
        <v>0.61399999999999999</v>
      </c>
      <c r="N125">
        <v>0.73299999999999998</v>
      </c>
      <c r="O125">
        <v>0.11799999999999999</v>
      </c>
      <c r="Q125">
        <v>0</v>
      </c>
      <c r="R125">
        <v>1</v>
      </c>
      <c r="S125">
        <v>0</v>
      </c>
      <c r="T125">
        <v>0</v>
      </c>
      <c r="V125">
        <v>0</v>
      </c>
      <c r="Y125" s="1">
        <v>44544</v>
      </c>
      <c r="Z125" s="6">
        <v>0.45704861111111111</v>
      </c>
      <c r="AB125">
        <v>1</v>
      </c>
      <c r="AD125" s="3">
        <f t="shared" si="15"/>
        <v>3.539089035438603E-3</v>
      </c>
      <c r="AE125" s="3">
        <f t="shared" si="14"/>
        <v>0.13988213839417163</v>
      </c>
      <c r="AF125" s="3">
        <f t="shared" si="16"/>
        <v>0.13634304935873304</v>
      </c>
      <c r="AG125" s="3">
        <f t="shared" si="17"/>
        <v>1.5744912567835431E-2</v>
      </c>
      <c r="BC125" s="3"/>
      <c r="BD125" s="3"/>
      <c r="BE125" s="3"/>
      <c r="BF125" s="3"/>
    </row>
    <row r="126" spans="1:58" x14ac:dyDescent="0.35">
      <c r="A126">
        <v>103</v>
      </c>
      <c r="B126">
        <v>2</v>
      </c>
      <c r="C126" t="s">
        <v>69</v>
      </c>
      <c r="D126" t="s">
        <v>27</v>
      </c>
      <c r="G126">
        <v>0.3</v>
      </c>
      <c r="H126">
        <v>0.3</v>
      </c>
      <c r="I126">
        <v>3167</v>
      </c>
      <c r="J126">
        <v>12156</v>
      </c>
      <c r="L126">
        <v>5812</v>
      </c>
      <c r="M126">
        <v>4.7409999999999997</v>
      </c>
      <c r="N126">
        <v>17.628</v>
      </c>
      <c r="O126">
        <v>12.888</v>
      </c>
      <c r="Q126">
        <v>0.82</v>
      </c>
      <c r="R126">
        <v>1</v>
      </c>
      <c r="S126">
        <v>0</v>
      </c>
      <c r="T126">
        <v>0</v>
      </c>
      <c r="V126">
        <v>0</v>
      </c>
      <c r="Y126" s="1">
        <v>44544</v>
      </c>
      <c r="Z126" s="6">
        <v>0.46959490740740745</v>
      </c>
      <c r="AB126">
        <v>1</v>
      </c>
      <c r="AD126" s="3">
        <f t="shared" si="15"/>
        <v>4.3874764446434158</v>
      </c>
      <c r="AE126" s="3">
        <f t="shared" si="14"/>
        <v>17.774714696310042</v>
      </c>
      <c r="AF126" s="3">
        <f t="shared" si="16"/>
        <v>13.387238251666627</v>
      </c>
      <c r="AG126" s="3">
        <f t="shared" si="17"/>
        <v>0.86200549057262232</v>
      </c>
    </row>
    <row r="127" spans="1:58" x14ac:dyDescent="0.35">
      <c r="A127">
        <v>104</v>
      </c>
      <c r="B127">
        <v>2</v>
      </c>
      <c r="C127" t="s">
        <v>69</v>
      </c>
      <c r="D127" t="s">
        <v>27</v>
      </c>
      <c r="G127">
        <v>0.3</v>
      </c>
      <c r="H127">
        <v>0.3</v>
      </c>
      <c r="I127">
        <v>5419</v>
      </c>
      <c r="J127">
        <v>12350</v>
      </c>
      <c r="L127">
        <v>5978</v>
      </c>
      <c r="M127">
        <v>7.6210000000000004</v>
      </c>
      <c r="N127">
        <v>17.902999999999999</v>
      </c>
      <c r="O127">
        <v>10.282</v>
      </c>
      <c r="Q127">
        <v>0.84899999999999998</v>
      </c>
      <c r="R127">
        <v>1</v>
      </c>
      <c r="S127">
        <v>0</v>
      </c>
      <c r="T127">
        <v>0</v>
      </c>
      <c r="V127">
        <v>0</v>
      </c>
      <c r="Y127" s="1">
        <v>44544</v>
      </c>
      <c r="Z127" s="6">
        <v>0.47689814814814818</v>
      </c>
      <c r="AB127">
        <v>1</v>
      </c>
      <c r="AD127" s="3">
        <f t="shared" si="15"/>
        <v>7.781805158950478</v>
      </c>
      <c r="AE127" s="3">
        <f t="shared" si="14"/>
        <v>18.067577527033226</v>
      </c>
      <c r="AF127" s="3">
        <f t="shared" si="16"/>
        <v>10.285772368082748</v>
      </c>
      <c r="AG127" s="3">
        <f t="shared" si="17"/>
        <v>0.88748048487265074</v>
      </c>
      <c r="AJ127">
        <f>ABS(100*(AD127-AD128)/(AVERAGE(AD127:AD128)))</f>
        <v>4.7092969843040926</v>
      </c>
      <c r="AO127">
        <f>ABS(100*(AE127-AE128)/(AVERAGE(AE127:AE128)))</f>
        <v>0.79061672901042057</v>
      </c>
      <c r="AT127">
        <f>ABS(100*(AF127-AF128)/(AVERAGE(AF127:AF128)))</f>
        <v>2.280208473985593</v>
      </c>
      <c r="AY127">
        <f>ABS(100*(AG127-AG128)/(AVERAGE(AG127:AG128)))</f>
        <v>1.7091051317589561</v>
      </c>
      <c r="BC127" s="3">
        <f>AVERAGE(AD127:AD128)</f>
        <v>7.9694578787245582</v>
      </c>
      <c r="BD127" s="3">
        <f>AVERAGE(AE127:AE128)</f>
        <v>18.1392836324938</v>
      </c>
      <c r="BE127" s="3">
        <f>AVERAGE(AF127:AF128)</f>
        <v>10.16982575376924</v>
      </c>
      <c r="BF127" s="3">
        <f>AVERAGE(AG127:AG128)</f>
        <v>0.87996075763950987</v>
      </c>
    </row>
    <row r="128" spans="1:58" x14ac:dyDescent="0.35">
      <c r="A128">
        <v>105</v>
      </c>
      <c r="B128">
        <v>2</v>
      </c>
      <c r="C128" t="s">
        <v>69</v>
      </c>
      <c r="D128" t="s">
        <v>27</v>
      </c>
      <c r="G128">
        <v>0.3</v>
      </c>
      <c r="H128">
        <v>0.3</v>
      </c>
      <c r="I128">
        <v>5668</v>
      </c>
      <c r="J128">
        <v>12445</v>
      </c>
      <c r="L128">
        <v>5880</v>
      </c>
      <c r="M128">
        <v>7.9379999999999997</v>
      </c>
      <c r="N128">
        <v>18.036000000000001</v>
      </c>
      <c r="O128">
        <v>10.098000000000001</v>
      </c>
      <c r="Q128">
        <v>0.83199999999999996</v>
      </c>
      <c r="R128">
        <v>1</v>
      </c>
      <c r="S128">
        <v>0</v>
      </c>
      <c r="T128">
        <v>0</v>
      </c>
      <c r="V128">
        <v>0</v>
      </c>
      <c r="Y128" s="1">
        <v>44544</v>
      </c>
      <c r="Z128" s="6">
        <v>0.48466435185185186</v>
      </c>
      <c r="AB128">
        <v>1</v>
      </c>
      <c r="AD128" s="3">
        <f t="shared" si="15"/>
        <v>8.1571105984986385</v>
      </c>
      <c r="AE128" s="3">
        <f t="shared" si="14"/>
        <v>18.210989737954371</v>
      </c>
      <c r="AF128" s="3">
        <f t="shared" si="16"/>
        <v>10.053879139455733</v>
      </c>
      <c r="AG128" s="3">
        <f t="shared" si="17"/>
        <v>0.87244103040636889</v>
      </c>
      <c r="BC128" s="3"/>
      <c r="BD128" s="3"/>
      <c r="BE128" s="3"/>
      <c r="BF128" s="3"/>
    </row>
    <row r="129" spans="1:58" x14ac:dyDescent="0.35">
      <c r="A129">
        <v>106</v>
      </c>
      <c r="B129">
        <v>4</v>
      </c>
      <c r="C129" t="s">
        <v>63</v>
      </c>
      <c r="D129" t="s">
        <v>27</v>
      </c>
      <c r="G129">
        <v>0.6</v>
      </c>
      <c r="H129">
        <v>0.6</v>
      </c>
      <c r="I129">
        <v>7206</v>
      </c>
      <c r="J129">
        <v>10586</v>
      </c>
      <c r="L129">
        <v>4466</v>
      </c>
      <c r="M129">
        <v>4.952</v>
      </c>
      <c r="N129">
        <v>7.7050000000000001</v>
      </c>
      <c r="O129">
        <v>2.7530000000000001</v>
      </c>
      <c r="Q129">
        <v>0.29299999999999998</v>
      </c>
      <c r="R129">
        <v>1</v>
      </c>
      <c r="S129">
        <v>0</v>
      </c>
      <c r="T129">
        <v>0</v>
      </c>
      <c r="V129">
        <v>0</v>
      </c>
      <c r="Y129" s="1">
        <v>44544</v>
      </c>
      <c r="Z129" s="6">
        <v>0.49865740740740744</v>
      </c>
      <c r="AB129">
        <v>1</v>
      </c>
      <c r="AD129" s="3">
        <f t="shared" si="15"/>
        <v>5.2376311346410285</v>
      </c>
      <c r="AE129" s="3">
        <f t="shared" si="14"/>
        <v>7.7023196052802936</v>
      </c>
      <c r="AF129" s="3">
        <f t="shared" si="16"/>
        <v>2.4646884706392651</v>
      </c>
      <c r="AG129" s="3">
        <f t="shared" si="17"/>
        <v>0.32772159369643733</v>
      </c>
    </row>
    <row r="130" spans="1:58" x14ac:dyDescent="0.35">
      <c r="A130">
        <v>107</v>
      </c>
      <c r="B130">
        <v>4</v>
      </c>
      <c r="C130" t="s">
        <v>63</v>
      </c>
      <c r="D130" t="s">
        <v>27</v>
      </c>
      <c r="G130">
        <v>0.6</v>
      </c>
      <c r="H130">
        <v>0.6</v>
      </c>
      <c r="I130">
        <v>5944</v>
      </c>
      <c r="J130">
        <v>10563</v>
      </c>
      <c r="L130">
        <v>4318</v>
      </c>
      <c r="M130">
        <v>4.1459999999999999</v>
      </c>
      <c r="N130">
        <v>7.69</v>
      </c>
      <c r="O130">
        <v>3.544</v>
      </c>
      <c r="Q130">
        <v>0.28000000000000003</v>
      </c>
      <c r="R130">
        <v>1</v>
      </c>
      <c r="S130">
        <v>0</v>
      </c>
      <c r="T130">
        <v>0</v>
      </c>
      <c r="V130">
        <v>0</v>
      </c>
      <c r="Y130" s="1">
        <v>44544</v>
      </c>
      <c r="Z130" s="6">
        <v>0.50616898148148148</v>
      </c>
      <c r="AB130">
        <v>1</v>
      </c>
      <c r="AD130" s="3">
        <f t="shared" si="15"/>
        <v>4.2865559043001067</v>
      </c>
      <c r="AE130" s="3">
        <f t="shared" si="14"/>
        <v>7.6849591797477341</v>
      </c>
      <c r="AF130" s="3">
        <f t="shared" si="16"/>
        <v>3.3984032754476274</v>
      </c>
      <c r="AG130" s="3">
        <f t="shared" si="17"/>
        <v>0.31636527093618377</v>
      </c>
      <c r="AI130">
        <f>ABS(100*(AD130-3)/3)</f>
        <v>42.885196810003556</v>
      </c>
      <c r="AJ130">
        <f>ABS(100*(AD130-AD131)/(AVERAGE(AD130:AD131)))</f>
        <v>1.0960040497001671</v>
      </c>
      <c r="AN130">
        <f t="shared" ref="AN130" si="18">ABS(100*(AE130-6)/6)</f>
        <v>28.08265299579557</v>
      </c>
      <c r="AO130">
        <f>ABS(100*(AE130-AE131)/(AVERAGE(AE130:AE131)))</f>
        <v>6.8728954351659863E-2</v>
      </c>
      <c r="AS130">
        <f>ABS(100*(AF130-3)/3)</f>
        <v>13.280109181587582</v>
      </c>
      <c r="AT130">
        <f>ABS(100*(AF130-AF131)/(AVERAGE(AF130:AF131)))</f>
        <v>1.5187556353475229</v>
      </c>
      <c r="AX130">
        <f t="shared" ref="AX130" si="19">ABS(100*(AG130-0.3)/0.3)</f>
        <v>5.4550903120612615</v>
      </c>
      <c r="AY130">
        <f>ABS(100*(AG130-AG131)/(AVERAGE(AG130:AG131)))</f>
        <v>1.7370052524958817</v>
      </c>
      <c r="BC130" s="3">
        <f>AVERAGE(AD130:AD131)</f>
        <v>4.2631935175009241</v>
      </c>
      <c r="BD130" s="3">
        <f>AVERAGE(AE130:AE131)</f>
        <v>7.6876009836331232</v>
      </c>
      <c r="BE130" s="3">
        <f>AVERAGE(AF130:AF131)</f>
        <v>3.4244074661321995</v>
      </c>
      <c r="BF130" s="3">
        <f>AVERAGE(AG130:AG131)</f>
        <v>0.31364128811193376</v>
      </c>
    </row>
    <row r="131" spans="1:58" x14ac:dyDescent="0.35">
      <c r="A131">
        <v>108</v>
      </c>
      <c r="B131">
        <v>4</v>
      </c>
      <c r="C131" t="s">
        <v>63</v>
      </c>
      <c r="D131" t="s">
        <v>27</v>
      </c>
      <c r="G131">
        <v>0.6</v>
      </c>
      <c r="H131">
        <v>0.6</v>
      </c>
      <c r="I131">
        <v>5882</v>
      </c>
      <c r="J131">
        <v>10570</v>
      </c>
      <c r="L131">
        <v>4247</v>
      </c>
      <c r="M131">
        <v>4.1059999999999999</v>
      </c>
      <c r="N131">
        <v>7.6950000000000003</v>
      </c>
      <c r="O131">
        <v>3.5880000000000001</v>
      </c>
      <c r="Q131">
        <v>0.27300000000000002</v>
      </c>
      <c r="R131">
        <v>1</v>
      </c>
      <c r="S131">
        <v>0</v>
      </c>
      <c r="T131">
        <v>0</v>
      </c>
      <c r="V131">
        <v>0</v>
      </c>
      <c r="Y131" s="1">
        <v>44544</v>
      </c>
      <c r="Z131" s="6">
        <v>0.51413194444444443</v>
      </c>
      <c r="AB131">
        <v>1</v>
      </c>
      <c r="AD131" s="3">
        <f t="shared" si="15"/>
        <v>4.2398311307017416</v>
      </c>
      <c r="AE131" s="3">
        <f t="shared" si="14"/>
        <v>7.6902427875185131</v>
      </c>
      <c r="AF131" s="3">
        <f t="shared" si="16"/>
        <v>3.4504116568167715</v>
      </c>
      <c r="AG131" s="3">
        <f t="shared" si="17"/>
        <v>0.31091730528768374</v>
      </c>
    </row>
    <row r="132" spans="1:58" x14ac:dyDescent="0.35">
      <c r="A132">
        <v>109</v>
      </c>
      <c r="B132">
        <v>1</v>
      </c>
      <c r="C132" t="s">
        <v>131</v>
      </c>
      <c r="D132" t="s">
        <v>27</v>
      </c>
      <c r="G132">
        <v>0.5</v>
      </c>
      <c r="H132">
        <v>0.5</v>
      </c>
      <c r="I132">
        <v>4087</v>
      </c>
      <c r="J132">
        <v>7360</v>
      </c>
      <c r="L132">
        <v>3224</v>
      </c>
      <c r="M132">
        <v>3.55</v>
      </c>
      <c r="N132">
        <v>6.5129999999999999</v>
      </c>
      <c r="O132">
        <v>2.9630000000000001</v>
      </c>
      <c r="Q132">
        <v>0.221</v>
      </c>
      <c r="R132">
        <v>1</v>
      </c>
      <c r="S132">
        <v>0</v>
      </c>
      <c r="T132">
        <v>0</v>
      </c>
      <c r="V132">
        <v>0</v>
      </c>
      <c r="Y132" s="1">
        <v>44544</v>
      </c>
      <c r="Z132" s="6">
        <v>0.52740740740740744</v>
      </c>
      <c r="AB132">
        <v>1</v>
      </c>
      <c r="AD132" s="3">
        <f t="shared" ref="AD132:AD134" si="20">((I132*$E$20)+$E$21)*1000/G132</f>
        <v>3.4644882869892015</v>
      </c>
      <c r="AE132" s="3">
        <f t="shared" ref="AE132:AE134" si="21">((J132*$G$20)+$G$21)*1000/H132</f>
        <v>6.3207974688735185</v>
      </c>
      <c r="AF132" s="3">
        <f t="shared" ref="AF132:AF134" si="22">AE132-AD132</f>
        <v>2.8563091818843169</v>
      </c>
      <c r="AG132" s="3">
        <f t="shared" ref="AG132:AG134" si="23">((L132*$I$20)+$I$21)*1000/H132</f>
        <v>0.27890467296354954</v>
      </c>
    </row>
    <row r="133" spans="1:58" x14ac:dyDescent="0.35">
      <c r="A133">
        <v>110</v>
      </c>
      <c r="B133">
        <v>1</v>
      </c>
      <c r="C133" t="s">
        <v>131</v>
      </c>
      <c r="D133" t="s">
        <v>27</v>
      </c>
      <c r="G133">
        <v>0.5</v>
      </c>
      <c r="H133">
        <v>0.5</v>
      </c>
      <c r="I133">
        <v>3723</v>
      </c>
      <c r="J133">
        <v>7343</v>
      </c>
      <c r="L133">
        <v>3220</v>
      </c>
      <c r="M133">
        <v>3.2709999999999999</v>
      </c>
      <c r="N133">
        <v>6.4989999999999997</v>
      </c>
      <c r="O133">
        <v>3.2280000000000002</v>
      </c>
      <c r="Q133">
        <v>0.221</v>
      </c>
      <c r="R133">
        <v>1</v>
      </c>
      <c r="S133">
        <v>0</v>
      </c>
      <c r="T133">
        <v>0</v>
      </c>
      <c r="V133">
        <v>0</v>
      </c>
      <c r="Y133" s="1">
        <v>44544</v>
      </c>
      <c r="Z133" s="6">
        <v>0.53459490740740734</v>
      </c>
      <c r="AB133">
        <v>1</v>
      </c>
      <c r="AD133" s="3">
        <f t="shared" si="20"/>
        <v>3.135304720734911</v>
      </c>
      <c r="AE133" s="3">
        <f t="shared" si="21"/>
        <v>6.305399526227248</v>
      </c>
      <c r="AF133" s="3">
        <f t="shared" si="22"/>
        <v>3.170094805492337</v>
      </c>
      <c r="AG133" s="3">
        <f t="shared" si="23"/>
        <v>0.27853635979294672</v>
      </c>
      <c r="AJ133">
        <f>ABS(100*(AD133-AD134)/(AVERAGE(AD133:AD134)))</f>
        <v>1.5739408488736366</v>
      </c>
      <c r="AO133">
        <f>ABS(100*(AE133-AE134)/(AVERAGE(AE133:AE134)))</f>
        <v>0.38860461697127369</v>
      </c>
      <c r="AT133">
        <f>ABS(100*(AF133-AF134)/(AVERAGE(AF133:AF134)))</f>
        <v>2.3681740472077166</v>
      </c>
      <c r="AY133">
        <f>ABS(100*(AG133-AG134)/(AVERAGE(AG133:AG134)))</f>
        <v>0.29707923223723437</v>
      </c>
      <c r="BC133" s="3">
        <f>AVERAGE(AD133:AD134)</f>
        <v>3.1601743582953312</v>
      </c>
      <c r="BD133" s="3">
        <f>AVERAGE(AE133:AE134)</f>
        <v>6.2931717482434451</v>
      </c>
      <c r="BE133" s="3">
        <f>AVERAGE(AF133:AF134)</f>
        <v>3.1329973899481138</v>
      </c>
      <c r="BF133" s="3">
        <f>AVERAGE(AG133:AG134)</f>
        <v>0.27895071210987488</v>
      </c>
    </row>
    <row r="134" spans="1:58" x14ac:dyDescent="0.35">
      <c r="A134">
        <v>111</v>
      </c>
      <c r="B134">
        <v>1</v>
      </c>
      <c r="C134" t="s">
        <v>131</v>
      </c>
      <c r="D134" t="s">
        <v>27</v>
      </c>
      <c r="G134">
        <v>0.5</v>
      </c>
      <c r="H134">
        <v>0.5</v>
      </c>
      <c r="I134">
        <v>3778</v>
      </c>
      <c r="J134">
        <v>7316</v>
      </c>
      <c r="L134">
        <v>3229</v>
      </c>
      <c r="M134">
        <v>3.3130000000000002</v>
      </c>
      <c r="N134">
        <v>6.4770000000000003</v>
      </c>
      <c r="O134">
        <v>3.1629999999999998</v>
      </c>
      <c r="Q134">
        <v>0.222</v>
      </c>
      <c r="R134">
        <v>1</v>
      </c>
      <c r="S134">
        <v>0</v>
      </c>
      <c r="T134">
        <v>0</v>
      </c>
      <c r="V134">
        <v>0</v>
      </c>
      <c r="Y134" s="1">
        <v>44544</v>
      </c>
      <c r="Z134" s="6">
        <v>0.54233796296296299</v>
      </c>
      <c r="AB134">
        <v>1</v>
      </c>
      <c r="AD134" s="3">
        <f t="shared" si="20"/>
        <v>3.1850439958557515</v>
      </c>
      <c r="AE134" s="3">
        <f t="shared" si="21"/>
        <v>6.2809439702596421</v>
      </c>
      <c r="AF134" s="3">
        <f t="shared" si="22"/>
        <v>3.0958999744038906</v>
      </c>
      <c r="AG134" s="3">
        <f t="shared" si="23"/>
        <v>0.27936506442680303</v>
      </c>
    </row>
    <row r="135" spans="1:58" x14ac:dyDescent="0.35">
      <c r="A135">
        <v>112</v>
      </c>
      <c r="B135">
        <v>6</v>
      </c>
      <c r="R135">
        <v>1</v>
      </c>
    </row>
  </sheetData>
  <conditionalFormatting sqref="AW45 AR45 AY31:AZ37 AR42:AR43 AW42:AW43 AR35:AR39 AW31:AW39 AJ35:AK39 AT35:AU39 AO35:AP39">
    <cfRule type="cellIs" dxfId="801" priority="273" operator="greaterThan">
      <formula>20</formula>
    </cfRule>
  </conditionalFormatting>
  <conditionalFormatting sqref="AQ45 AV45 BA45 AL45:AM45 BA31:BA37 AL42:AM43 BA42:BA43 AV42:AV43 AQ42:AQ43 AL35:AM39 AV35:AV39 AQ35:AQ39">
    <cfRule type="cellIs" dxfId="800" priority="272" operator="between">
      <formula>80</formula>
      <formula>120</formula>
    </cfRule>
  </conditionalFormatting>
  <conditionalFormatting sqref="AY39">
    <cfRule type="cellIs" dxfId="799" priority="271" operator="greaterThan">
      <formula>20</formula>
    </cfRule>
  </conditionalFormatting>
  <conditionalFormatting sqref="AJ43:AK43 AT43:AU43 AY43:AZ43 AY45:AZ45 AT45:AU45 AJ45:AK45">
    <cfRule type="cellIs" dxfId="798" priority="270" operator="greaterThan">
      <formula>20</formula>
    </cfRule>
  </conditionalFormatting>
  <conditionalFormatting sqref="AJ45">
    <cfRule type="cellIs" dxfId="797" priority="267" operator="greaterThan">
      <formula>20</formula>
    </cfRule>
  </conditionalFormatting>
  <conditionalFormatting sqref="AY45">
    <cfRule type="cellIs" dxfId="796" priority="264" operator="greaterThan">
      <formula>20</formula>
    </cfRule>
  </conditionalFormatting>
  <conditionalFormatting sqref="AL30:AM35 AV30:AV35">
    <cfRule type="cellIs" dxfId="795" priority="262" operator="between">
      <formula>80</formula>
      <formula>120</formula>
    </cfRule>
  </conditionalFormatting>
  <conditionalFormatting sqref="AO43:AP43 AO45:AP45">
    <cfRule type="cellIs" dxfId="794" priority="269" operator="greaterThan">
      <formula>20</formula>
    </cfRule>
  </conditionalFormatting>
  <conditionalFormatting sqref="AO30:AP35">
    <cfRule type="cellIs" dxfId="793" priority="261" operator="greaterThan">
      <formula>20</formula>
    </cfRule>
  </conditionalFormatting>
  <conditionalFormatting sqref="AQ30:AQ35">
    <cfRule type="cellIs" dxfId="792" priority="260" operator="between">
      <formula>80</formula>
      <formula>120</formula>
    </cfRule>
  </conditionalFormatting>
  <conditionalFormatting sqref="AI30:AI44 AN30:AN44 AS30:AS44 AX30:AX44">
    <cfRule type="cellIs" dxfId="791" priority="268" operator="lessThan">
      <formula>20</formula>
    </cfRule>
  </conditionalFormatting>
  <conditionalFormatting sqref="AO45">
    <cfRule type="cellIs" dxfId="790" priority="266" operator="greaterThan">
      <formula>20</formula>
    </cfRule>
  </conditionalFormatting>
  <conditionalFormatting sqref="AT45">
    <cfRule type="cellIs" dxfId="789" priority="265" operator="greaterThan">
      <formula>20</formula>
    </cfRule>
  </conditionalFormatting>
  <conditionalFormatting sqref="AR30:AR35 AJ30:AK35 AT30:AU35">
    <cfRule type="cellIs" dxfId="788" priority="263" operator="greaterThan">
      <formula>20</formula>
    </cfRule>
  </conditionalFormatting>
  <conditionalFormatting sqref="AO43">
    <cfRule type="cellIs" dxfId="787" priority="258" operator="greaterThan">
      <formula>20</formula>
    </cfRule>
  </conditionalFormatting>
  <conditionalFormatting sqref="AY43 AY45">
    <cfRule type="cellIs" dxfId="786" priority="256" operator="greaterThan">
      <formula>20</formula>
    </cfRule>
  </conditionalFormatting>
  <conditionalFormatting sqref="AJ43">
    <cfRule type="cellIs" dxfId="785" priority="259" operator="greaterThan">
      <formula>20</formula>
    </cfRule>
  </conditionalFormatting>
  <conditionalFormatting sqref="AT43 AT45">
    <cfRule type="cellIs" dxfId="784" priority="257" operator="greaterThan">
      <formula>20</formula>
    </cfRule>
  </conditionalFormatting>
  <conditionalFormatting sqref="BA76">
    <cfRule type="cellIs" dxfId="783" priority="147" operator="between">
      <formula>80</formula>
      <formula>120</formula>
    </cfRule>
  </conditionalFormatting>
  <conditionalFormatting sqref="AJ44">
    <cfRule type="cellIs" dxfId="782" priority="255" operator="greaterThan">
      <formula>20</formula>
    </cfRule>
  </conditionalFormatting>
  <conditionalFormatting sqref="AO44">
    <cfRule type="cellIs" dxfId="781" priority="254" operator="greaterThan">
      <formula>20</formula>
    </cfRule>
  </conditionalFormatting>
  <conditionalFormatting sqref="AT44">
    <cfRule type="cellIs" dxfId="780" priority="253" operator="greaterThan">
      <formula>20</formula>
    </cfRule>
  </conditionalFormatting>
  <conditionalFormatting sqref="AY44">
    <cfRule type="cellIs" dxfId="779" priority="252" operator="greaterThan">
      <formula>20</formula>
    </cfRule>
  </conditionalFormatting>
  <conditionalFormatting sqref="AJ41">
    <cfRule type="cellIs" dxfId="778" priority="251" operator="greaterThan">
      <formula>20</formula>
    </cfRule>
  </conditionalFormatting>
  <conditionalFormatting sqref="AO41">
    <cfRule type="cellIs" dxfId="777" priority="250" operator="greaterThan">
      <formula>20</formula>
    </cfRule>
  </conditionalFormatting>
  <conditionalFormatting sqref="AT41">
    <cfRule type="cellIs" dxfId="776" priority="249" operator="greaterThan">
      <formula>20</formula>
    </cfRule>
  </conditionalFormatting>
  <conditionalFormatting sqref="AY41">
    <cfRule type="cellIs" dxfId="775" priority="248" operator="greaterThan">
      <formula>20</formula>
    </cfRule>
  </conditionalFormatting>
  <conditionalFormatting sqref="AJ42">
    <cfRule type="cellIs" dxfId="774" priority="247" operator="greaterThan">
      <formula>20</formula>
    </cfRule>
  </conditionalFormatting>
  <conditionalFormatting sqref="AO42">
    <cfRule type="cellIs" dxfId="773" priority="246" operator="greaterThan">
      <formula>20</formula>
    </cfRule>
  </conditionalFormatting>
  <conditionalFormatting sqref="AT42">
    <cfRule type="cellIs" dxfId="772" priority="245" operator="greaterThan">
      <formula>20</formula>
    </cfRule>
  </conditionalFormatting>
  <conditionalFormatting sqref="AY42">
    <cfRule type="cellIs" dxfId="771" priority="244" operator="greaterThan">
      <formula>20</formula>
    </cfRule>
  </conditionalFormatting>
  <conditionalFormatting sqref="AT81">
    <cfRule type="cellIs" dxfId="770" priority="138" operator="greaterThan">
      <formula>20</formula>
    </cfRule>
  </conditionalFormatting>
  <conditionalFormatting sqref="AY81">
    <cfRule type="cellIs" dxfId="769" priority="137" operator="greaterThan">
      <formula>20</formula>
    </cfRule>
  </conditionalFormatting>
  <conditionalFormatting sqref="AJ84">
    <cfRule type="cellIs" dxfId="768" priority="136" operator="greaterThan">
      <formula>20</formula>
    </cfRule>
  </conditionalFormatting>
  <conditionalFormatting sqref="AO84">
    <cfRule type="cellIs" dxfId="767" priority="135" operator="greaterThan">
      <formula>20</formula>
    </cfRule>
  </conditionalFormatting>
  <conditionalFormatting sqref="AJ78 AJ75 AJ72 AJ69 AJ66 AJ63 AJ60 AJ57 AJ54 AJ51 AJ48">
    <cfRule type="cellIs" dxfId="766" priority="243" operator="greaterThan">
      <formula>20</formula>
    </cfRule>
  </conditionalFormatting>
  <conditionalFormatting sqref="AO78 AO75 AO72 AO69 AO66 AO63 AO60 AO57 AO54 AO51 AO48">
    <cfRule type="cellIs" dxfId="765" priority="242" operator="greaterThan">
      <formula>20</formula>
    </cfRule>
  </conditionalFormatting>
  <conditionalFormatting sqref="AT78 AT75 AT72 AT69 AT66 AT63 AT60 AT57 AT54 AT51 AT48">
    <cfRule type="cellIs" dxfId="764" priority="241" operator="greaterThan">
      <formula>20</formula>
    </cfRule>
  </conditionalFormatting>
  <conditionalFormatting sqref="AY78 AY75 AY72 AY69 AY66 AY63 AY60 AY57 AY54 AY51 AY48">
    <cfRule type="cellIs" dxfId="763" priority="240" operator="greaterThan">
      <formula>20</formula>
    </cfRule>
  </conditionalFormatting>
  <conditionalFormatting sqref="AJ85">
    <cfRule type="cellIs" dxfId="762" priority="239" operator="greaterThan">
      <formula>20</formula>
    </cfRule>
  </conditionalFormatting>
  <conditionalFormatting sqref="AO85">
    <cfRule type="cellIs" dxfId="761" priority="238" operator="greaterThan">
      <formula>20</formula>
    </cfRule>
  </conditionalFormatting>
  <conditionalFormatting sqref="AT85">
    <cfRule type="cellIs" dxfId="760" priority="237" operator="greaterThan">
      <formula>20</formula>
    </cfRule>
  </conditionalFormatting>
  <conditionalFormatting sqref="AY85">
    <cfRule type="cellIs" dxfId="759" priority="236" operator="greaterThan">
      <formula>20</formula>
    </cfRule>
  </conditionalFormatting>
  <conditionalFormatting sqref="AL79">
    <cfRule type="cellIs" dxfId="758" priority="235" operator="between">
      <formula>80</formula>
      <formula>120</formula>
    </cfRule>
  </conditionalFormatting>
  <conditionalFormatting sqref="AK78">
    <cfRule type="cellIs" dxfId="757" priority="234" operator="greaterThan">
      <formula>20</formula>
    </cfRule>
  </conditionalFormatting>
  <conditionalFormatting sqref="AL78">
    <cfRule type="cellIs" dxfId="756" priority="233" operator="between">
      <formula>80</formula>
      <formula>120</formula>
    </cfRule>
  </conditionalFormatting>
  <conditionalFormatting sqref="AL78">
    <cfRule type="cellIs" dxfId="755" priority="232" operator="between">
      <formula>80</formula>
      <formula>120</formula>
    </cfRule>
  </conditionalFormatting>
  <conditionalFormatting sqref="AP76">
    <cfRule type="cellIs" dxfId="754" priority="168" operator="greaterThan">
      <formula>20</formula>
    </cfRule>
  </conditionalFormatting>
  <conditionalFormatting sqref="AL80">
    <cfRule type="cellIs" dxfId="753" priority="231" operator="between">
      <formula>80</formula>
      <formula>120</formula>
    </cfRule>
  </conditionalFormatting>
  <conditionalFormatting sqref="AJ79 AJ76 AJ73 AJ70 AJ67 AJ64 AJ61 AJ58 AJ55 AJ52 AJ49 AJ46">
    <cfRule type="cellIs" dxfId="752" priority="186" operator="greaterThan">
      <formula>20</formula>
    </cfRule>
  </conditionalFormatting>
  <conditionalFormatting sqref="AO79 AO76 AO73 AO70 AO67 AO64 AO61 AO58 AO55 AO52 AO49 AO46">
    <cfRule type="cellIs" dxfId="751" priority="185" operator="greaterThan">
      <formula>20</formula>
    </cfRule>
  </conditionalFormatting>
  <conditionalFormatting sqref="AT79 AT76 AT73 AT70 AT67 AT64 AT61 AT58 AT55 AT52 AT49 AT46">
    <cfRule type="cellIs" dxfId="750" priority="184" operator="greaterThan">
      <formula>20</formula>
    </cfRule>
  </conditionalFormatting>
  <conditionalFormatting sqref="AY79 AY76 AY73 AY70 AY67 AY64 AY61 AY58 AY55 AY52 AY49 AY46">
    <cfRule type="cellIs" dxfId="749" priority="183" operator="greaterThan">
      <formula>20</formula>
    </cfRule>
  </conditionalFormatting>
  <conditionalFormatting sqref="AO83">
    <cfRule type="cellIs" dxfId="748" priority="181" operator="greaterThan">
      <formula>20</formula>
    </cfRule>
  </conditionalFormatting>
  <conditionalFormatting sqref="AT83">
    <cfRule type="cellIs" dxfId="747" priority="180" operator="greaterThan">
      <formula>20</formula>
    </cfRule>
  </conditionalFormatting>
  <conditionalFormatting sqref="AQ79">
    <cfRule type="cellIs" dxfId="746" priority="230" operator="between">
      <formula>80</formula>
      <formula>120</formula>
    </cfRule>
  </conditionalFormatting>
  <conditionalFormatting sqref="AQ79">
    <cfRule type="cellIs" dxfId="745" priority="229" operator="between">
      <formula>80</formula>
      <formula>120</formula>
    </cfRule>
  </conditionalFormatting>
  <conditionalFormatting sqref="AP78">
    <cfRule type="cellIs" dxfId="744" priority="228" operator="greaterThan">
      <formula>20</formula>
    </cfRule>
  </conditionalFormatting>
  <conditionalFormatting sqref="AQ78">
    <cfRule type="cellIs" dxfId="743" priority="227" operator="between">
      <formula>80</formula>
      <formula>120</formula>
    </cfRule>
  </conditionalFormatting>
  <conditionalFormatting sqref="AQ78">
    <cfRule type="cellIs" dxfId="742" priority="226" operator="between">
      <formula>80</formula>
      <formula>120</formula>
    </cfRule>
  </conditionalFormatting>
  <conditionalFormatting sqref="AQ78">
    <cfRule type="cellIs" dxfId="741" priority="225" operator="between">
      <formula>80</formula>
      <formula>120</formula>
    </cfRule>
  </conditionalFormatting>
  <conditionalFormatting sqref="AQ80">
    <cfRule type="cellIs" dxfId="740" priority="224" operator="between">
      <formula>80</formula>
      <formula>120</formula>
    </cfRule>
  </conditionalFormatting>
  <conditionalFormatting sqref="AQ80">
    <cfRule type="cellIs" dxfId="739" priority="223" operator="between">
      <formula>80</formula>
      <formula>120</formula>
    </cfRule>
  </conditionalFormatting>
  <conditionalFormatting sqref="AV79">
    <cfRule type="cellIs" dxfId="738" priority="222" operator="between">
      <formula>80</formula>
      <formula>120</formula>
    </cfRule>
  </conditionalFormatting>
  <conditionalFormatting sqref="AU78">
    <cfRule type="cellIs" dxfId="737" priority="221" operator="greaterThan">
      <formula>20</formula>
    </cfRule>
  </conditionalFormatting>
  <conditionalFormatting sqref="AV78">
    <cfRule type="cellIs" dxfId="736" priority="220" operator="between">
      <formula>80</formula>
      <formula>120</formula>
    </cfRule>
  </conditionalFormatting>
  <conditionalFormatting sqref="AV78">
    <cfRule type="cellIs" dxfId="735" priority="218" operator="between">
      <formula>80</formula>
      <formula>120</formula>
    </cfRule>
  </conditionalFormatting>
  <conditionalFormatting sqref="AV78">
    <cfRule type="cellIs" dxfId="734" priority="219" operator="between">
      <formula>80</formula>
      <formula>120</formula>
    </cfRule>
  </conditionalFormatting>
  <conditionalFormatting sqref="AV80">
    <cfRule type="cellIs" dxfId="733" priority="217" operator="between">
      <formula>80</formula>
      <formula>120</formula>
    </cfRule>
  </conditionalFormatting>
  <conditionalFormatting sqref="AX85">
    <cfRule type="cellIs" dxfId="732" priority="125" operator="lessThan">
      <formula>20</formula>
    </cfRule>
  </conditionalFormatting>
  <conditionalFormatting sqref="BA79">
    <cfRule type="cellIs" dxfId="731" priority="216" operator="between">
      <formula>80</formula>
      <formula>120</formula>
    </cfRule>
  </conditionalFormatting>
  <conditionalFormatting sqref="AZ78">
    <cfRule type="cellIs" dxfId="730" priority="215" operator="greaterThan">
      <formula>20</formula>
    </cfRule>
  </conditionalFormatting>
  <conditionalFormatting sqref="BA78">
    <cfRule type="cellIs" dxfId="729" priority="214" operator="between">
      <formula>80</formula>
      <formula>120</formula>
    </cfRule>
  </conditionalFormatting>
  <conditionalFormatting sqref="BA78">
    <cfRule type="cellIs" dxfId="728" priority="213" operator="between">
      <formula>80</formula>
      <formula>120</formula>
    </cfRule>
  </conditionalFormatting>
  <conditionalFormatting sqref="BA78">
    <cfRule type="cellIs" dxfId="727" priority="211" operator="between">
      <formula>80</formula>
      <formula>120</formula>
    </cfRule>
  </conditionalFormatting>
  <conditionalFormatting sqref="BA78">
    <cfRule type="cellIs" dxfId="726" priority="212" operator="between">
      <formula>80</formula>
      <formula>120</formula>
    </cfRule>
  </conditionalFormatting>
  <conditionalFormatting sqref="BA80">
    <cfRule type="cellIs" dxfId="725" priority="210" operator="between">
      <formula>80</formula>
      <formula>120</formula>
    </cfRule>
  </conditionalFormatting>
  <conditionalFormatting sqref="AT84">
    <cfRule type="cellIs" dxfId="724" priority="134" operator="greaterThan">
      <formula>20</formula>
    </cfRule>
  </conditionalFormatting>
  <conditionalFormatting sqref="AO85 AO82">
    <cfRule type="cellIs" dxfId="723" priority="131" operator="greaterThan">
      <formula>20</formula>
    </cfRule>
  </conditionalFormatting>
  <conditionalFormatting sqref="AQ86">
    <cfRule type="cellIs" dxfId="722" priority="123" operator="between">
      <formula>80</formula>
      <formula>120</formula>
    </cfRule>
  </conditionalFormatting>
  <conditionalFormatting sqref="BA86">
    <cfRule type="cellIs" dxfId="721" priority="120" operator="between">
      <formula>80</formula>
      <formula>120</formula>
    </cfRule>
  </conditionalFormatting>
  <conditionalFormatting sqref="AW87 AR87">
    <cfRule type="cellIs" dxfId="720" priority="119" operator="greaterThan">
      <formula>20</formula>
    </cfRule>
  </conditionalFormatting>
  <conditionalFormatting sqref="AQ87 AV87 BA87 AL87:AM87">
    <cfRule type="cellIs" dxfId="719" priority="118" operator="between">
      <formula>80</formula>
      <formula>120</formula>
    </cfRule>
  </conditionalFormatting>
  <conditionalFormatting sqref="AY87:AZ87 AT87:AU87 AJ87:AK87">
    <cfRule type="cellIs" dxfId="718" priority="117" operator="greaterThan">
      <formula>20</formula>
    </cfRule>
  </conditionalFormatting>
  <conditionalFormatting sqref="AY38">
    <cfRule type="cellIs" dxfId="717" priority="209" operator="greaterThan">
      <formula>20</formula>
    </cfRule>
  </conditionalFormatting>
  <conditionalFormatting sqref="AJ42:AK42 AT42:AU42 AY42:AZ42">
    <cfRule type="cellIs" dxfId="716" priority="208" operator="greaterThan">
      <formula>20</formula>
    </cfRule>
  </conditionalFormatting>
  <conditionalFormatting sqref="AO42:AP42">
    <cfRule type="cellIs" dxfId="715" priority="207" operator="greaterThan">
      <formula>20</formula>
    </cfRule>
  </conditionalFormatting>
  <conditionalFormatting sqref="AO42">
    <cfRule type="cellIs" dxfId="714" priority="205" operator="greaterThan">
      <formula>20</formula>
    </cfRule>
  </conditionalFormatting>
  <conditionalFormatting sqref="AY42 AY44">
    <cfRule type="cellIs" dxfId="713" priority="203" operator="greaterThan">
      <formula>20</formula>
    </cfRule>
  </conditionalFormatting>
  <conditionalFormatting sqref="AJ42">
    <cfRule type="cellIs" dxfId="712" priority="206" operator="greaterThan">
      <formula>20</formula>
    </cfRule>
  </conditionalFormatting>
  <conditionalFormatting sqref="AT42 AT44">
    <cfRule type="cellIs" dxfId="711" priority="204" operator="greaterThan">
      <formula>20</formula>
    </cfRule>
  </conditionalFormatting>
  <conditionalFormatting sqref="AR44 AW44 AJ44:AK44 AT44:AU44 AY44:AZ44">
    <cfRule type="cellIs" dxfId="710" priority="202" operator="greaterThan">
      <formula>20</formula>
    </cfRule>
  </conditionalFormatting>
  <conditionalFormatting sqref="AL44:AM44 BA44 AV44">
    <cfRule type="cellIs" dxfId="709" priority="201" operator="between">
      <formula>80</formula>
      <formula>120</formula>
    </cfRule>
  </conditionalFormatting>
  <conditionalFormatting sqref="AO44:AP44">
    <cfRule type="cellIs" dxfId="708" priority="200" operator="greaterThan">
      <formula>20</formula>
    </cfRule>
  </conditionalFormatting>
  <conditionalFormatting sqref="AQ44">
    <cfRule type="cellIs" dxfId="707" priority="199" operator="between">
      <formula>80</formula>
      <formula>120</formula>
    </cfRule>
  </conditionalFormatting>
  <conditionalFormatting sqref="AJ43">
    <cfRule type="cellIs" dxfId="706" priority="198" operator="greaterThan">
      <formula>20</formula>
    </cfRule>
  </conditionalFormatting>
  <conditionalFormatting sqref="AO43">
    <cfRule type="cellIs" dxfId="705" priority="197" operator="greaterThan">
      <formula>20</formula>
    </cfRule>
  </conditionalFormatting>
  <conditionalFormatting sqref="AT43">
    <cfRule type="cellIs" dxfId="704" priority="196" operator="greaterThan">
      <formula>20</formula>
    </cfRule>
  </conditionalFormatting>
  <conditionalFormatting sqref="AY43">
    <cfRule type="cellIs" dxfId="703" priority="195" operator="greaterThan">
      <formula>20</formula>
    </cfRule>
  </conditionalFormatting>
  <conditionalFormatting sqref="AJ40">
    <cfRule type="cellIs" dxfId="702" priority="194" operator="greaterThan">
      <formula>20</formula>
    </cfRule>
  </conditionalFormatting>
  <conditionalFormatting sqref="AO40">
    <cfRule type="cellIs" dxfId="701" priority="193" operator="greaterThan">
      <formula>20</formula>
    </cfRule>
  </conditionalFormatting>
  <conditionalFormatting sqref="AT40">
    <cfRule type="cellIs" dxfId="700" priority="192" operator="greaterThan">
      <formula>20</formula>
    </cfRule>
  </conditionalFormatting>
  <conditionalFormatting sqref="AY40">
    <cfRule type="cellIs" dxfId="699" priority="191" operator="greaterThan">
      <formula>20</formula>
    </cfRule>
  </conditionalFormatting>
  <conditionalFormatting sqref="AJ41">
    <cfRule type="cellIs" dxfId="698" priority="190" operator="greaterThan">
      <formula>20</formula>
    </cfRule>
  </conditionalFormatting>
  <conditionalFormatting sqref="AO41">
    <cfRule type="cellIs" dxfId="697" priority="189" operator="greaterThan">
      <formula>20</formula>
    </cfRule>
  </conditionalFormatting>
  <conditionalFormatting sqref="AT41">
    <cfRule type="cellIs" dxfId="696" priority="188" operator="greaterThan">
      <formula>20</formula>
    </cfRule>
  </conditionalFormatting>
  <conditionalFormatting sqref="AY41">
    <cfRule type="cellIs" dxfId="695" priority="187" operator="greaterThan">
      <formula>20</formula>
    </cfRule>
  </conditionalFormatting>
  <conditionalFormatting sqref="AJ83">
    <cfRule type="cellIs" dxfId="694" priority="182" operator="greaterThan">
      <formula>20</formula>
    </cfRule>
  </conditionalFormatting>
  <conditionalFormatting sqref="AY83">
    <cfRule type="cellIs" dxfId="693" priority="179" operator="greaterThan">
      <formula>20</formula>
    </cfRule>
  </conditionalFormatting>
  <conditionalFormatting sqref="AK79">
    <cfRule type="cellIs" dxfId="692" priority="171" operator="lessThan">
      <formula>20</formula>
    </cfRule>
  </conditionalFormatting>
  <conditionalFormatting sqref="AL77">
    <cfRule type="cellIs" dxfId="691" priority="178" operator="between">
      <formula>80</formula>
      <formula>120</formula>
    </cfRule>
  </conditionalFormatting>
  <conditionalFormatting sqref="AK76">
    <cfRule type="cellIs" dxfId="690" priority="177" operator="greaterThan">
      <formula>20</formula>
    </cfRule>
  </conditionalFormatting>
  <conditionalFormatting sqref="AL76">
    <cfRule type="cellIs" dxfId="689" priority="176" operator="between">
      <formula>80</formula>
      <formula>120</formula>
    </cfRule>
  </conditionalFormatting>
  <conditionalFormatting sqref="AL76">
    <cfRule type="cellIs" dxfId="688" priority="175" operator="between">
      <formula>80</formula>
      <formula>120</formula>
    </cfRule>
  </conditionalFormatting>
  <conditionalFormatting sqref="AK79">
    <cfRule type="cellIs" dxfId="687" priority="174" operator="greaterThan">
      <formula>20</formula>
    </cfRule>
  </conditionalFormatting>
  <conditionalFormatting sqref="AL78:AL79">
    <cfRule type="cellIs" dxfId="686" priority="173" operator="between">
      <formula>80</formula>
      <formula>120</formula>
    </cfRule>
  </conditionalFormatting>
  <conditionalFormatting sqref="AK79">
    <cfRule type="cellIs" dxfId="685" priority="172" operator="greaterThan">
      <formula>20</formula>
    </cfRule>
  </conditionalFormatting>
  <conditionalFormatting sqref="AQ77">
    <cfRule type="cellIs" dxfId="684" priority="170" operator="between">
      <formula>80</formula>
      <formula>120</formula>
    </cfRule>
  </conditionalFormatting>
  <conditionalFormatting sqref="AQ77">
    <cfRule type="cellIs" dxfId="683" priority="169" operator="between">
      <formula>80</formula>
      <formula>120</formula>
    </cfRule>
  </conditionalFormatting>
  <conditionalFormatting sqref="AQ76">
    <cfRule type="cellIs" dxfId="682" priority="167" operator="between">
      <formula>80</formula>
      <formula>120</formula>
    </cfRule>
  </conditionalFormatting>
  <conditionalFormatting sqref="AQ76">
    <cfRule type="cellIs" dxfId="681" priority="166" operator="between">
      <formula>80</formula>
      <formula>120</formula>
    </cfRule>
  </conditionalFormatting>
  <conditionalFormatting sqref="AQ76">
    <cfRule type="cellIs" dxfId="680" priority="165" operator="between">
      <formula>80</formula>
      <formula>120</formula>
    </cfRule>
  </conditionalFormatting>
  <conditionalFormatting sqref="AP79">
    <cfRule type="cellIs" dxfId="679" priority="164" operator="greaterThan">
      <formula>20</formula>
    </cfRule>
  </conditionalFormatting>
  <conditionalFormatting sqref="AQ78:AQ79">
    <cfRule type="cellIs" dxfId="678" priority="163" operator="between">
      <formula>80</formula>
      <formula>120</formula>
    </cfRule>
  </conditionalFormatting>
  <conditionalFormatting sqref="AQ78:AQ79">
    <cfRule type="cellIs" dxfId="677" priority="162" operator="between">
      <formula>80</formula>
      <formula>120</formula>
    </cfRule>
  </conditionalFormatting>
  <conditionalFormatting sqref="AP79">
    <cfRule type="cellIs" dxfId="676" priority="161" operator="greaterThan">
      <formula>20</formula>
    </cfRule>
  </conditionalFormatting>
  <conditionalFormatting sqref="AP79">
    <cfRule type="cellIs" dxfId="675" priority="160" operator="lessThan">
      <formula>20</formula>
    </cfRule>
  </conditionalFormatting>
  <conditionalFormatting sqref="AV77">
    <cfRule type="cellIs" dxfId="674" priority="159" operator="between">
      <formula>80</formula>
      <formula>120</formula>
    </cfRule>
  </conditionalFormatting>
  <conditionalFormatting sqref="AU76">
    <cfRule type="cellIs" dxfId="673" priority="158" operator="greaterThan">
      <formula>20</formula>
    </cfRule>
  </conditionalFormatting>
  <conditionalFormatting sqref="AV76">
    <cfRule type="cellIs" dxfId="672" priority="157" operator="between">
      <formula>80</formula>
      <formula>120</formula>
    </cfRule>
  </conditionalFormatting>
  <conditionalFormatting sqref="AV76">
    <cfRule type="cellIs" dxfId="671" priority="155" operator="between">
      <formula>80</formula>
      <formula>120</formula>
    </cfRule>
  </conditionalFormatting>
  <conditionalFormatting sqref="AV76">
    <cfRule type="cellIs" dxfId="670" priority="156" operator="between">
      <formula>80</formula>
      <formula>120</formula>
    </cfRule>
  </conditionalFormatting>
  <conditionalFormatting sqref="AU79">
    <cfRule type="cellIs" dxfId="669" priority="154" operator="greaterThan">
      <formula>20</formula>
    </cfRule>
  </conditionalFormatting>
  <conditionalFormatting sqref="AV78:AV79">
    <cfRule type="cellIs" dxfId="668" priority="153" operator="between">
      <formula>80</formula>
      <formula>120</formula>
    </cfRule>
  </conditionalFormatting>
  <conditionalFormatting sqref="AU79">
    <cfRule type="cellIs" dxfId="667" priority="152" operator="greaterThan">
      <formula>20</formula>
    </cfRule>
  </conditionalFormatting>
  <conditionalFormatting sqref="AU79">
    <cfRule type="cellIs" dxfId="666" priority="151" operator="lessThan">
      <formula>20</formula>
    </cfRule>
  </conditionalFormatting>
  <conditionalFormatting sqref="BA77">
    <cfRule type="cellIs" dxfId="665" priority="150" operator="between">
      <formula>80</formula>
      <formula>120</formula>
    </cfRule>
  </conditionalFormatting>
  <conditionalFormatting sqref="AZ76">
    <cfRule type="cellIs" dxfId="664" priority="149" operator="greaterThan">
      <formula>20</formula>
    </cfRule>
  </conditionalFormatting>
  <conditionalFormatting sqref="BA76">
    <cfRule type="cellIs" dxfId="663" priority="148" operator="between">
      <formula>80</formula>
      <formula>120</formula>
    </cfRule>
  </conditionalFormatting>
  <conditionalFormatting sqref="BA76">
    <cfRule type="cellIs" dxfId="662" priority="145" operator="between">
      <formula>80</formula>
      <formula>120</formula>
    </cfRule>
  </conditionalFormatting>
  <conditionalFormatting sqref="BA76">
    <cfRule type="cellIs" dxfId="661" priority="146" operator="between">
      <formula>80</formula>
      <formula>120</formula>
    </cfRule>
  </conditionalFormatting>
  <conditionalFormatting sqref="AZ79">
    <cfRule type="cellIs" dxfId="660" priority="144" operator="greaterThan">
      <formula>20</formula>
    </cfRule>
  </conditionalFormatting>
  <conditionalFormatting sqref="BA78:BA79">
    <cfRule type="cellIs" dxfId="659" priority="143" operator="between">
      <formula>80</formula>
      <formula>120</formula>
    </cfRule>
  </conditionalFormatting>
  <conditionalFormatting sqref="AZ79">
    <cfRule type="cellIs" dxfId="658" priority="142" operator="greaterThan">
      <formula>20</formula>
    </cfRule>
  </conditionalFormatting>
  <conditionalFormatting sqref="AZ79">
    <cfRule type="cellIs" dxfId="657" priority="141" operator="lessThan">
      <formula>20</formula>
    </cfRule>
  </conditionalFormatting>
  <conditionalFormatting sqref="AJ81">
    <cfRule type="cellIs" dxfId="656" priority="140" operator="greaterThan">
      <formula>20</formula>
    </cfRule>
  </conditionalFormatting>
  <conditionalFormatting sqref="AO81">
    <cfRule type="cellIs" dxfId="655" priority="139" operator="greaterThan">
      <formula>20</formula>
    </cfRule>
  </conditionalFormatting>
  <conditionalFormatting sqref="AY84">
    <cfRule type="cellIs" dxfId="654" priority="133" operator="greaterThan">
      <formula>20</formula>
    </cfRule>
  </conditionalFormatting>
  <conditionalFormatting sqref="AJ85 AJ82">
    <cfRule type="cellIs" dxfId="653" priority="132" operator="greaterThan">
      <formula>20</formula>
    </cfRule>
  </conditionalFormatting>
  <conditionalFormatting sqref="AT85 AT82">
    <cfRule type="cellIs" dxfId="652" priority="130" operator="greaterThan">
      <formula>20</formula>
    </cfRule>
  </conditionalFormatting>
  <conditionalFormatting sqref="AY85 AY82">
    <cfRule type="cellIs" dxfId="651" priority="129" operator="greaterThan">
      <formula>20</formula>
    </cfRule>
  </conditionalFormatting>
  <conditionalFormatting sqref="AI85">
    <cfRule type="cellIs" dxfId="650" priority="128" operator="lessThan">
      <formula>20</formula>
    </cfRule>
  </conditionalFormatting>
  <conditionalFormatting sqref="AN85">
    <cfRule type="cellIs" dxfId="649" priority="127" operator="lessThan">
      <formula>20</formula>
    </cfRule>
  </conditionalFormatting>
  <conditionalFormatting sqref="AS85">
    <cfRule type="cellIs" dxfId="648" priority="126" operator="lessThan">
      <formula>20</formula>
    </cfRule>
  </conditionalFormatting>
  <conditionalFormatting sqref="AL86">
    <cfRule type="cellIs" dxfId="647" priority="124" operator="between">
      <formula>80</formula>
      <formula>120</formula>
    </cfRule>
  </conditionalFormatting>
  <conditionalFormatting sqref="AQ86">
    <cfRule type="cellIs" dxfId="646" priority="122" operator="between">
      <formula>80</formula>
      <formula>120</formula>
    </cfRule>
  </conditionalFormatting>
  <conditionalFormatting sqref="AV86">
    <cfRule type="cellIs" dxfId="645" priority="121" operator="between">
      <formula>80</formula>
      <formula>120</formula>
    </cfRule>
  </conditionalFormatting>
  <conditionalFormatting sqref="AL131">
    <cfRule type="cellIs" dxfId="644" priority="13" operator="between">
      <formula>80</formula>
      <formula>120</formula>
    </cfRule>
  </conditionalFormatting>
  <conditionalFormatting sqref="AQ131">
    <cfRule type="cellIs" dxfId="643" priority="12" operator="between">
      <formula>80</formula>
      <formula>120</formula>
    </cfRule>
  </conditionalFormatting>
  <conditionalFormatting sqref="AQ131">
    <cfRule type="cellIs" dxfId="642" priority="11" operator="between">
      <formula>80</formula>
      <formula>120</formula>
    </cfRule>
  </conditionalFormatting>
  <conditionalFormatting sqref="AV131">
    <cfRule type="cellIs" dxfId="641" priority="10" operator="between">
      <formula>80</formula>
      <formula>120</formula>
    </cfRule>
  </conditionalFormatting>
  <conditionalFormatting sqref="BA131">
    <cfRule type="cellIs" dxfId="640" priority="9" operator="between">
      <formula>80</formula>
      <formula>120</formula>
    </cfRule>
  </conditionalFormatting>
  <conditionalFormatting sqref="AJ87">
    <cfRule type="cellIs" dxfId="639" priority="115" operator="greaterThan">
      <formula>20</formula>
    </cfRule>
  </conditionalFormatting>
  <conditionalFormatting sqref="AY87">
    <cfRule type="cellIs" dxfId="638" priority="112" operator="greaterThan">
      <formula>20</formula>
    </cfRule>
  </conditionalFormatting>
  <conditionalFormatting sqref="AO87:AP87">
    <cfRule type="cellIs" dxfId="637" priority="116" operator="greaterThan">
      <formula>20</formula>
    </cfRule>
  </conditionalFormatting>
  <conditionalFormatting sqref="AO87">
    <cfRule type="cellIs" dxfId="636" priority="114" operator="greaterThan">
      <formula>20</formula>
    </cfRule>
  </conditionalFormatting>
  <conditionalFormatting sqref="AT87">
    <cfRule type="cellIs" dxfId="635" priority="113" operator="greaterThan">
      <formula>20</formula>
    </cfRule>
  </conditionalFormatting>
  <conditionalFormatting sqref="AY87">
    <cfRule type="cellIs" dxfId="634" priority="110" operator="greaterThan">
      <formula>20</formula>
    </cfRule>
  </conditionalFormatting>
  <conditionalFormatting sqref="AT87">
    <cfRule type="cellIs" dxfId="633" priority="111" operator="greaterThan">
      <formula>20</formula>
    </cfRule>
  </conditionalFormatting>
  <conditionalFormatting sqref="AJ120 AJ117 AJ114 AJ111 AJ108 AJ105 AJ102 AJ99 AJ96 AJ93 AJ90">
    <cfRule type="cellIs" dxfId="632" priority="109" operator="greaterThan">
      <formula>20</formula>
    </cfRule>
  </conditionalFormatting>
  <conditionalFormatting sqref="AO120 AO117 AO114 AO111 AO108 AO105 AO102 AO99 AO96 AO93 AO90">
    <cfRule type="cellIs" dxfId="631" priority="108" operator="greaterThan">
      <formula>20</formula>
    </cfRule>
  </conditionalFormatting>
  <conditionalFormatting sqref="AT120 AT117 AT114 AT111 AT108 AT105 AT102 AT99 AT96 AT93 AT90">
    <cfRule type="cellIs" dxfId="630" priority="107" operator="greaterThan">
      <formula>20</formula>
    </cfRule>
  </conditionalFormatting>
  <conditionalFormatting sqref="AY120 AY117 AY114 AY111 AY108 AY105 AY102 AY99 AY96 AY93 AY90">
    <cfRule type="cellIs" dxfId="629" priority="106" operator="greaterThan">
      <formula>20</formula>
    </cfRule>
  </conditionalFormatting>
  <conditionalFormatting sqref="AJ130 AJ127">
    <cfRule type="cellIs" dxfId="628" priority="105" operator="greaterThan">
      <formula>20</formula>
    </cfRule>
  </conditionalFormatting>
  <conditionalFormatting sqref="AO130 AO127">
    <cfRule type="cellIs" dxfId="627" priority="104" operator="greaterThan">
      <formula>20</formula>
    </cfRule>
  </conditionalFormatting>
  <conditionalFormatting sqref="AT130 AT127">
    <cfRule type="cellIs" dxfId="626" priority="103" operator="greaterThan">
      <formula>20</formula>
    </cfRule>
  </conditionalFormatting>
  <conditionalFormatting sqref="AY130 AY127">
    <cfRule type="cellIs" dxfId="625" priority="102" operator="greaterThan">
      <formula>20</formula>
    </cfRule>
  </conditionalFormatting>
  <conditionalFormatting sqref="AL121">
    <cfRule type="cellIs" dxfId="624" priority="101" operator="between">
      <formula>80</formula>
      <formula>120</formula>
    </cfRule>
  </conditionalFormatting>
  <conditionalFormatting sqref="AK120">
    <cfRule type="cellIs" dxfId="623" priority="100" operator="greaterThan">
      <formula>20</formula>
    </cfRule>
  </conditionalFormatting>
  <conditionalFormatting sqref="AL120">
    <cfRule type="cellIs" dxfId="622" priority="99" operator="between">
      <formula>80</formula>
      <formula>120</formula>
    </cfRule>
  </conditionalFormatting>
  <conditionalFormatting sqref="AL120">
    <cfRule type="cellIs" dxfId="621" priority="98" operator="between">
      <formula>80</formula>
      <formula>120</formula>
    </cfRule>
  </conditionalFormatting>
  <conditionalFormatting sqref="AL122">
    <cfRule type="cellIs" dxfId="620" priority="97" operator="between">
      <formula>80</formula>
      <formula>120</formula>
    </cfRule>
  </conditionalFormatting>
  <conditionalFormatting sqref="AQ121">
    <cfRule type="cellIs" dxfId="619" priority="96" operator="between">
      <formula>80</formula>
      <formula>120</formula>
    </cfRule>
  </conditionalFormatting>
  <conditionalFormatting sqref="AQ121">
    <cfRule type="cellIs" dxfId="618" priority="95" operator="between">
      <formula>80</formula>
      <formula>120</formula>
    </cfRule>
  </conditionalFormatting>
  <conditionalFormatting sqref="AP120">
    <cfRule type="cellIs" dxfId="617" priority="94" operator="greaterThan">
      <formula>20</formula>
    </cfRule>
  </conditionalFormatting>
  <conditionalFormatting sqref="AQ120">
    <cfRule type="cellIs" dxfId="616" priority="93" operator="between">
      <formula>80</formula>
      <formula>120</formula>
    </cfRule>
  </conditionalFormatting>
  <conditionalFormatting sqref="AQ120">
    <cfRule type="cellIs" dxfId="615" priority="92" operator="between">
      <formula>80</formula>
      <formula>120</formula>
    </cfRule>
  </conditionalFormatting>
  <conditionalFormatting sqref="AQ120">
    <cfRule type="cellIs" dxfId="614" priority="91" operator="between">
      <formula>80</formula>
      <formula>120</formula>
    </cfRule>
  </conditionalFormatting>
  <conditionalFormatting sqref="AQ122">
    <cfRule type="cellIs" dxfId="613" priority="90" operator="between">
      <formula>80</formula>
      <formula>120</formula>
    </cfRule>
  </conditionalFormatting>
  <conditionalFormatting sqref="AQ122">
    <cfRule type="cellIs" dxfId="612" priority="89" operator="between">
      <formula>80</formula>
      <formula>120</formula>
    </cfRule>
  </conditionalFormatting>
  <conditionalFormatting sqref="AV121">
    <cfRule type="cellIs" dxfId="611" priority="88" operator="between">
      <formula>80</formula>
      <formula>120</formula>
    </cfRule>
  </conditionalFormatting>
  <conditionalFormatting sqref="AU120">
    <cfRule type="cellIs" dxfId="610" priority="87" operator="greaterThan">
      <formula>20</formula>
    </cfRule>
  </conditionalFormatting>
  <conditionalFormatting sqref="AV120">
    <cfRule type="cellIs" dxfId="609" priority="86" operator="between">
      <formula>80</formula>
      <formula>120</formula>
    </cfRule>
  </conditionalFormatting>
  <conditionalFormatting sqref="AV120">
    <cfRule type="cellIs" dxfId="608" priority="84" operator="between">
      <formula>80</formula>
      <formula>120</formula>
    </cfRule>
  </conditionalFormatting>
  <conditionalFormatting sqref="AV120">
    <cfRule type="cellIs" dxfId="607" priority="85" operator="between">
      <formula>80</formula>
      <formula>120</formula>
    </cfRule>
  </conditionalFormatting>
  <conditionalFormatting sqref="AV122">
    <cfRule type="cellIs" dxfId="606" priority="83" operator="between">
      <formula>80</formula>
      <formula>120</formula>
    </cfRule>
  </conditionalFormatting>
  <conditionalFormatting sqref="BA121">
    <cfRule type="cellIs" dxfId="605" priority="82" operator="between">
      <formula>80</formula>
      <formula>120</formula>
    </cfRule>
  </conditionalFormatting>
  <conditionalFormatting sqref="AZ120">
    <cfRule type="cellIs" dxfId="604" priority="81" operator="greaterThan">
      <formula>20</formula>
    </cfRule>
  </conditionalFormatting>
  <conditionalFormatting sqref="BA120">
    <cfRule type="cellIs" dxfId="603" priority="80" operator="between">
      <formula>80</formula>
      <formula>120</formula>
    </cfRule>
  </conditionalFormatting>
  <conditionalFormatting sqref="BA120">
    <cfRule type="cellIs" dxfId="602" priority="79" operator="between">
      <formula>80</formula>
      <formula>120</formula>
    </cfRule>
  </conditionalFormatting>
  <conditionalFormatting sqref="BA120">
    <cfRule type="cellIs" dxfId="601" priority="77" operator="between">
      <formula>80</formula>
      <formula>120</formula>
    </cfRule>
  </conditionalFormatting>
  <conditionalFormatting sqref="BA120">
    <cfRule type="cellIs" dxfId="600" priority="78" operator="between">
      <formula>80</formula>
      <formula>120</formula>
    </cfRule>
  </conditionalFormatting>
  <conditionalFormatting sqref="BA122">
    <cfRule type="cellIs" dxfId="599" priority="76" operator="between">
      <formula>80</formula>
      <formula>120</formula>
    </cfRule>
  </conditionalFormatting>
  <conditionalFormatting sqref="AJ121 AJ118 AJ115 AJ112 AJ109 AJ106 AJ103 AJ100 AJ97 AJ94 AJ91 AJ88">
    <cfRule type="cellIs" dxfId="598" priority="75" operator="greaterThan">
      <formula>20</formula>
    </cfRule>
  </conditionalFormatting>
  <conditionalFormatting sqref="AO121 AO118 AO115 AO112 AO109 AO106 AO103 AO100 AO97 AO94 AO91 AO88">
    <cfRule type="cellIs" dxfId="597" priority="74" operator="greaterThan">
      <formula>20</formula>
    </cfRule>
  </conditionalFormatting>
  <conditionalFormatting sqref="AT121 AT118 AT115 AT112 AT109 AT106 AT103 AT100 AT97 AT94 AT91 AT88">
    <cfRule type="cellIs" dxfId="596" priority="73" operator="greaterThan">
      <formula>20</formula>
    </cfRule>
  </conditionalFormatting>
  <conditionalFormatting sqref="AY121 AY118 AY115 AY112 AY109 AY106 AY103 AY100 AY97 AY94 AY91 AY88">
    <cfRule type="cellIs" dxfId="595" priority="72" operator="greaterThan">
      <formula>20</formula>
    </cfRule>
  </conditionalFormatting>
  <conditionalFormatting sqref="AJ128 AJ125">
    <cfRule type="cellIs" dxfId="594" priority="71" operator="greaterThan">
      <formula>20</formula>
    </cfRule>
  </conditionalFormatting>
  <conditionalFormatting sqref="AO128 AO125">
    <cfRule type="cellIs" dxfId="593" priority="70" operator="greaterThan">
      <formula>20</formula>
    </cfRule>
  </conditionalFormatting>
  <conditionalFormatting sqref="AT128 AT125">
    <cfRule type="cellIs" dxfId="592" priority="69" operator="greaterThan">
      <formula>20</formula>
    </cfRule>
  </conditionalFormatting>
  <conditionalFormatting sqref="AY128 AY125">
    <cfRule type="cellIs" dxfId="591" priority="68" operator="greaterThan">
      <formula>20</formula>
    </cfRule>
  </conditionalFormatting>
  <conditionalFormatting sqref="AK121">
    <cfRule type="cellIs" dxfId="590" priority="60" operator="lessThan">
      <formula>20</formula>
    </cfRule>
  </conditionalFormatting>
  <conditionalFormatting sqref="AL119">
    <cfRule type="cellIs" dxfId="589" priority="67" operator="between">
      <formula>80</formula>
      <formula>120</formula>
    </cfRule>
  </conditionalFormatting>
  <conditionalFormatting sqref="AK118">
    <cfRule type="cellIs" dxfId="588" priority="66" operator="greaterThan">
      <formula>20</formula>
    </cfRule>
  </conditionalFormatting>
  <conditionalFormatting sqref="AL118">
    <cfRule type="cellIs" dxfId="587" priority="65" operator="between">
      <formula>80</formula>
      <formula>120</formula>
    </cfRule>
  </conditionalFormatting>
  <conditionalFormatting sqref="AL118">
    <cfRule type="cellIs" dxfId="586" priority="64" operator="between">
      <formula>80</formula>
      <formula>120</formula>
    </cfRule>
  </conditionalFormatting>
  <conditionalFormatting sqref="AK121">
    <cfRule type="cellIs" dxfId="585" priority="63" operator="greaterThan">
      <formula>20</formula>
    </cfRule>
  </conditionalFormatting>
  <conditionalFormatting sqref="AL120:AL121">
    <cfRule type="cellIs" dxfId="584" priority="62" operator="between">
      <formula>80</formula>
      <formula>120</formula>
    </cfRule>
  </conditionalFormatting>
  <conditionalFormatting sqref="AK121">
    <cfRule type="cellIs" dxfId="583" priority="61" operator="greaterThan">
      <formula>20</formula>
    </cfRule>
  </conditionalFormatting>
  <conditionalFormatting sqref="AQ119">
    <cfRule type="cellIs" dxfId="582" priority="59" operator="between">
      <formula>80</formula>
      <formula>120</formula>
    </cfRule>
  </conditionalFormatting>
  <conditionalFormatting sqref="AQ119">
    <cfRule type="cellIs" dxfId="581" priority="58" operator="between">
      <formula>80</formula>
      <formula>120</formula>
    </cfRule>
  </conditionalFormatting>
  <conditionalFormatting sqref="AP118">
    <cfRule type="cellIs" dxfId="580" priority="57" operator="greaterThan">
      <formula>20</formula>
    </cfRule>
  </conditionalFormatting>
  <conditionalFormatting sqref="AQ118">
    <cfRule type="cellIs" dxfId="579" priority="56" operator="between">
      <formula>80</formula>
      <formula>120</formula>
    </cfRule>
  </conditionalFormatting>
  <conditionalFormatting sqref="AQ118">
    <cfRule type="cellIs" dxfId="578" priority="55" operator="between">
      <formula>80</formula>
      <formula>120</formula>
    </cfRule>
  </conditionalFormatting>
  <conditionalFormatting sqref="AQ118">
    <cfRule type="cellIs" dxfId="577" priority="54" operator="between">
      <formula>80</formula>
      <formula>120</formula>
    </cfRule>
  </conditionalFormatting>
  <conditionalFormatting sqref="AP121">
    <cfRule type="cellIs" dxfId="576" priority="53" operator="greaterThan">
      <formula>20</formula>
    </cfRule>
  </conditionalFormatting>
  <conditionalFormatting sqref="AQ120:AQ121">
    <cfRule type="cellIs" dxfId="575" priority="52" operator="between">
      <formula>80</formula>
      <formula>120</formula>
    </cfRule>
  </conditionalFormatting>
  <conditionalFormatting sqref="AQ120:AQ121">
    <cfRule type="cellIs" dxfId="574" priority="51" operator="between">
      <formula>80</formula>
      <formula>120</formula>
    </cfRule>
  </conditionalFormatting>
  <conditionalFormatting sqref="AP121">
    <cfRule type="cellIs" dxfId="573" priority="50" operator="greaterThan">
      <formula>20</formula>
    </cfRule>
  </conditionalFormatting>
  <conditionalFormatting sqref="AP121">
    <cfRule type="cellIs" dxfId="572" priority="49" operator="lessThan">
      <formula>20</formula>
    </cfRule>
  </conditionalFormatting>
  <conditionalFormatting sqref="AV119">
    <cfRule type="cellIs" dxfId="571" priority="48" operator="between">
      <formula>80</formula>
      <formula>120</formula>
    </cfRule>
  </conditionalFormatting>
  <conditionalFormatting sqref="AU118">
    <cfRule type="cellIs" dxfId="570" priority="47" operator="greaterThan">
      <formula>20</formula>
    </cfRule>
  </conditionalFormatting>
  <conditionalFormatting sqref="AV118">
    <cfRule type="cellIs" dxfId="569" priority="46" operator="between">
      <formula>80</formula>
      <formula>120</formula>
    </cfRule>
  </conditionalFormatting>
  <conditionalFormatting sqref="AV118">
    <cfRule type="cellIs" dxfId="568" priority="44" operator="between">
      <formula>80</formula>
      <formula>120</formula>
    </cfRule>
  </conditionalFormatting>
  <conditionalFormatting sqref="AV118">
    <cfRule type="cellIs" dxfId="567" priority="45" operator="between">
      <formula>80</formula>
      <formula>120</formula>
    </cfRule>
  </conditionalFormatting>
  <conditionalFormatting sqref="AU121">
    <cfRule type="cellIs" dxfId="566" priority="43" operator="greaterThan">
      <formula>20</formula>
    </cfRule>
  </conditionalFormatting>
  <conditionalFormatting sqref="AV120:AV121">
    <cfRule type="cellIs" dxfId="565" priority="42" operator="between">
      <formula>80</formula>
      <formula>120</formula>
    </cfRule>
  </conditionalFormatting>
  <conditionalFormatting sqref="AU121">
    <cfRule type="cellIs" dxfId="564" priority="41" operator="greaterThan">
      <formula>20</formula>
    </cfRule>
  </conditionalFormatting>
  <conditionalFormatting sqref="AU121">
    <cfRule type="cellIs" dxfId="563" priority="40" operator="lessThan">
      <formula>20</formula>
    </cfRule>
  </conditionalFormatting>
  <conditionalFormatting sqref="BA119">
    <cfRule type="cellIs" dxfId="562" priority="39" operator="between">
      <formula>80</formula>
      <formula>120</formula>
    </cfRule>
  </conditionalFormatting>
  <conditionalFormatting sqref="AZ118">
    <cfRule type="cellIs" dxfId="561" priority="38" operator="greaterThan">
      <formula>20</formula>
    </cfRule>
  </conditionalFormatting>
  <conditionalFormatting sqref="BA118">
    <cfRule type="cellIs" dxfId="560" priority="37" operator="between">
      <formula>80</formula>
      <formula>120</formula>
    </cfRule>
  </conditionalFormatting>
  <conditionalFormatting sqref="BA118">
    <cfRule type="cellIs" dxfId="559" priority="36" operator="between">
      <formula>80</formula>
      <formula>120</formula>
    </cfRule>
  </conditionalFormatting>
  <conditionalFormatting sqref="BA118">
    <cfRule type="cellIs" dxfId="558" priority="34" operator="between">
      <formula>80</formula>
      <formula>120</formula>
    </cfRule>
  </conditionalFormatting>
  <conditionalFormatting sqref="BA118">
    <cfRule type="cellIs" dxfId="557" priority="35" operator="between">
      <formula>80</formula>
      <formula>120</formula>
    </cfRule>
  </conditionalFormatting>
  <conditionalFormatting sqref="AZ121">
    <cfRule type="cellIs" dxfId="556" priority="33" operator="greaterThan">
      <formula>20</formula>
    </cfRule>
  </conditionalFormatting>
  <conditionalFormatting sqref="BA120:BA121">
    <cfRule type="cellIs" dxfId="555" priority="32" operator="between">
      <formula>80</formula>
      <formula>120</formula>
    </cfRule>
  </conditionalFormatting>
  <conditionalFormatting sqref="AZ121">
    <cfRule type="cellIs" dxfId="554" priority="31" operator="greaterThan">
      <formula>20</formula>
    </cfRule>
  </conditionalFormatting>
  <conditionalFormatting sqref="AZ121">
    <cfRule type="cellIs" dxfId="553" priority="30" operator="lessThan">
      <formula>20</formula>
    </cfRule>
  </conditionalFormatting>
  <conditionalFormatting sqref="AJ123">
    <cfRule type="cellIs" dxfId="552" priority="29" operator="greaterThan">
      <formula>20</formula>
    </cfRule>
  </conditionalFormatting>
  <conditionalFormatting sqref="AO123">
    <cfRule type="cellIs" dxfId="551" priority="28" operator="greaterThan">
      <formula>20</formula>
    </cfRule>
  </conditionalFormatting>
  <conditionalFormatting sqref="AT123">
    <cfRule type="cellIs" dxfId="550" priority="27" operator="greaterThan">
      <formula>20</formula>
    </cfRule>
  </conditionalFormatting>
  <conditionalFormatting sqref="AY123">
    <cfRule type="cellIs" dxfId="549" priority="26" operator="greaterThan">
      <formula>20</formula>
    </cfRule>
  </conditionalFormatting>
  <conditionalFormatting sqref="AJ129 AJ126">
    <cfRule type="cellIs" dxfId="548" priority="25" operator="greaterThan">
      <formula>20</formula>
    </cfRule>
  </conditionalFormatting>
  <conditionalFormatting sqref="AO129 AO126">
    <cfRule type="cellIs" dxfId="547" priority="24" operator="greaterThan">
      <formula>20</formula>
    </cfRule>
  </conditionalFormatting>
  <conditionalFormatting sqref="AT129 AT126">
    <cfRule type="cellIs" dxfId="546" priority="23" operator="greaterThan">
      <formula>20</formula>
    </cfRule>
  </conditionalFormatting>
  <conditionalFormatting sqref="AY129 AY126">
    <cfRule type="cellIs" dxfId="545" priority="22" operator="greaterThan">
      <formula>20</formula>
    </cfRule>
  </conditionalFormatting>
  <conditionalFormatting sqref="AJ130 AJ127 AJ124">
    <cfRule type="cellIs" dxfId="544" priority="21" operator="greaterThan">
      <formula>20</formula>
    </cfRule>
  </conditionalFormatting>
  <conditionalFormatting sqref="AO130 AO127 AO124">
    <cfRule type="cellIs" dxfId="543" priority="20" operator="greaterThan">
      <formula>20</formula>
    </cfRule>
  </conditionalFormatting>
  <conditionalFormatting sqref="AT130 AT127 AT124">
    <cfRule type="cellIs" dxfId="542" priority="19" operator="greaterThan">
      <formula>20</formula>
    </cfRule>
  </conditionalFormatting>
  <conditionalFormatting sqref="AY130 AY127 AY124">
    <cfRule type="cellIs" dxfId="541" priority="18" operator="greaterThan">
      <formula>20</formula>
    </cfRule>
  </conditionalFormatting>
  <conditionalFormatting sqref="AI130">
    <cfRule type="cellIs" dxfId="540" priority="17" operator="lessThan">
      <formula>20</formula>
    </cfRule>
  </conditionalFormatting>
  <conditionalFormatting sqref="AN130">
    <cfRule type="cellIs" dxfId="539" priority="16" operator="lessThan">
      <formula>20</formula>
    </cfRule>
  </conditionalFormatting>
  <conditionalFormatting sqref="AS130">
    <cfRule type="cellIs" dxfId="538" priority="15" operator="lessThan">
      <formula>20</formula>
    </cfRule>
  </conditionalFormatting>
  <conditionalFormatting sqref="AX130">
    <cfRule type="cellIs" dxfId="537" priority="14" operator="lessThan">
      <formula>20</formula>
    </cfRule>
  </conditionalFormatting>
  <conditionalFormatting sqref="AJ133">
    <cfRule type="cellIs" dxfId="536" priority="8" operator="greaterThan">
      <formula>20</formula>
    </cfRule>
  </conditionalFormatting>
  <conditionalFormatting sqref="AO133">
    <cfRule type="cellIs" dxfId="535" priority="7" operator="greaterThan">
      <formula>20</formula>
    </cfRule>
  </conditionalFormatting>
  <conditionalFormatting sqref="AT133">
    <cfRule type="cellIs" dxfId="534" priority="6" operator="greaterThan">
      <formula>20</formula>
    </cfRule>
  </conditionalFormatting>
  <conditionalFormatting sqref="AY133">
    <cfRule type="cellIs" dxfId="533" priority="5" operator="greaterThan">
      <formula>20</formula>
    </cfRule>
  </conditionalFormatting>
  <conditionalFormatting sqref="AJ133">
    <cfRule type="cellIs" dxfId="532" priority="4" operator="greaterThan">
      <formula>20</formula>
    </cfRule>
  </conditionalFormatting>
  <conditionalFormatting sqref="AO133">
    <cfRule type="cellIs" dxfId="531" priority="3" operator="greaterThan">
      <formula>20</formula>
    </cfRule>
  </conditionalFormatting>
  <conditionalFormatting sqref="AT133">
    <cfRule type="cellIs" dxfId="530" priority="2" operator="greaterThan">
      <formula>20</formula>
    </cfRule>
  </conditionalFormatting>
  <conditionalFormatting sqref="AY133">
    <cfRule type="cellIs" dxfId="529" priority="1" operator="greaterThan">
      <formula>20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E05F-45E3-47F8-9397-530AB640B462}">
  <dimension ref="A1:BF128"/>
  <sheetViews>
    <sheetView topLeftCell="A4" zoomScale="85" zoomScaleNormal="85" workbookViewId="0">
      <selection activeCell="A24" sqref="A24:XFD129"/>
    </sheetView>
  </sheetViews>
  <sheetFormatPr defaultRowHeight="14.5" x14ac:dyDescent="0.35"/>
  <cols>
    <col min="3" max="3" width="26.453125" customWidth="1"/>
    <col min="5" max="5" width="11.81640625" bestFit="1" customWidth="1"/>
    <col min="7" max="7" width="12" customWidth="1"/>
    <col min="9" max="9" width="11.54296875" customWidth="1"/>
    <col min="25" max="25" width="15.36328125" customWidth="1"/>
    <col min="26" max="26" width="12.453125" customWidth="1"/>
  </cols>
  <sheetData>
    <row r="1" spans="1:9" x14ac:dyDescent="0.35">
      <c r="A1" t="s">
        <v>68</v>
      </c>
    </row>
    <row r="12" spans="1:9" x14ac:dyDescent="0.35">
      <c r="A12" t="s">
        <v>29</v>
      </c>
      <c r="C12" t="s">
        <v>66</v>
      </c>
      <c r="D12" t="s">
        <v>30</v>
      </c>
      <c r="E12" s="2" t="s">
        <v>8</v>
      </c>
      <c r="F12" t="s">
        <v>31</v>
      </c>
      <c r="G12" s="2" t="s">
        <v>9</v>
      </c>
      <c r="H12" t="s">
        <v>32</v>
      </c>
      <c r="I12" s="2" t="s">
        <v>11</v>
      </c>
    </row>
    <row r="13" spans="1:9" x14ac:dyDescent="0.35">
      <c r="G13" s="2"/>
      <c r="I13" s="2"/>
    </row>
    <row r="14" spans="1:9" x14ac:dyDescent="0.35">
      <c r="D14">
        <v>0</v>
      </c>
      <c r="E14" s="2">
        <f>AVERAGE(I28:I29)</f>
        <v>537.5</v>
      </c>
      <c r="F14">
        <v>0</v>
      </c>
      <c r="G14" s="2">
        <f>AVERAGE(J28:J29)</f>
        <v>1015</v>
      </c>
      <c r="H14">
        <v>0</v>
      </c>
      <c r="I14" s="2">
        <f>AVERAGE(L28:L29)</f>
        <v>366.5</v>
      </c>
    </row>
    <row r="15" spans="1:9" x14ac:dyDescent="0.35">
      <c r="D15">
        <f>3*G31/1000</f>
        <v>6.0000000000000006E-4</v>
      </c>
      <c r="E15" s="2">
        <f>AVERAGE(I31:I32)</f>
        <v>1326</v>
      </c>
      <c r="F15">
        <f>6*H31/1000</f>
        <v>1.2000000000000001E-3</v>
      </c>
      <c r="G15" s="2">
        <f>AVERAGE(J31:J32)</f>
        <v>2684</v>
      </c>
      <c r="H15">
        <f>0.3*H31/1000</f>
        <v>5.9999999999999995E-5</v>
      </c>
      <c r="I15" s="2">
        <f>AVERAGE(L31:L32)</f>
        <v>1296</v>
      </c>
    </row>
    <row r="16" spans="1:9" x14ac:dyDescent="0.35">
      <c r="D16">
        <f>3*G34/1000</f>
        <v>1.7999999999999997E-3</v>
      </c>
      <c r="E16" s="2">
        <f>AVERAGE(I34:I35)</f>
        <v>4507</v>
      </c>
      <c r="F16">
        <f>6*H34/1000</f>
        <v>3.5999999999999995E-3</v>
      </c>
      <c r="G16" s="2">
        <f>AVERAGE(J34:J35)</f>
        <v>8902</v>
      </c>
      <c r="H16">
        <f>0.3*H34/1000</f>
        <v>1.7999999999999998E-4</v>
      </c>
      <c r="I16" s="2">
        <f>AVERAGE(L34:L35)</f>
        <v>3704.5</v>
      </c>
    </row>
    <row r="17" spans="1:58" x14ac:dyDescent="0.35">
      <c r="D17">
        <f>9*G37/1000</f>
        <v>2.9970000000000005E-3</v>
      </c>
      <c r="E17" s="2">
        <f>AVERAGE(I37:I38)</f>
        <v>6788</v>
      </c>
      <c r="F17">
        <f>18*H37/1000</f>
        <v>5.9940000000000011E-3</v>
      </c>
      <c r="G17" s="2">
        <f>AVERAGE(J37:J38)</f>
        <v>13169.5</v>
      </c>
      <c r="H17">
        <f>0.9*H37/1000</f>
        <v>2.9970000000000002E-4</v>
      </c>
      <c r="I17" s="2">
        <f>AVERAGE(L37:L38)</f>
        <v>6242.5</v>
      </c>
    </row>
    <row r="18" spans="1:58" x14ac:dyDescent="0.35">
      <c r="D18">
        <f>9*G40/1000</f>
        <v>4.2030000000000001E-3</v>
      </c>
      <c r="E18" s="2">
        <f>AVERAGE(I40:I41)</f>
        <v>9757.5</v>
      </c>
      <c r="F18">
        <f>18*H40/1000</f>
        <v>8.4060000000000003E-3</v>
      </c>
      <c r="G18" s="2">
        <f>AVERAGE(J40:J41)</f>
        <v>19259</v>
      </c>
      <c r="H18">
        <f>0.9*H40/1000</f>
        <v>4.2030000000000002E-4</v>
      </c>
      <c r="I18" s="2">
        <f>AVERAGE(L40:L41)</f>
        <v>9366.5</v>
      </c>
    </row>
    <row r="19" spans="1:58" x14ac:dyDescent="0.35">
      <c r="D19">
        <f>9*G43/1000</f>
        <v>5.3999999999999994E-3</v>
      </c>
      <c r="E19" s="2">
        <f>AVERAGE(I43:I44)</f>
        <v>12440.5</v>
      </c>
      <c r="F19">
        <f>18*H43/1000</f>
        <v>1.0799999999999999E-2</v>
      </c>
      <c r="G19" s="2">
        <f>AVERAGE(J43:J44)</f>
        <v>24874</v>
      </c>
      <c r="H19">
        <f>0.9*H43/1000</f>
        <v>5.4000000000000001E-4</v>
      </c>
      <c r="I19" s="2">
        <f>AVERAGE(L43:L44)</f>
        <v>12401.5</v>
      </c>
    </row>
    <row r="20" spans="1:58" x14ac:dyDescent="0.35">
      <c r="C20" t="s">
        <v>33</v>
      </c>
      <c r="E20" s="4">
        <f>SLOPE(D13:D19,E13:E19)</f>
        <v>4.4564626047340286E-7</v>
      </c>
      <c r="F20" s="4"/>
      <c r="G20" s="4">
        <f>SLOPE(F13:F19,G13:G19)</f>
        <v>4.4762250524804006E-7</v>
      </c>
      <c r="H20" s="4"/>
      <c r="I20" s="4">
        <f>SLOPE(H13:H19,I13:I19)</f>
        <v>4.4442697123085569E-8</v>
      </c>
    </row>
    <row r="21" spans="1:58" x14ac:dyDescent="0.35">
      <c r="C21" t="s">
        <v>34</v>
      </c>
      <c r="E21" s="4">
        <f>INTERCEPT(D13:D19,E13:E19)</f>
        <v>-1.2608200140464465E-4</v>
      </c>
      <c r="F21" s="4"/>
      <c r="G21" s="4">
        <f>INTERCEPT(F13:F19,G13:G19)</f>
        <v>-2.1506329926772837E-4</v>
      </c>
      <c r="H21" s="4"/>
      <c r="I21" s="4">
        <f>INTERCEPT(H13:H19,I13:I19)</f>
        <v>2.7689794623685766E-6</v>
      </c>
    </row>
    <row r="22" spans="1:58" x14ac:dyDescent="0.35">
      <c r="C22" t="s">
        <v>35</v>
      </c>
      <c r="E22" s="5">
        <f>RSQ(D13:D19,E13:E19)</f>
        <v>0.99779785578098745</v>
      </c>
      <c r="F22" s="5"/>
      <c r="G22" s="5">
        <f>RSQ(F13:F19,G13:G19)</f>
        <v>0.99720951434304395</v>
      </c>
      <c r="H22" s="5"/>
      <c r="I22" s="5">
        <f>RSQ(H13:H19,I13:I19)</f>
        <v>0.99499004820128978</v>
      </c>
    </row>
    <row r="23" spans="1:58" s="2" customFormat="1" ht="174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s="2" t="s">
        <v>36</v>
      </c>
      <c r="AB23" s="2" t="s">
        <v>37</v>
      </c>
      <c r="AC23" s="2" t="s">
        <v>38</v>
      </c>
      <c r="AD23" s="2" t="s">
        <v>39</v>
      </c>
      <c r="AE23" s="2" t="s">
        <v>40</v>
      </c>
      <c r="AF23" s="2" t="s">
        <v>41</v>
      </c>
      <c r="AG23" s="2" t="s">
        <v>42</v>
      </c>
      <c r="AI23" s="2" t="s">
        <v>43</v>
      </c>
      <c r="AJ23" s="2" t="s">
        <v>44</v>
      </c>
      <c r="AK23" s="2" t="s">
        <v>45</v>
      </c>
      <c r="AL23" s="2" t="s">
        <v>46</v>
      </c>
      <c r="AN23" s="2" t="s">
        <v>47</v>
      </c>
      <c r="AO23" s="2" t="s">
        <v>48</v>
      </c>
      <c r="AP23" s="2" t="s">
        <v>49</v>
      </c>
      <c r="AQ23" s="2" t="s">
        <v>50</v>
      </c>
      <c r="AS23" s="2" t="s">
        <v>51</v>
      </c>
      <c r="AT23" s="2" t="s">
        <v>52</v>
      </c>
      <c r="AU23" s="2" t="s">
        <v>53</v>
      </c>
      <c r="AV23" s="2" t="s">
        <v>54</v>
      </c>
      <c r="AX23" s="2" t="s">
        <v>55</v>
      </c>
      <c r="AY23" s="2" t="s">
        <v>56</v>
      </c>
      <c r="AZ23" s="2" t="s">
        <v>57</v>
      </c>
      <c r="BA23" s="2" t="s">
        <v>58</v>
      </c>
      <c r="BC23" s="2" t="s">
        <v>59</v>
      </c>
      <c r="BD23" s="2" t="s">
        <v>60</v>
      </c>
      <c r="BE23" s="2" t="s">
        <v>61</v>
      </c>
      <c r="BF23" s="2" t="s">
        <v>62</v>
      </c>
    </row>
    <row r="24" spans="1:58" x14ac:dyDescent="0.35">
      <c r="A24">
        <v>1</v>
      </c>
      <c r="B24">
        <v>1</v>
      </c>
      <c r="C24" t="s">
        <v>26</v>
      </c>
      <c r="D24" t="s">
        <v>27</v>
      </c>
      <c r="G24">
        <v>0.3</v>
      </c>
      <c r="H24">
        <v>0.3</v>
      </c>
      <c r="I24">
        <v>4561</v>
      </c>
      <c r="J24">
        <v>12809</v>
      </c>
      <c r="L24">
        <v>5476</v>
      </c>
      <c r="M24">
        <v>6.5229999999999997</v>
      </c>
      <c r="N24">
        <v>18.550999999999998</v>
      </c>
      <c r="O24">
        <v>12.028</v>
      </c>
      <c r="Q24">
        <v>0.76100000000000001</v>
      </c>
      <c r="R24">
        <v>1</v>
      </c>
      <c r="S24">
        <v>0</v>
      </c>
      <c r="T24">
        <v>0</v>
      </c>
      <c r="V24">
        <v>0</v>
      </c>
      <c r="Y24" s="1">
        <v>44544</v>
      </c>
      <c r="Z24" s="6">
        <v>0.58783564814814815</v>
      </c>
      <c r="AB24">
        <v>1</v>
      </c>
      <c r="AD24" s="3">
        <f>((I24*$E$20)+$E$21)*1000/G24</f>
        <v>6.3550353087151521</v>
      </c>
      <c r="AE24" s="3">
        <f t="shared" ref="AE24:AE87" si="0">((J24*$G$20)+$G$21)*1000/H24</f>
        <v>18.395111234848059</v>
      </c>
      <c r="AF24" s="3">
        <f>AE24-AD24</f>
        <v>12.040075926132907</v>
      </c>
      <c r="AG24" s="3">
        <f>((L24*$I$20)+$I$21)*1000/H24</f>
        <v>0.82045729636128384</v>
      </c>
    </row>
    <row r="25" spans="1:58" x14ac:dyDescent="0.35">
      <c r="A25">
        <v>2</v>
      </c>
      <c r="B25">
        <v>1</v>
      </c>
      <c r="C25" t="s">
        <v>26</v>
      </c>
      <c r="D25" t="s">
        <v>27</v>
      </c>
      <c r="G25">
        <v>0.3</v>
      </c>
      <c r="H25">
        <v>0.3</v>
      </c>
      <c r="I25">
        <v>6404</v>
      </c>
      <c r="J25">
        <v>13174</v>
      </c>
      <c r="L25">
        <v>5576</v>
      </c>
      <c r="M25">
        <v>8.8800000000000008</v>
      </c>
      <c r="N25">
        <v>19.065999999999999</v>
      </c>
      <c r="O25">
        <v>10.186</v>
      </c>
      <c r="Q25">
        <v>0.77900000000000003</v>
      </c>
      <c r="R25">
        <v>1</v>
      </c>
      <c r="S25">
        <v>0</v>
      </c>
      <c r="T25">
        <v>0</v>
      </c>
      <c r="V25">
        <v>0</v>
      </c>
      <c r="Y25" s="1">
        <v>44544</v>
      </c>
      <c r="Z25" s="6">
        <v>0.59478009259259257</v>
      </c>
      <c r="AB25">
        <v>1</v>
      </c>
      <c r="AD25" s="3">
        <f t="shared" ref="AD25:AD88" si="1">((I25*$E$20)+$E$21)*1000/G25</f>
        <v>9.0927888355567585</v>
      </c>
      <c r="AE25" s="3">
        <f t="shared" si="0"/>
        <v>18.939718616233169</v>
      </c>
      <c r="AF25" s="3">
        <f t="shared" ref="AF25:AF88" si="2">AE25-AD25</f>
        <v>9.84692978067641</v>
      </c>
      <c r="AG25" s="3">
        <f t="shared" ref="AG25:AG88" si="3">((L25*$I$20)+$I$21)*1000/H25</f>
        <v>0.8352715287356457</v>
      </c>
    </row>
    <row r="26" spans="1:58" x14ac:dyDescent="0.35">
      <c r="A26">
        <v>3</v>
      </c>
      <c r="B26">
        <v>1</v>
      </c>
      <c r="C26" t="s">
        <v>26</v>
      </c>
      <c r="D26" t="s">
        <v>27</v>
      </c>
      <c r="G26">
        <v>0.3</v>
      </c>
      <c r="H26">
        <v>0.3</v>
      </c>
      <c r="I26">
        <v>6652</v>
      </c>
      <c r="J26">
        <v>13138</v>
      </c>
      <c r="L26">
        <v>5623</v>
      </c>
      <c r="M26">
        <v>9.1969999999999992</v>
      </c>
      <c r="N26">
        <v>19.015000000000001</v>
      </c>
      <c r="O26">
        <v>9.8179999999999996</v>
      </c>
      <c r="Q26">
        <v>0.78700000000000003</v>
      </c>
      <c r="R26">
        <v>1</v>
      </c>
      <c r="S26">
        <v>0</v>
      </c>
      <c r="T26">
        <v>0</v>
      </c>
      <c r="V26">
        <v>0</v>
      </c>
      <c r="Y26" s="1">
        <v>44544</v>
      </c>
      <c r="Z26" s="6">
        <v>0.60239583333333335</v>
      </c>
      <c r="AB26">
        <v>1</v>
      </c>
      <c r="AD26" s="3">
        <f t="shared" si="1"/>
        <v>9.4611897442147708</v>
      </c>
      <c r="AE26" s="3">
        <f t="shared" si="0"/>
        <v>18.886003915603407</v>
      </c>
      <c r="AF26" s="3">
        <f t="shared" si="2"/>
        <v>9.4248141713886362</v>
      </c>
      <c r="AG26" s="3">
        <f t="shared" si="3"/>
        <v>0.8422342179515957</v>
      </c>
    </row>
    <row r="27" spans="1:58" x14ac:dyDescent="0.35">
      <c r="A27">
        <v>4</v>
      </c>
      <c r="B27">
        <v>3</v>
      </c>
      <c r="C27" t="s">
        <v>28</v>
      </c>
      <c r="D27" t="s">
        <v>27</v>
      </c>
      <c r="G27">
        <v>0.5</v>
      </c>
      <c r="H27">
        <v>0.5</v>
      </c>
      <c r="I27">
        <v>3497</v>
      </c>
      <c r="J27">
        <v>1136</v>
      </c>
      <c r="L27">
        <v>417</v>
      </c>
      <c r="M27">
        <v>3.0979999999999999</v>
      </c>
      <c r="N27">
        <v>1.2410000000000001</v>
      </c>
      <c r="O27">
        <v>0</v>
      </c>
      <c r="Q27">
        <v>0</v>
      </c>
      <c r="R27">
        <v>1</v>
      </c>
      <c r="S27">
        <v>0</v>
      </c>
      <c r="T27">
        <v>0</v>
      </c>
      <c r="V27">
        <v>0</v>
      </c>
      <c r="Y27" s="1">
        <v>44544</v>
      </c>
      <c r="Z27" s="6">
        <v>0.61484953703703704</v>
      </c>
      <c r="AB27">
        <v>1</v>
      </c>
      <c r="AD27" s="3">
        <f t="shared" si="1"/>
        <v>2.8646859429416907</v>
      </c>
      <c r="AE27" s="3">
        <f t="shared" si="0"/>
        <v>0.5868717333880904</v>
      </c>
      <c r="AF27" s="3">
        <f t="shared" si="2"/>
        <v>-2.2778142095536005</v>
      </c>
      <c r="AG27" s="3">
        <f t="shared" si="3"/>
        <v>4.2603168325390517E-2</v>
      </c>
    </row>
    <row r="28" spans="1:58" x14ac:dyDescent="0.35">
      <c r="A28">
        <v>5</v>
      </c>
      <c r="B28">
        <v>3</v>
      </c>
      <c r="C28" t="s">
        <v>28</v>
      </c>
      <c r="D28" t="s">
        <v>27</v>
      </c>
      <c r="G28">
        <v>0.5</v>
      </c>
      <c r="H28">
        <v>0.5</v>
      </c>
      <c r="I28">
        <v>602</v>
      </c>
      <c r="J28">
        <v>1007</v>
      </c>
      <c r="L28">
        <v>384</v>
      </c>
      <c r="M28">
        <v>0.877</v>
      </c>
      <c r="N28">
        <v>1.1319999999999999</v>
      </c>
      <c r="O28">
        <v>0.255</v>
      </c>
      <c r="Q28">
        <v>0</v>
      </c>
      <c r="R28">
        <v>1</v>
      </c>
      <c r="S28">
        <v>0</v>
      </c>
      <c r="T28">
        <v>0</v>
      </c>
      <c r="V28">
        <v>0</v>
      </c>
      <c r="Y28" s="1">
        <v>44544</v>
      </c>
      <c r="Z28" s="6">
        <v>0.62116898148148147</v>
      </c>
      <c r="AB28">
        <v>1</v>
      </c>
      <c r="AD28" s="3">
        <f t="shared" si="1"/>
        <v>0.28439409480068778</v>
      </c>
      <c r="AE28" s="3">
        <f t="shared" si="0"/>
        <v>0.47138512703409596</v>
      </c>
      <c r="AF28" s="3">
        <f t="shared" si="2"/>
        <v>0.18699103223340818</v>
      </c>
      <c r="AG28" s="3">
        <f t="shared" si="3"/>
        <v>3.9669950315266871E-2</v>
      </c>
      <c r="BC28" s="3">
        <f>AVERAGE(AD28:AD29)</f>
        <v>0.22690572719961882</v>
      </c>
      <c r="BD28" s="3">
        <f>AVERAGE(AE28:AE29)</f>
        <v>0.4785470871180646</v>
      </c>
      <c r="BE28" s="3">
        <f>AVERAGE(AF28:AF29)</f>
        <v>0.25164135991844583</v>
      </c>
      <c r="BF28" s="3">
        <f>AVERAGE(AG28:AG29)</f>
        <v>3.8114455915958877E-2</v>
      </c>
    </row>
    <row r="29" spans="1:58" x14ac:dyDescent="0.35">
      <c r="A29">
        <v>6</v>
      </c>
      <c r="B29">
        <v>3</v>
      </c>
      <c r="C29" t="s">
        <v>28</v>
      </c>
      <c r="D29" t="s">
        <v>27</v>
      </c>
      <c r="G29">
        <v>0.5</v>
      </c>
      <c r="H29">
        <v>0.5</v>
      </c>
      <c r="I29">
        <v>473</v>
      </c>
      <c r="J29">
        <v>1023</v>
      </c>
      <c r="L29">
        <v>349</v>
      </c>
      <c r="M29">
        <v>0.77800000000000002</v>
      </c>
      <c r="N29">
        <v>1.145</v>
      </c>
      <c r="O29">
        <v>0.36799999999999999</v>
      </c>
      <c r="Q29">
        <v>0</v>
      </c>
      <c r="R29">
        <v>1</v>
      </c>
      <c r="S29">
        <v>0</v>
      </c>
      <c r="T29">
        <v>0</v>
      </c>
      <c r="V29">
        <v>0</v>
      </c>
      <c r="Y29" s="1">
        <v>44544</v>
      </c>
      <c r="Z29" s="6">
        <v>0.62792824074074072</v>
      </c>
      <c r="AB29">
        <v>1</v>
      </c>
      <c r="AD29" s="3">
        <f t="shared" si="1"/>
        <v>0.16941735959854984</v>
      </c>
      <c r="AE29" s="3">
        <f t="shared" si="0"/>
        <v>0.48570904720203328</v>
      </c>
      <c r="AF29" s="3">
        <f t="shared" si="2"/>
        <v>0.31629168760348347</v>
      </c>
      <c r="AG29" s="3">
        <f t="shared" si="3"/>
        <v>3.6558961516650883E-2</v>
      </c>
    </row>
    <row r="30" spans="1:58" x14ac:dyDescent="0.35">
      <c r="A30">
        <v>7</v>
      </c>
      <c r="B30">
        <v>4</v>
      </c>
      <c r="C30" t="s">
        <v>63</v>
      </c>
      <c r="D30" t="s">
        <v>27</v>
      </c>
      <c r="G30">
        <v>0.2</v>
      </c>
      <c r="H30">
        <v>0.2</v>
      </c>
      <c r="I30">
        <v>603</v>
      </c>
      <c r="J30">
        <v>2564</v>
      </c>
      <c r="L30">
        <v>1211</v>
      </c>
      <c r="M30">
        <v>2.1930000000000001</v>
      </c>
      <c r="N30">
        <v>6.1280000000000001</v>
      </c>
      <c r="O30">
        <v>3.9340000000000002</v>
      </c>
      <c r="Q30">
        <v>2.7E-2</v>
      </c>
      <c r="R30">
        <v>1</v>
      </c>
      <c r="S30">
        <v>0</v>
      </c>
      <c r="T30">
        <v>0</v>
      </c>
      <c r="V30">
        <v>0</v>
      </c>
      <c r="Y30" s="1">
        <v>44544</v>
      </c>
      <c r="Z30" s="6">
        <v>0.63923611111111112</v>
      </c>
      <c r="AB30">
        <v>1</v>
      </c>
      <c r="AD30" s="3">
        <f t="shared" si="1"/>
        <v>0.71321346830408638</v>
      </c>
      <c r="AE30" s="3">
        <f t="shared" si="0"/>
        <v>4.6632040209412313</v>
      </c>
      <c r="AF30" s="3">
        <f t="shared" si="2"/>
        <v>3.949990552637145</v>
      </c>
      <c r="AG30" s="3">
        <f t="shared" si="3"/>
        <v>0.282945428392126</v>
      </c>
      <c r="AI30">
        <f>ABS(100*(AD30-3)/3)</f>
        <v>76.226217723197124</v>
      </c>
      <c r="AN30">
        <f t="shared" ref="AN30:AN35" si="4">ABS(100*(AE30-6)/6)</f>
        <v>22.279932984312811</v>
      </c>
      <c r="AS30">
        <f t="shared" ref="AS30:AS35" si="5">ABS(100*(AF30-3)/3)</f>
        <v>31.666351754571505</v>
      </c>
      <c r="AX30">
        <f t="shared" ref="AX30:AX35" si="6">ABS(100*(AG30-0.3)/0.3)</f>
        <v>5.6848572026246638</v>
      </c>
    </row>
    <row r="31" spans="1:58" x14ac:dyDescent="0.35">
      <c r="A31">
        <v>8</v>
      </c>
      <c r="B31">
        <v>4</v>
      </c>
      <c r="C31" t="s">
        <v>63</v>
      </c>
      <c r="D31" t="s">
        <v>27</v>
      </c>
      <c r="G31">
        <v>0.2</v>
      </c>
      <c r="H31">
        <v>0.2</v>
      </c>
      <c r="I31">
        <v>1318</v>
      </c>
      <c r="J31">
        <v>2682</v>
      </c>
      <c r="L31">
        <v>1299</v>
      </c>
      <c r="M31">
        <v>3.5649999999999999</v>
      </c>
      <c r="N31">
        <v>6.3769999999999998</v>
      </c>
      <c r="O31">
        <v>2.8119999999999998</v>
      </c>
      <c r="Q31">
        <v>0.05</v>
      </c>
      <c r="R31">
        <v>1</v>
      </c>
      <c r="S31">
        <v>0</v>
      </c>
      <c r="T31">
        <v>0</v>
      </c>
      <c r="V31">
        <v>0</v>
      </c>
      <c r="Y31" s="1">
        <v>44544</v>
      </c>
      <c r="Z31" s="6">
        <v>0.64553240740740747</v>
      </c>
      <c r="AB31">
        <v>1</v>
      </c>
      <c r="AD31" s="3">
        <f t="shared" si="1"/>
        <v>2.3063988494965013</v>
      </c>
      <c r="AE31" s="3">
        <f t="shared" si="0"/>
        <v>4.9273012990375742</v>
      </c>
      <c r="AF31" s="3">
        <f t="shared" si="2"/>
        <v>2.6209024495410729</v>
      </c>
      <c r="AG31" s="3">
        <f t="shared" si="3"/>
        <v>0.30250021512628361</v>
      </c>
      <c r="AI31">
        <f t="shared" ref="AI31:AI35" si="7">ABS(100*(AD31-3)/3)</f>
        <v>23.120038350116619</v>
      </c>
      <c r="AN31">
        <f t="shared" si="4"/>
        <v>17.878311682707096</v>
      </c>
      <c r="AS31">
        <f t="shared" si="5"/>
        <v>12.63658501529757</v>
      </c>
      <c r="AX31">
        <f t="shared" si="6"/>
        <v>0.83340504209454092</v>
      </c>
      <c r="BC31" s="3">
        <f>AVERAGE(AD31:AD32)</f>
        <v>2.3242246999154377</v>
      </c>
      <c r="BD31" s="3">
        <f>AVERAGE(AE31:AE32)</f>
        <v>4.9317775240900552</v>
      </c>
      <c r="BE31" s="3">
        <f>AVERAGE(AF31:AF32)</f>
        <v>2.6075528241746175</v>
      </c>
      <c r="BF31" s="3">
        <f>AVERAGE(AG31:AG32)</f>
        <v>0.30183357466943739</v>
      </c>
    </row>
    <row r="32" spans="1:58" x14ac:dyDescent="0.35">
      <c r="A32">
        <v>9</v>
      </c>
      <c r="B32">
        <v>4</v>
      </c>
      <c r="C32" t="s">
        <v>63</v>
      </c>
      <c r="D32" t="s">
        <v>27</v>
      </c>
      <c r="G32">
        <v>0.2</v>
      </c>
      <c r="H32">
        <v>0.2</v>
      </c>
      <c r="I32">
        <v>1334</v>
      </c>
      <c r="J32">
        <v>2686</v>
      </c>
      <c r="L32">
        <v>1293</v>
      </c>
      <c r="M32">
        <v>3.5960000000000001</v>
      </c>
      <c r="N32">
        <v>6.3849999999999998</v>
      </c>
      <c r="O32">
        <v>2.79</v>
      </c>
      <c r="Q32">
        <v>4.8000000000000001E-2</v>
      </c>
      <c r="R32">
        <v>1</v>
      </c>
      <c r="S32">
        <v>0</v>
      </c>
      <c r="T32">
        <v>0</v>
      </c>
      <c r="V32">
        <v>0</v>
      </c>
      <c r="Y32" s="1">
        <v>44544</v>
      </c>
      <c r="Z32" s="6">
        <v>0.65221064814814811</v>
      </c>
      <c r="AB32">
        <v>1</v>
      </c>
      <c r="AD32" s="3">
        <f t="shared" si="1"/>
        <v>2.3420505503343736</v>
      </c>
      <c r="AE32" s="3">
        <f t="shared" si="0"/>
        <v>4.9362537491425362</v>
      </c>
      <c r="AF32" s="3">
        <f t="shared" si="2"/>
        <v>2.5942031988081626</v>
      </c>
      <c r="AG32" s="3">
        <f t="shared" si="3"/>
        <v>0.30116693421259111</v>
      </c>
      <c r="AI32">
        <f t="shared" si="7"/>
        <v>21.931648322187545</v>
      </c>
      <c r="AN32">
        <f t="shared" si="4"/>
        <v>17.72910418095773</v>
      </c>
      <c r="AS32">
        <f t="shared" si="5"/>
        <v>13.526560039727912</v>
      </c>
      <c r="AX32">
        <f t="shared" si="6"/>
        <v>0.38897807086370662</v>
      </c>
    </row>
    <row r="33" spans="1:58" x14ac:dyDescent="0.35">
      <c r="A33">
        <v>10</v>
      </c>
      <c r="B33">
        <v>5</v>
      </c>
      <c r="C33" t="s">
        <v>63</v>
      </c>
      <c r="D33" t="s">
        <v>27</v>
      </c>
      <c r="G33">
        <v>0.6</v>
      </c>
      <c r="H33">
        <v>0.6</v>
      </c>
      <c r="I33">
        <v>4425</v>
      </c>
      <c r="J33">
        <v>8847</v>
      </c>
      <c r="L33">
        <v>3647</v>
      </c>
      <c r="M33">
        <v>3.1749999999999998</v>
      </c>
      <c r="N33">
        <v>6.4779999999999998</v>
      </c>
      <c r="O33">
        <v>3.3029999999999999</v>
      </c>
      <c r="Q33">
        <v>0.221</v>
      </c>
      <c r="R33">
        <v>1</v>
      </c>
      <c r="S33">
        <v>0</v>
      </c>
      <c r="T33">
        <v>0</v>
      </c>
      <c r="V33">
        <v>0</v>
      </c>
      <c r="Y33" s="1">
        <v>44544</v>
      </c>
      <c r="Z33" s="6">
        <v>0.66531249999999997</v>
      </c>
      <c r="AB33">
        <v>1</v>
      </c>
      <c r="AD33" s="3">
        <f t="shared" si="1"/>
        <v>3.0765045019836053</v>
      </c>
      <c r="AE33" s="3">
        <f t="shared" si="0"/>
        <v>6.2417550077694708</v>
      </c>
      <c r="AF33" s="3">
        <f t="shared" si="2"/>
        <v>3.1652505057858655</v>
      </c>
      <c r="AG33" s="3">
        <f t="shared" si="3"/>
        <v>0.2747524931171027</v>
      </c>
      <c r="AI33">
        <f t="shared" si="7"/>
        <v>2.550150066120175</v>
      </c>
      <c r="AN33">
        <f t="shared" si="4"/>
        <v>4.0292501294911798</v>
      </c>
      <c r="AS33">
        <f t="shared" si="5"/>
        <v>5.5083501928621841</v>
      </c>
      <c r="AX33">
        <f t="shared" si="6"/>
        <v>8.4158356276324291</v>
      </c>
    </row>
    <row r="34" spans="1:58" x14ac:dyDescent="0.35">
      <c r="A34">
        <v>11</v>
      </c>
      <c r="B34">
        <v>5</v>
      </c>
      <c r="C34" t="s">
        <v>63</v>
      </c>
      <c r="D34" t="s">
        <v>27</v>
      </c>
      <c r="G34">
        <v>0.6</v>
      </c>
      <c r="H34">
        <v>0.6</v>
      </c>
      <c r="I34">
        <v>4503</v>
      </c>
      <c r="J34">
        <v>8882</v>
      </c>
      <c r="L34">
        <v>3728</v>
      </c>
      <c r="M34">
        <v>3.2250000000000001</v>
      </c>
      <c r="N34">
        <v>6.5030000000000001</v>
      </c>
      <c r="O34">
        <v>3.278</v>
      </c>
      <c r="Q34">
        <v>0.22800000000000001</v>
      </c>
      <c r="R34">
        <v>1</v>
      </c>
      <c r="S34">
        <v>0</v>
      </c>
      <c r="T34">
        <v>0</v>
      </c>
      <c r="V34">
        <v>0</v>
      </c>
      <c r="Y34" s="1">
        <v>44544</v>
      </c>
      <c r="Z34" s="6">
        <v>0.67254629629629636</v>
      </c>
      <c r="AB34">
        <v>1</v>
      </c>
      <c r="AD34" s="3">
        <f t="shared" si="1"/>
        <v>3.1344385158451478</v>
      </c>
      <c r="AE34" s="3">
        <f t="shared" si="0"/>
        <v>6.2678663205756067</v>
      </c>
      <c r="AF34" s="3">
        <f t="shared" si="2"/>
        <v>3.1334278047304589</v>
      </c>
      <c r="AG34" s="3">
        <f t="shared" si="3"/>
        <v>0.28075225722871933</v>
      </c>
      <c r="AI34">
        <f t="shared" si="7"/>
        <v>4.4812838615049255</v>
      </c>
      <c r="AN34">
        <f t="shared" si="4"/>
        <v>4.4644386762601114</v>
      </c>
      <c r="AS34">
        <f t="shared" si="5"/>
        <v>4.4475934910152963</v>
      </c>
      <c r="AX34">
        <f t="shared" si="6"/>
        <v>6.4159142570935543</v>
      </c>
      <c r="BC34" s="3">
        <f>AVERAGE(AD34:AD35)</f>
        <v>3.1374094909149703</v>
      </c>
      <c r="BD34" s="3">
        <f>AVERAGE(AE34:AE35)</f>
        <v>6.2827870707505413</v>
      </c>
      <c r="BE34" s="3">
        <f>AVERAGE(AF34:AF35)</f>
        <v>3.145377579835571</v>
      </c>
      <c r="BF34" s="3">
        <f>AVERAGE(AG34:AG35)</f>
        <v>0.27901158492473177</v>
      </c>
    </row>
    <row r="35" spans="1:58" x14ac:dyDescent="0.35">
      <c r="A35">
        <v>12</v>
      </c>
      <c r="B35">
        <v>5</v>
      </c>
      <c r="C35" t="s">
        <v>63</v>
      </c>
      <c r="D35" t="s">
        <v>27</v>
      </c>
      <c r="G35">
        <v>0.6</v>
      </c>
      <c r="H35">
        <v>0.6</v>
      </c>
      <c r="I35">
        <v>4511</v>
      </c>
      <c r="J35">
        <v>8922</v>
      </c>
      <c r="L35">
        <v>3681</v>
      </c>
      <c r="M35">
        <v>3.23</v>
      </c>
      <c r="N35">
        <v>6.5309999999999997</v>
      </c>
      <c r="O35">
        <v>3.3010000000000002</v>
      </c>
      <c r="Q35">
        <v>0.224</v>
      </c>
      <c r="R35">
        <v>1</v>
      </c>
      <c r="S35">
        <v>0</v>
      </c>
      <c r="T35">
        <v>0</v>
      </c>
      <c r="V35">
        <v>0</v>
      </c>
      <c r="Y35" s="1">
        <v>44544</v>
      </c>
      <c r="Z35" s="6">
        <v>0.6802893518518518</v>
      </c>
      <c r="AB35">
        <v>1</v>
      </c>
      <c r="AD35" s="3">
        <f t="shared" si="1"/>
        <v>3.1403804659847929</v>
      </c>
      <c r="AE35" s="3">
        <f t="shared" si="0"/>
        <v>6.297707820925476</v>
      </c>
      <c r="AF35" s="3">
        <f t="shared" si="2"/>
        <v>3.1573273549406831</v>
      </c>
      <c r="AG35" s="3">
        <f t="shared" si="3"/>
        <v>0.27727091262074427</v>
      </c>
      <c r="AI35">
        <f t="shared" si="7"/>
        <v>4.6793488661597644</v>
      </c>
      <c r="AN35">
        <f t="shared" si="4"/>
        <v>4.9617970154246001</v>
      </c>
      <c r="AS35">
        <f t="shared" si="5"/>
        <v>5.2442451646894357</v>
      </c>
      <c r="AX35">
        <f t="shared" si="6"/>
        <v>7.5763624597519064</v>
      </c>
    </row>
    <row r="36" spans="1:58" x14ac:dyDescent="0.35">
      <c r="A36">
        <v>13</v>
      </c>
      <c r="B36">
        <v>6</v>
      </c>
      <c r="C36" t="s">
        <v>67</v>
      </c>
      <c r="D36" t="s">
        <v>27</v>
      </c>
      <c r="G36">
        <v>0.33300000000000002</v>
      </c>
      <c r="H36">
        <v>0.33300000000000002</v>
      </c>
      <c r="I36">
        <v>5082</v>
      </c>
      <c r="J36">
        <v>12968</v>
      </c>
      <c r="L36">
        <v>6198</v>
      </c>
      <c r="M36">
        <v>6.4770000000000003</v>
      </c>
      <c r="N36">
        <v>16.914000000000001</v>
      </c>
      <c r="O36">
        <v>10.436999999999999</v>
      </c>
      <c r="Q36">
        <v>0.79900000000000004</v>
      </c>
      <c r="R36">
        <v>1</v>
      </c>
      <c r="S36">
        <v>0</v>
      </c>
      <c r="T36">
        <v>0</v>
      </c>
      <c r="V36">
        <v>0</v>
      </c>
      <c r="Y36" s="1">
        <v>44544</v>
      </c>
      <c r="Z36" s="6">
        <v>0.69337962962962962</v>
      </c>
      <c r="AB36">
        <v>1</v>
      </c>
      <c r="AD36" s="3">
        <f t="shared" si="1"/>
        <v>6.4224993823459116</v>
      </c>
      <c r="AE36" s="3">
        <f t="shared" si="0"/>
        <v>16.78590194831488</v>
      </c>
      <c r="AF36" s="3">
        <f t="shared" si="2"/>
        <v>10.363402565968968</v>
      </c>
      <c r="AG36" s="3">
        <f t="shared" si="3"/>
        <v>0.83550995865241118</v>
      </c>
      <c r="AI36">
        <f>ABS(100*(AD36-9)/9)</f>
        <v>28.638895751712099</v>
      </c>
      <c r="AN36">
        <f>ABS(100*(AE36-18)/18)</f>
        <v>6.7449891760284446</v>
      </c>
      <c r="AS36">
        <f>ABS(100*(AF36-9)/9)</f>
        <v>15.148917399655204</v>
      </c>
      <c r="AX36">
        <f>ABS(100*(AG36-0.9)/0.9)</f>
        <v>7.1655601497320935</v>
      </c>
    </row>
    <row r="37" spans="1:58" x14ac:dyDescent="0.35">
      <c r="A37">
        <v>14</v>
      </c>
      <c r="B37">
        <v>6</v>
      </c>
      <c r="C37" t="s">
        <v>67</v>
      </c>
      <c r="D37" t="s">
        <v>27</v>
      </c>
      <c r="G37">
        <v>0.33300000000000002</v>
      </c>
      <c r="H37">
        <v>0.33300000000000002</v>
      </c>
      <c r="I37">
        <v>6725</v>
      </c>
      <c r="J37">
        <v>13209</v>
      </c>
      <c r="L37">
        <v>6251</v>
      </c>
      <c r="M37">
        <v>8.3699999999999992</v>
      </c>
      <c r="N37">
        <v>17.221</v>
      </c>
      <c r="O37">
        <v>8.8510000000000009</v>
      </c>
      <c r="Q37">
        <v>0.80700000000000005</v>
      </c>
      <c r="R37">
        <v>1</v>
      </c>
      <c r="S37">
        <v>0</v>
      </c>
      <c r="T37">
        <v>0</v>
      </c>
      <c r="V37">
        <v>0</v>
      </c>
      <c r="Y37" s="1">
        <v>44544</v>
      </c>
      <c r="Z37" s="6">
        <v>0.70078703703703704</v>
      </c>
      <c r="AB37">
        <v>1</v>
      </c>
      <c r="AD37" s="3">
        <f t="shared" si="1"/>
        <v>8.6212885894263955</v>
      </c>
      <c r="AE37" s="3">
        <f t="shared" si="0"/>
        <v>17.109856974635534</v>
      </c>
      <c r="AF37" s="3">
        <f t="shared" si="2"/>
        <v>8.4885683852091383</v>
      </c>
      <c r="AG37" s="3">
        <f t="shared" si="3"/>
        <v>0.84258342095728656</v>
      </c>
      <c r="AI37">
        <f t="shared" ref="AI37:AI44" si="8">ABS(100*(AD37-9)/9)</f>
        <v>4.2079045619289381</v>
      </c>
      <c r="AN37">
        <f t="shared" ref="AN37:AN44" si="9">ABS(100*(AE37-18)/18)</f>
        <v>4.9452390298025897</v>
      </c>
      <c r="AS37">
        <f t="shared" ref="AS37:AS44" si="10">ABS(100*(AF37-9)/9)</f>
        <v>5.6825734976762412</v>
      </c>
      <c r="AX37">
        <f t="shared" ref="AX37:AX44" si="11">ABS(100*(AG37-0.9)/0.9)</f>
        <v>6.3796198936348292</v>
      </c>
      <c r="BC37" s="3">
        <f>AVERAGE(AD37:AD38)</f>
        <v>8.7056000441105521</v>
      </c>
      <c r="BD37" s="3">
        <f>AVERAGE(AE37:AE38)</f>
        <v>17.056760611400406</v>
      </c>
      <c r="BE37" s="3">
        <f>AVERAGE(AF37:AF38)</f>
        <v>8.3511605672898543</v>
      </c>
      <c r="BF37" s="3">
        <f>AVERAGE(AG37:AG38)</f>
        <v>0.84144899775744808</v>
      </c>
    </row>
    <row r="38" spans="1:58" x14ac:dyDescent="0.35">
      <c r="A38">
        <v>15</v>
      </c>
      <c r="B38">
        <v>6</v>
      </c>
      <c r="C38" t="s">
        <v>67</v>
      </c>
      <c r="D38" t="s">
        <v>27</v>
      </c>
      <c r="G38">
        <v>0.33300000000000002</v>
      </c>
      <c r="H38">
        <v>0.33300000000000002</v>
      </c>
      <c r="I38">
        <v>6851</v>
      </c>
      <c r="J38">
        <v>13130</v>
      </c>
      <c r="L38">
        <v>6234</v>
      </c>
      <c r="M38">
        <v>8.5139999999999993</v>
      </c>
      <c r="N38">
        <v>17.12</v>
      </c>
      <c r="O38">
        <v>8.6050000000000004</v>
      </c>
      <c r="Q38">
        <v>0.80500000000000005</v>
      </c>
      <c r="R38">
        <v>1</v>
      </c>
      <c r="S38">
        <v>0</v>
      </c>
      <c r="T38">
        <v>0</v>
      </c>
      <c r="V38">
        <v>0</v>
      </c>
      <c r="Y38" s="1">
        <v>44544</v>
      </c>
      <c r="Z38" s="6">
        <v>0.70848379629629632</v>
      </c>
      <c r="AB38">
        <v>1</v>
      </c>
      <c r="AD38" s="3">
        <f t="shared" si="1"/>
        <v>8.7899114987947087</v>
      </c>
      <c r="AE38" s="3">
        <f t="shared" si="0"/>
        <v>17.003664248165279</v>
      </c>
      <c r="AF38" s="3">
        <f t="shared" si="2"/>
        <v>8.2137527493705704</v>
      </c>
      <c r="AG38" s="3">
        <f t="shared" si="3"/>
        <v>0.84031457455760961</v>
      </c>
      <c r="AI38">
        <f t="shared" si="8"/>
        <v>2.3343166800587927</v>
      </c>
      <c r="AN38">
        <f t="shared" si="9"/>
        <v>5.535198621304005</v>
      </c>
      <c r="AS38">
        <f t="shared" si="10"/>
        <v>8.7360805625492173</v>
      </c>
      <c r="AX38">
        <f t="shared" si="11"/>
        <v>6.6317139380433794</v>
      </c>
      <c r="BC38" s="3"/>
      <c r="BD38" s="3"/>
      <c r="BE38" s="3"/>
      <c r="BF38" s="3"/>
    </row>
    <row r="39" spans="1:58" x14ac:dyDescent="0.35">
      <c r="A39">
        <v>16</v>
      </c>
      <c r="B39">
        <v>7</v>
      </c>
      <c r="C39" t="s">
        <v>67</v>
      </c>
      <c r="D39" t="s">
        <v>27</v>
      </c>
      <c r="G39">
        <v>0.46700000000000003</v>
      </c>
      <c r="H39">
        <v>0.46700000000000003</v>
      </c>
      <c r="I39">
        <v>9653</v>
      </c>
      <c r="J39">
        <v>19174</v>
      </c>
      <c r="L39">
        <v>9298</v>
      </c>
      <c r="M39">
        <v>8.3729999999999993</v>
      </c>
      <c r="N39">
        <v>17.690000000000001</v>
      </c>
      <c r="O39">
        <v>9.3170000000000002</v>
      </c>
      <c r="Q39">
        <v>0.91700000000000004</v>
      </c>
      <c r="R39">
        <v>1</v>
      </c>
      <c r="S39">
        <v>0</v>
      </c>
      <c r="T39">
        <v>0</v>
      </c>
      <c r="V39">
        <v>0</v>
      </c>
      <c r="Y39" s="1">
        <v>44544</v>
      </c>
      <c r="Z39" s="6">
        <v>0.72238425925925931</v>
      </c>
      <c r="AB39">
        <v>1</v>
      </c>
      <c r="AD39" s="3">
        <f t="shared" si="1"/>
        <v>8.9416303018096635</v>
      </c>
      <c r="AE39" s="3">
        <f t="shared" si="0"/>
        <v>17.917881405477925</v>
      </c>
      <c r="AF39" s="3">
        <f t="shared" si="2"/>
        <v>8.9762511036682611</v>
      </c>
      <c r="AG39" s="3">
        <f t="shared" si="3"/>
        <v>0.89078624692252284</v>
      </c>
      <c r="AI39">
        <f t="shared" si="8"/>
        <v>0.64855220211485054</v>
      </c>
      <c r="AN39">
        <f t="shared" si="9"/>
        <v>0.45621441401153046</v>
      </c>
      <c r="AS39">
        <f t="shared" si="10"/>
        <v>0.26387662590821037</v>
      </c>
      <c r="AX39">
        <f t="shared" si="11"/>
        <v>1.0237503419419092</v>
      </c>
      <c r="BC39" s="3"/>
      <c r="BD39" s="3"/>
      <c r="BE39" s="3"/>
      <c r="BF39" s="3"/>
    </row>
    <row r="40" spans="1:58" x14ac:dyDescent="0.35">
      <c r="A40">
        <v>17</v>
      </c>
      <c r="B40">
        <v>7</v>
      </c>
      <c r="C40" t="s">
        <v>67</v>
      </c>
      <c r="D40" t="s">
        <v>27</v>
      </c>
      <c r="G40">
        <v>0.46700000000000003</v>
      </c>
      <c r="H40">
        <v>0.46700000000000003</v>
      </c>
      <c r="I40">
        <v>9756</v>
      </c>
      <c r="J40">
        <v>19380</v>
      </c>
      <c r="L40">
        <v>9372</v>
      </c>
      <c r="M40">
        <v>8.4580000000000002</v>
      </c>
      <c r="N40">
        <v>17.876999999999999</v>
      </c>
      <c r="O40">
        <v>9.42</v>
      </c>
      <c r="Q40">
        <v>0.92500000000000004</v>
      </c>
      <c r="R40">
        <v>1</v>
      </c>
      <c r="S40">
        <v>0</v>
      </c>
      <c r="T40">
        <v>0</v>
      </c>
      <c r="V40">
        <v>0</v>
      </c>
      <c r="Y40" s="1">
        <v>44544</v>
      </c>
      <c r="Z40" s="6">
        <v>0.73049768518518521</v>
      </c>
      <c r="AB40">
        <v>1</v>
      </c>
      <c r="AD40" s="3">
        <f t="shared" si="1"/>
        <v>9.0399205905222111</v>
      </c>
      <c r="AE40" s="3">
        <f t="shared" si="0"/>
        <v>18.115333731133379</v>
      </c>
      <c r="AF40" s="3">
        <f t="shared" si="2"/>
        <v>9.0754131406111682</v>
      </c>
      <c r="AG40" s="3">
        <f t="shared" si="3"/>
        <v>0.89782855867221956</v>
      </c>
      <c r="AI40">
        <f t="shared" si="8"/>
        <v>0.44356211691345648</v>
      </c>
      <c r="AN40">
        <f t="shared" si="9"/>
        <v>0.64074295074099608</v>
      </c>
      <c r="AS40">
        <f t="shared" si="10"/>
        <v>0.83792378456853578</v>
      </c>
      <c r="AX40">
        <f t="shared" si="11"/>
        <v>0.24127125864227394</v>
      </c>
      <c r="BC40" s="3">
        <f>AVERAGE(AD40:AD41)</f>
        <v>9.0413520024937544</v>
      </c>
      <c r="BD40" s="3">
        <f>AVERAGE(AE40:AE41)</f>
        <v>17.999354452471682</v>
      </c>
      <c r="BE40" s="3">
        <f>AVERAGE(AF40:AF41)</f>
        <v>8.9580024499779274</v>
      </c>
      <c r="BF40" s="3">
        <f>AVERAGE(AG40:AG41)</f>
        <v>0.89730514360974212</v>
      </c>
    </row>
    <row r="41" spans="1:58" x14ac:dyDescent="0.35">
      <c r="A41">
        <v>18</v>
      </c>
      <c r="B41">
        <v>7</v>
      </c>
      <c r="C41" t="s">
        <v>67</v>
      </c>
      <c r="D41" t="s">
        <v>27</v>
      </c>
      <c r="G41">
        <v>0.46700000000000003</v>
      </c>
      <c r="H41">
        <v>0.46700000000000003</v>
      </c>
      <c r="I41">
        <v>9759</v>
      </c>
      <c r="J41">
        <v>19138</v>
      </c>
      <c r="L41">
        <v>9361</v>
      </c>
      <c r="M41">
        <v>8.4600000000000009</v>
      </c>
      <c r="N41">
        <v>17.658000000000001</v>
      </c>
      <c r="O41">
        <v>9.1980000000000004</v>
      </c>
      <c r="Q41">
        <v>0.92400000000000004</v>
      </c>
      <c r="R41">
        <v>1</v>
      </c>
      <c r="S41">
        <v>0</v>
      </c>
      <c r="T41">
        <v>0</v>
      </c>
      <c r="V41">
        <v>0</v>
      </c>
      <c r="Y41" s="1">
        <v>44544</v>
      </c>
      <c r="Z41" s="6">
        <v>0.73862268518518526</v>
      </c>
      <c r="AB41">
        <v>1</v>
      </c>
      <c r="AD41" s="3">
        <f t="shared" si="1"/>
        <v>9.0427834144652977</v>
      </c>
      <c r="AE41" s="3">
        <f t="shared" si="0"/>
        <v>17.883375173809984</v>
      </c>
      <c r="AF41" s="3">
        <f t="shared" si="2"/>
        <v>8.8405917593446866</v>
      </c>
      <c r="AG41" s="3">
        <f t="shared" si="3"/>
        <v>0.89678172854726457</v>
      </c>
      <c r="AI41">
        <f t="shared" si="8"/>
        <v>0.47537127183664057</v>
      </c>
      <c r="AN41">
        <f t="shared" si="9"/>
        <v>0.64791570105564333</v>
      </c>
      <c r="AS41">
        <f t="shared" si="10"/>
        <v>1.7712026739479272</v>
      </c>
      <c r="AX41">
        <f t="shared" si="11"/>
        <v>0.35758571697060609</v>
      </c>
      <c r="BC41" s="3"/>
      <c r="BD41" s="3"/>
      <c r="BE41" s="3"/>
      <c r="BF41" s="3"/>
    </row>
    <row r="42" spans="1:58" x14ac:dyDescent="0.35">
      <c r="A42">
        <v>19</v>
      </c>
      <c r="B42">
        <v>8</v>
      </c>
      <c r="C42" t="s">
        <v>67</v>
      </c>
      <c r="D42" t="s">
        <v>27</v>
      </c>
      <c r="G42">
        <v>0.6</v>
      </c>
      <c r="H42">
        <v>0.6</v>
      </c>
      <c r="I42">
        <v>12529</v>
      </c>
      <c r="J42">
        <v>25503</v>
      </c>
      <c r="L42">
        <v>12471</v>
      </c>
      <c r="M42">
        <v>8.3559999999999999</v>
      </c>
      <c r="N42">
        <v>18.236999999999998</v>
      </c>
      <c r="O42">
        <v>9.8810000000000002</v>
      </c>
      <c r="Q42">
        <v>0.99</v>
      </c>
      <c r="R42">
        <v>1</v>
      </c>
      <c r="S42">
        <v>0</v>
      </c>
      <c r="T42">
        <v>0</v>
      </c>
      <c r="V42">
        <v>0</v>
      </c>
      <c r="Y42" s="1">
        <v>44544</v>
      </c>
      <c r="Z42" s="6">
        <v>0.75348379629629625</v>
      </c>
      <c r="AB42">
        <v>1</v>
      </c>
      <c r="AD42" s="3">
        <f t="shared" si="1"/>
        <v>9.0956999934443665</v>
      </c>
      <c r="AE42" s="3">
        <f t="shared" si="0"/>
        <v>18.667755753455062</v>
      </c>
      <c r="AF42" s="3">
        <f t="shared" si="2"/>
        <v>9.572055760010695</v>
      </c>
      <c r="AG42" s="3">
        <f t="shared" si="3"/>
        <v>0.92835642547394792</v>
      </c>
      <c r="AI42">
        <f t="shared" si="8"/>
        <v>1.0633332604929615</v>
      </c>
      <c r="AN42">
        <f t="shared" si="9"/>
        <v>3.7097541858614531</v>
      </c>
      <c r="AS42">
        <f t="shared" si="10"/>
        <v>6.3561751112299447</v>
      </c>
      <c r="AX42">
        <f t="shared" si="11"/>
        <v>3.1507139415497667</v>
      </c>
      <c r="BC42" s="3"/>
      <c r="BD42" s="3"/>
      <c r="BE42" s="3"/>
      <c r="BF42" s="3"/>
    </row>
    <row r="43" spans="1:58" x14ac:dyDescent="0.35">
      <c r="A43">
        <v>20</v>
      </c>
      <c r="B43">
        <v>8</v>
      </c>
      <c r="C43" t="s">
        <v>67</v>
      </c>
      <c r="D43" t="s">
        <v>27</v>
      </c>
      <c r="G43">
        <v>0.6</v>
      </c>
      <c r="H43">
        <v>0.6</v>
      </c>
      <c r="I43">
        <v>12511</v>
      </c>
      <c r="J43">
        <v>24910</v>
      </c>
      <c r="L43">
        <v>12409</v>
      </c>
      <c r="M43">
        <v>8.3439999999999994</v>
      </c>
      <c r="N43">
        <v>17.818000000000001</v>
      </c>
      <c r="O43">
        <v>9.4740000000000002</v>
      </c>
      <c r="Q43">
        <v>0.98499999999999999</v>
      </c>
      <c r="R43">
        <v>1</v>
      </c>
      <c r="S43">
        <v>0</v>
      </c>
      <c r="T43">
        <v>0</v>
      </c>
      <c r="V43">
        <v>0</v>
      </c>
      <c r="Y43" s="1">
        <v>44544</v>
      </c>
      <c r="Z43" s="6">
        <v>0.76184027777777785</v>
      </c>
      <c r="AB43">
        <v>1</v>
      </c>
      <c r="AD43" s="3">
        <f t="shared" si="1"/>
        <v>9.0823306056301636</v>
      </c>
      <c r="AE43" s="3">
        <f t="shared" si="0"/>
        <v>18.225355510768249</v>
      </c>
      <c r="AF43" s="3">
        <f t="shared" si="2"/>
        <v>9.1430249051380859</v>
      </c>
      <c r="AG43" s="3">
        <f t="shared" si="3"/>
        <v>0.92376401343789571</v>
      </c>
      <c r="AI43">
        <f t="shared" si="8"/>
        <v>0.91478450700181768</v>
      </c>
      <c r="AN43">
        <f t="shared" si="9"/>
        <v>1.2519750598236081</v>
      </c>
      <c r="AS43">
        <f t="shared" si="10"/>
        <v>1.5891656126453984</v>
      </c>
      <c r="AX43">
        <f t="shared" si="11"/>
        <v>2.6404459375439657</v>
      </c>
      <c r="BC43" s="3">
        <f>AVERAGE(AD43:AD44)</f>
        <v>9.0299671700245394</v>
      </c>
      <c r="BD43" s="3">
        <f>AVERAGE(AE43:AE44)</f>
        <v>18.198498160453369</v>
      </c>
      <c r="BE43" s="3">
        <f>AVERAGE(AF43:AF44)</f>
        <v>9.1685309904288292</v>
      </c>
      <c r="BF43" s="3">
        <f>AVERAGE(AG43:AG44)</f>
        <v>0.92320847972385711</v>
      </c>
    </row>
    <row r="44" spans="1:58" x14ac:dyDescent="0.35">
      <c r="A44">
        <v>21</v>
      </c>
      <c r="B44">
        <v>8</v>
      </c>
      <c r="C44" t="s">
        <v>67</v>
      </c>
      <c r="D44" t="s">
        <v>27</v>
      </c>
      <c r="G44">
        <v>0.6</v>
      </c>
      <c r="H44">
        <v>0.6</v>
      </c>
      <c r="I44">
        <v>12370</v>
      </c>
      <c r="J44">
        <v>24838</v>
      </c>
      <c r="L44">
        <v>12394</v>
      </c>
      <c r="M44">
        <v>8.2539999999999996</v>
      </c>
      <c r="N44">
        <v>17.768000000000001</v>
      </c>
      <c r="O44">
        <v>9.5139999999999993</v>
      </c>
      <c r="Q44">
        <v>0.98399999999999999</v>
      </c>
      <c r="R44">
        <v>1</v>
      </c>
      <c r="S44">
        <v>0</v>
      </c>
      <c r="T44">
        <v>0</v>
      </c>
      <c r="V44">
        <v>0</v>
      </c>
      <c r="Y44" s="1">
        <v>44544</v>
      </c>
      <c r="Z44" s="6">
        <v>0.7704050925925926</v>
      </c>
      <c r="AB44">
        <v>1</v>
      </c>
      <c r="AD44" s="3">
        <f t="shared" si="1"/>
        <v>8.9776037344189152</v>
      </c>
      <c r="AE44" s="3">
        <f t="shared" si="0"/>
        <v>18.171640810138488</v>
      </c>
      <c r="AF44" s="3">
        <f t="shared" si="2"/>
        <v>9.1940370757195726</v>
      </c>
      <c r="AG44" s="3">
        <f t="shared" si="3"/>
        <v>0.92265294600981862</v>
      </c>
      <c r="AI44">
        <f t="shared" si="8"/>
        <v>0.24884739534538625</v>
      </c>
      <c r="AN44">
        <f t="shared" si="9"/>
        <v>0.95356005632493257</v>
      </c>
      <c r="AS44">
        <f t="shared" si="10"/>
        <v>2.1559675079952516</v>
      </c>
      <c r="AX44">
        <f t="shared" si="11"/>
        <v>2.5169940010909553</v>
      </c>
    </row>
    <row r="45" spans="1:58" x14ac:dyDescent="0.35">
      <c r="A45">
        <v>22</v>
      </c>
      <c r="B45">
        <v>9</v>
      </c>
      <c r="C45" t="s">
        <v>132</v>
      </c>
      <c r="D45" t="s">
        <v>27</v>
      </c>
      <c r="G45">
        <v>0.5</v>
      </c>
      <c r="H45">
        <v>0.5</v>
      </c>
      <c r="I45">
        <v>6717</v>
      </c>
      <c r="J45">
        <v>8607</v>
      </c>
      <c r="L45">
        <v>3344</v>
      </c>
      <c r="M45">
        <v>5.5679999999999996</v>
      </c>
      <c r="N45">
        <v>7.57</v>
      </c>
      <c r="O45">
        <v>2.0030000000000001</v>
      </c>
      <c r="Q45">
        <v>0.23400000000000001</v>
      </c>
      <c r="R45">
        <v>1</v>
      </c>
      <c r="S45">
        <v>0</v>
      </c>
      <c r="T45">
        <v>0</v>
      </c>
      <c r="V45">
        <v>0</v>
      </c>
      <c r="Y45" s="1">
        <v>44544</v>
      </c>
      <c r="Z45" s="6">
        <v>0.78377314814814814</v>
      </c>
      <c r="AB45">
        <v>1</v>
      </c>
      <c r="AD45" s="3">
        <f t="shared" si="1"/>
        <v>5.734647860390405</v>
      </c>
      <c r="AE45" s="3">
        <f t="shared" si="0"/>
        <v>7.2752472068043046</v>
      </c>
      <c r="AF45" s="3">
        <f t="shared" si="2"/>
        <v>1.5405993464138996</v>
      </c>
      <c r="AG45" s="3">
        <f t="shared" si="3"/>
        <v>0.3027707172839334</v>
      </c>
    </row>
    <row r="46" spans="1:58" x14ac:dyDescent="0.35">
      <c r="A46">
        <v>23</v>
      </c>
      <c r="B46">
        <v>9</v>
      </c>
      <c r="C46" t="s">
        <v>132</v>
      </c>
      <c r="D46" t="s">
        <v>27</v>
      </c>
      <c r="G46">
        <v>0.5</v>
      </c>
      <c r="H46">
        <v>0.5</v>
      </c>
      <c r="I46">
        <v>5192</v>
      </c>
      <c r="J46">
        <v>8569</v>
      </c>
      <c r="L46">
        <v>3271</v>
      </c>
      <c r="M46">
        <v>4.3979999999999997</v>
      </c>
      <c r="N46">
        <v>7.5380000000000003</v>
      </c>
      <c r="O46">
        <v>3.14</v>
      </c>
      <c r="Q46">
        <v>0.22600000000000001</v>
      </c>
      <c r="R46">
        <v>1</v>
      </c>
      <c r="S46">
        <v>0</v>
      </c>
      <c r="T46">
        <v>0</v>
      </c>
      <c r="V46">
        <v>0</v>
      </c>
      <c r="Y46" s="1">
        <v>44544</v>
      </c>
      <c r="Z46" s="6">
        <v>0.79107638888888887</v>
      </c>
      <c r="AB46">
        <v>1</v>
      </c>
      <c r="AD46" s="3">
        <f t="shared" si="1"/>
        <v>4.3754267659465258</v>
      </c>
      <c r="AE46" s="3">
        <f t="shared" si="0"/>
        <v>7.2412278964054533</v>
      </c>
      <c r="AF46" s="3">
        <f t="shared" si="2"/>
        <v>2.8658011304589275</v>
      </c>
      <c r="AG46" s="3">
        <f t="shared" si="3"/>
        <v>0.29628208350396296</v>
      </c>
      <c r="AJ46">
        <f>ABS(100*(AD46-AD47)/(AVERAGE(AD46:AD47)))</f>
        <v>0.24474409329622629</v>
      </c>
      <c r="AO46">
        <f>ABS(100*(AE46-AE47)/(AVERAGE(AE46:AE47)))</f>
        <v>0.5951980057966888</v>
      </c>
      <c r="AT46">
        <f>ABS(100*(AF46-AF47)/(AVERAGE(AF46:AF47)))</f>
        <v>1.1326339357337833</v>
      </c>
      <c r="AY46">
        <f>ABS(100*(AG46-AG47)/(AVERAGE(AG46:AG47)))</f>
        <v>0.62802714929088965</v>
      </c>
      <c r="BC46" s="3">
        <f>AVERAGE(AD46:AD47)</f>
        <v>4.3700790108208452</v>
      </c>
      <c r="BD46" s="3">
        <f>AVERAGE(AE46:AE47)</f>
        <v>7.2197420161535479</v>
      </c>
      <c r="BE46" s="3">
        <f>AVERAGE(AF46:AF47)</f>
        <v>2.8496630053327028</v>
      </c>
      <c r="BF46" s="3">
        <f>AVERAGE(AG46:AG47)</f>
        <v>0.29721538014354776</v>
      </c>
    </row>
    <row r="47" spans="1:58" x14ac:dyDescent="0.35">
      <c r="A47">
        <v>24</v>
      </c>
      <c r="B47">
        <v>9</v>
      </c>
      <c r="C47" t="s">
        <v>132</v>
      </c>
      <c r="D47" t="s">
        <v>27</v>
      </c>
      <c r="G47">
        <v>0.5</v>
      </c>
      <c r="H47">
        <v>0.5</v>
      </c>
      <c r="I47">
        <v>5180</v>
      </c>
      <c r="J47">
        <v>8521</v>
      </c>
      <c r="L47">
        <v>3292</v>
      </c>
      <c r="M47">
        <v>4.3890000000000002</v>
      </c>
      <c r="N47">
        <v>7.4980000000000002</v>
      </c>
      <c r="O47">
        <v>3.109</v>
      </c>
      <c r="Q47">
        <v>0.22800000000000001</v>
      </c>
      <c r="R47">
        <v>1</v>
      </c>
      <c r="S47">
        <v>0</v>
      </c>
      <c r="T47">
        <v>0</v>
      </c>
      <c r="V47">
        <v>0</v>
      </c>
      <c r="Y47" s="1">
        <v>44544</v>
      </c>
      <c r="Z47" s="6">
        <v>0.79879629629629623</v>
      </c>
      <c r="AB47">
        <v>1</v>
      </c>
      <c r="AD47" s="3">
        <f t="shared" si="1"/>
        <v>4.3647312556951636</v>
      </c>
      <c r="AE47" s="3">
        <f t="shared" si="0"/>
        <v>7.1982561359016417</v>
      </c>
      <c r="AF47" s="3">
        <f t="shared" si="2"/>
        <v>2.8335248802064781</v>
      </c>
      <c r="AG47" s="3">
        <f t="shared" si="3"/>
        <v>0.29814867678313256</v>
      </c>
      <c r="BC47" s="3"/>
      <c r="BD47" s="3"/>
      <c r="BE47" s="3"/>
      <c r="BF47" s="3"/>
    </row>
    <row r="48" spans="1:58" x14ac:dyDescent="0.35">
      <c r="A48">
        <v>25</v>
      </c>
      <c r="B48">
        <v>10</v>
      </c>
      <c r="C48" t="s">
        <v>133</v>
      </c>
      <c r="D48" t="s">
        <v>27</v>
      </c>
      <c r="G48">
        <v>0.5</v>
      </c>
      <c r="H48">
        <v>0.5</v>
      </c>
      <c r="I48">
        <v>6720</v>
      </c>
      <c r="J48">
        <v>9210</v>
      </c>
      <c r="L48">
        <v>12741</v>
      </c>
      <c r="M48">
        <v>5.57</v>
      </c>
      <c r="N48">
        <v>8.0820000000000007</v>
      </c>
      <c r="O48">
        <v>2.5110000000000001</v>
      </c>
      <c r="Q48">
        <v>1.2170000000000001</v>
      </c>
      <c r="R48">
        <v>1</v>
      </c>
      <c r="S48">
        <v>0</v>
      </c>
      <c r="T48">
        <v>0</v>
      </c>
      <c r="V48">
        <v>0</v>
      </c>
      <c r="Y48" s="1">
        <v>44544</v>
      </c>
      <c r="Z48" s="6">
        <v>0.81216435185185187</v>
      </c>
      <c r="AB48">
        <v>1</v>
      </c>
      <c r="AD48" s="3">
        <f t="shared" si="1"/>
        <v>5.7373217379532457</v>
      </c>
      <c r="AE48" s="3">
        <f t="shared" si="0"/>
        <v>7.815079948133441</v>
      </c>
      <c r="AF48" s="3">
        <f t="shared" si="2"/>
        <v>2.0777582101801952</v>
      </c>
      <c r="AG48" s="3">
        <f t="shared" si="3"/>
        <v>1.1380267670152038</v>
      </c>
      <c r="BC48" s="3"/>
      <c r="BD48" s="3"/>
      <c r="BE48" s="3"/>
      <c r="BF48" s="3"/>
    </row>
    <row r="49" spans="1:58" x14ac:dyDescent="0.35">
      <c r="A49">
        <v>26</v>
      </c>
      <c r="B49">
        <v>10</v>
      </c>
      <c r="C49" t="s">
        <v>133</v>
      </c>
      <c r="D49" t="s">
        <v>27</v>
      </c>
      <c r="G49">
        <v>0.5</v>
      </c>
      <c r="H49">
        <v>0.5</v>
      </c>
      <c r="I49">
        <v>7336</v>
      </c>
      <c r="J49">
        <v>9235</v>
      </c>
      <c r="L49">
        <v>12765</v>
      </c>
      <c r="M49">
        <v>6.0430000000000001</v>
      </c>
      <c r="N49">
        <v>8.1020000000000003</v>
      </c>
      <c r="O49">
        <v>2.06</v>
      </c>
      <c r="Q49">
        <v>1.2190000000000001</v>
      </c>
      <c r="R49">
        <v>1</v>
      </c>
      <c r="S49">
        <v>0</v>
      </c>
      <c r="T49">
        <v>0</v>
      </c>
      <c r="V49">
        <v>0</v>
      </c>
      <c r="Y49" s="1">
        <v>44544</v>
      </c>
      <c r="Z49" s="6">
        <v>0.8196296296296296</v>
      </c>
      <c r="AB49">
        <v>1</v>
      </c>
      <c r="AD49" s="3">
        <f t="shared" si="1"/>
        <v>6.286357930856477</v>
      </c>
      <c r="AE49" s="3">
        <f t="shared" si="0"/>
        <v>7.8374610733958434</v>
      </c>
      <c r="AF49" s="3">
        <f t="shared" si="2"/>
        <v>1.5511031425393664</v>
      </c>
      <c r="AG49" s="3">
        <f t="shared" si="3"/>
        <v>1.1401600164771117</v>
      </c>
      <c r="AJ49">
        <f>ABS(100*(AD49-AD50)/(AVERAGE(AD49:AD50)))</f>
        <v>0.59726278429891944</v>
      </c>
      <c r="AO49">
        <f>ABS(100*(AE49-AE50)/(AVERAGE(AE49:AE50)))</f>
        <v>0.74523823018209412</v>
      </c>
      <c r="AT49">
        <f>ABS(100*(AF49-AF50)/(AVERAGE(AF49:AF50)))</f>
        <v>1.3471996749516277</v>
      </c>
      <c r="AY49">
        <f>ABS(100*(AG49-AG50)/(AVERAGE(AG49:AG50)))</f>
        <v>1.0700739900718452</v>
      </c>
      <c r="BC49" s="3">
        <f>AVERAGE(AD49:AD50)</f>
        <v>6.2676407879165943</v>
      </c>
      <c r="BD49" s="3">
        <f>AVERAGE(AE49:AE50)</f>
        <v>7.8083656105547208</v>
      </c>
      <c r="BE49" s="3">
        <f>AVERAGE(AF49:AF50)</f>
        <v>1.5407248226381265</v>
      </c>
      <c r="BF49" s="3">
        <f>AVERAGE(AG49:AG50)</f>
        <v>1.1462931086800976</v>
      </c>
    </row>
    <row r="50" spans="1:58" x14ac:dyDescent="0.35">
      <c r="A50">
        <v>27</v>
      </c>
      <c r="B50">
        <v>10</v>
      </c>
      <c r="C50" t="s">
        <v>133</v>
      </c>
      <c r="D50" t="s">
        <v>27</v>
      </c>
      <c r="G50">
        <v>0.5</v>
      </c>
      <c r="H50">
        <v>0.5</v>
      </c>
      <c r="I50">
        <v>7294</v>
      </c>
      <c r="J50">
        <v>9170</v>
      </c>
      <c r="L50">
        <v>12903</v>
      </c>
      <c r="M50">
        <v>6.0110000000000001</v>
      </c>
      <c r="N50">
        <v>8.0470000000000006</v>
      </c>
      <c r="O50">
        <v>2.036</v>
      </c>
      <c r="Q50">
        <v>1.2330000000000001</v>
      </c>
      <c r="R50">
        <v>1</v>
      </c>
      <c r="S50">
        <v>0</v>
      </c>
      <c r="T50">
        <v>0</v>
      </c>
      <c r="V50">
        <v>0</v>
      </c>
      <c r="Y50" s="1">
        <v>44544</v>
      </c>
      <c r="Z50" s="6">
        <v>0.82731481481481473</v>
      </c>
      <c r="AB50">
        <v>1</v>
      </c>
      <c r="AD50" s="3">
        <f t="shared" si="1"/>
        <v>6.2489236449767116</v>
      </c>
      <c r="AE50" s="3">
        <f t="shared" si="0"/>
        <v>7.7792701477135981</v>
      </c>
      <c r="AF50" s="3">
        <f t="shared" si="2"/>
        <v>1.5303465027368865</v>
      </c>
      <c r="AG50" s="3">
        <f t="shared" si="3"/>
        <v>1.1524262008830835</v>
      </c>
      <c r="BC50" s="3"/>
      <c r="BD50" s="3"/>
      <c r="BE50" s="3"/>
      <c r="BF50" s="3"/>
    </row>
    <row r="51" spans="1:58" x14ac:dyDescent="0.35">
      <c r="A51">
        <v>28</v>
      </c>
      <c r="B51">
        <v>11</v>
      </c>
      <c r="C51" t="s">
        <v>134</v>
      </c>
      <c r="D51" t="s">
        <v>27</v>
      </c>
      <c r="G51">
        <v>0.5</v>
      </c>
      <c r="H51">
        <v>0.5</v>
      </c>
      <c r="I51">
        <v>4085</v>
      </c>
      <c r="J51">
        <v>6082</v>
      </c>
      <c r="L51">
        <v>2380</v>
      </c>
      <c r="M51">
        <v>3.5489999999999999</v>
      </c>
      <c r="N51">
        <v>5.431</v>
      </c>
      <c r="O51">
        <v>1.8819999999999999</v>
      </c>
      <c r="Q51">
        <v>0.13300000000000001</v>
      </c>
      <c r="R51">
        <v>1</v>
      </c>
      <c r="S51">
        <v>0</v>
      </c>
      <c r="T51">
        <v>0</v>
      </c>
      <c r="V51">
        <v>0</v>
      </c>
      <c r="Y51" s="1">
        <v>44544</v>
      </c>
      <c r="Z51" s="6">
        <v>0.84061342592592592</v>
      </c>
      <c r="AB51">
        <v>1</v>
      </c>
      <c r="AD51" s="3">
        <f t="shared" si="1"/>
        <v>3.3887659452584122</v>
      </c>
      <c r="AE51" s="3">
        <f t="shared" si="0"/>
        <v>5.0147535553017022</v>
      </c>
      <c r="AF51" s="3">
        <f t="shared" si="2"/>
        <v>1.62598761004329</v>
      </c>
      <c r="AG51" s="3">
        <f t="shared" si="3"/>
        <v>0.21708519723062447</v>
      </c>
      <c r="BC51" s="3"/>
      <c r="BD51" s="3"/>
      <c r="BE51" s="3"/>
      <c r="BF51" s="3"/>
    </row>
    <row r="52" spans="1:58" x14ac:dyDescent="0.35">
      <c r="A52">
        <v>29</v>
      </c>
      <c r="B52">
        <v>11</v>
      </c>
      <c r="C52" t="s">
        <v>134</v>
      </c>
      <c r="D52" t="s">
        <v>27</v>
      </c>
      <c r="G52">
        <v>0.5</v>
      </c>
      <c r="H52">
        <v>0.5</v>
      </c>
      <c r="I52">
        <v>2831</v>
      </c>
      <c r="J52">
        <v>6022</v>
      </c>
      <c r="L52">
        <v>2259</v>
      </c>
      <c r="M52">
        <v>2.5870000000000002</v>
      </c>
      <c r="N52">
        <v>5.38</v>
      </c>
      <c r="O52">
        <v>2.7930000000000001</v>
      </c>
      <c r="Q52">
        <v>0.12</v>
      </c>
      <c r="R52">
        <v>1</v>
      </c>
      <c r="S52">
        <v>0</v>
      </c>
      <c r="T52">
        <v>0</v>
      </c>
      <c r="V52">
        <v>0</v>
      </c>
      <c r="Y52" s="1">
        <v>44544</v>
      </c>
      <c r="Z52" s="6">
        <v>0.84773148148148147</v>
      </c>
      <c r="AB52">
        <v>1</v>
      </c>
      <c r="AD52" s="3">
        <f t="shared" si="1"/>
        <v>2.2710851239911176</v>
      </c>
      <c r="AE52" s="3">
        <f t="shared" si="0"/>
        <v>4.9610388546719371</v>
      </c>
      <c r="AF52" s="3">
        <f t="shared" si="2"/>
        <v>2.6899537306808194</v>
      </c>
      <c r="AG52" s="3">
        <f t="shared" si="3"/>
        <v>0.20633006452683775</v>
      </c>
      <c r="AJ52">
        <f>ABS(100*(AD52-AD53)/(AVERAGE(AD52:AD53)))</f>
        <v>0.62990128765134945</v>
      </c>
      <c r="AO52">
        <f>ABS(100*(AE52-AE53)/(AVERAGE(AE52:AE53)))</f>
        <v>0.21631197230017379</v>
      </c>
      <c r="AT52">
        <f>ABS(100*(AF52-AF53)/(AVERAGE(AF52:AF53)))</f>
        <v>0.92521856817190096</v>
      </c>
      <c r="AY52">
        <f>ABS(100*(AG52-AG53)/(AVERAGE(AG52:AG53)))</f>
        <v>0.85788879608828095</v>
      </c>
      <c r="BC52" s="3">
        <f>AVERAGE(AD52:AD53)</f>
        <v>2.263954783823543</v>
      </c>
      <c r="BD52" s="3">
        <f>AVERAGE(AE52:AE53)</f>
        <v>4.9664103247349143</v>
      </c>
      <c r="BE52" s="3">
        <f>AVERAGE(AF52:AF53)</f>
        <v>2.7024555409113704</v>
      </c>
      <c r="BF52" s="3">
        <f>AVERAGE(AG52:AG53)</f>
        <v>0.20721891846929946</v>
      </c>
    </row>
    <row r="53" spans="1:58" x14ac:dyDescent="0.35">
      <c r="A53">
        <v>30</v>
      </c>
      <c r="B53">
        <v>11</v>
      </c>
      <c r="C53" t="s">
        <v>134</v>
      </c>
      <c r="D53" t="s">
        <v>27</v>
      </c>
      <c r="G53">
        <v>0.5</v>
      </c>
      <c r="H53">
        <v>0.5</v>
      </c>
      <c r="I53">
        <v>2815</v>
      </c>
      <c r="J53">
        <v>6034</v>
      </c>
      <c r="L53">
        <v>2279</v>
      </c>
      <c r="M53">
        <v>2.5750000000000002</v>
      </c>
      <c r="N53">
        <v>5.39</v>
      </c>
      <c r="O53">
        <v>2.8159999999999998</v>
      </c>
      <c r="Q53">
        <v>0.122</v>
      </c>
      <c r="R53">
        <v>1</v>
      </c>
      <c r="S53">
        <v>0</v>
      </c>
      <c r="T53">
        <v>0</v>
      </c>
      <c r="V53">
        <v>0</v>
      </c>
      <c r="Y53" s="1">
        <v>44544</v>
      </c>
      <c r="Z53" s="6">
        <v>0.85528935185185195</v>
      </c>
      <c r="AB53">
        <v>1</v>
      </c>
      <c r="AD53" s="3">
        <f t="shared" si="1"/>
        <v>2.2568244436559688</v>
      </c>
      <c r="AE53" s="3">
        <f t="shared" si="0"/>
        <v>4.9717817947978906</v>
      </c>
      <c r="AF53" s="3">
        <f t="shared" si="2"/>
        <v>2.7149573511419218</v>
      </c>
      <c r="AG53" s="3">
        <f t="shared" si="3"/>
        <v>0.20810777241176118</v>
      </c>
      <c r="BC53" s="3"/>
      <c r="BD53" s="3"/>
      <c r="BE53" s="3"/>
      <c r="BF53" s="3"/>
    </row>
    <row r="54" spans="1:58" x14ac:dyDescent="0.35">
      <c r="A54">
        <v>31</v>
      </c>
      <c r="B54">
        <v>12</v>
      </c>
      <c r="C54" t="s">
        <v>135</v>
      </c>
      <c r="D54" t="s">
        <v>27</v>
      </c>
      <c r="G54">
        <v>0.5</v>
      </c>
      <c r="H54">
        <v>0.5</v>
      </c>
      <c r="I54">
        <v>4218</v>
      </c>
      <c r="J54">
        <v>8762</v>
      </c>
      <c r="L54">
        <v>2329</v>
      </c>
      <c r="M54">
        <v>3.6509999999999998</v>
      </c>
      <c r="N54">
        <v>7.7009999999999996</v>
      </c>
      <c r="O54">
        <v>4.05</v>
      </c>
      <c r="Q54">
        <v>0.128</v>
      </c>
      <c r="R54">
        <v>1</v>
      </c>
      <c r="S54">
        <v>0</v>
      </c>
      <c r="T54">
        <v>0</v>
      </c>
      <c r="V54">
        <v>0</v>
      </c>
      <c r="Y54" s="1">
        <v>44544</v>
      </c>
      <c r="Z54" s="6">
        <v>0.86853009259259262</v>
      </c>
      <c r="AB54">
        <v>1</v>
      </c>
      <c r="AD54" s="3">
        <f t="shared" si="1"/>
        <v>3.5073078505443371</v>
      </c>
      <c r="AE54" s="3">
        <f t="shared" si="0"/>
        <v>7.4140101834311976</v>
      </c>
      <c r="AF54" s="3">
        <f t="shared" si="2"/>
        <v>3.9067023328868604</v>
      </c>
      <c r="AG54" s="3">
        <f t="shared" si="3"/>
        <v>0.21255204212406975</v>
      </c>
      <c r="BC54" s="3"/>
      <c r="BD54" s="3"/>
      <c r="BE54" s="3"/>
      <c r="BF54" s="3"/>
    </row>
    <row r="55" spans="1:58" x14ac:dyDescent="0.35">
      <c r="A55">
        <v>32</v>
      </c>
      <c r="B55">
        <v>12</v>
      </c>
      <c r="C55" t="s">
        <v>135</v>
      </c>
      <c r="D55" t="s">
        <v>27</v>
      </c>
      <c r="G55">
        <v>0.5</v>
      </c>
      <c r="H55">
        <v>0.5</v>
      </c>
      <c r="I55">
        <v>4753</v>
      </c>
      <c r="J55">
        <v>8819</v>
      </c>
      <c r="L55">
        <v>2313</v>
      </c>
      <c r="M55">
        <v>4.0609999999999999</v>
      </c>
      <c r="N55">
        <v>7.75</v>
      </c>
      <c r="O55">
        <v>3.6880000000000002</v>
      </c>
      <c r="Q55">
        <v>0.126</v>
      </c>
      <c r="R55">
        <v>1</v>
      </c>
      <c r="S55">
        <v>0</v>
      </c>
      <c r="T55">
        <v>0</v>
      </c>
      <c r="V55">
        <v>0</v>
      </c>
      <c r="Y55" s="1">
        <v>44544</v>
      </c>
      <c r="Z55" s="6">
        <v>0.87581018518518527</v>
      </c>
      <c r="AB55">
        <v>1</v>
      </c>
      <c r="AD55" s="3">
        <f t="shared" si="1"/>
        <v>3.9841493492508784</v>
      </c>
      <c r="AE55" s="3">
        <f t="shared" si="0"/>
        <v>7.4650391490294741</v>
      </c>
      <c r="AF55" s="3">
        <f t="shared" si="2"/>
        <v>3.4808897997785957</v>
      </c>
      <c r="AG55" s="3">
        <f t="shared" si="3"/>
        <v>0.21112987581613099</v>
      </c>
      <c r="AJ55">
        <f>ABS(100*(AD55-AD56)/(AVERAGE(AD55:AD56)))</f>
        <v>1.06807164717398</v>
      </c>
      <c r="AO55">
        <f>ABS(100*(AE55-AE56)/(AVERAGE(AE55:AE56)))</f>
        <v>0.11985315855997646</v>
      </c>
      <c r="AT55">
        <f>ABS(100*(AF55-AF56)/(AVERAGE(AF55:AF56)))</f>
        <v>0.97661186521884702</v>
      </c>
      <c r="AY55">
        <f>ABS(100*(AG55-AG56)/(AVERAGE(AG55:AG56)))</f>
        <v>2.9041973894291755</v>
      </c>
      <c r="BC55" s="3">
        <f>AVERAGE(AD55:AD56)</f>
        <v>4.0055403697536018</v>
      </c>
      <c r="BD55" s="3">
        <f>AVERAGE(AE55:AE56)</f>
        <v>7.4695153740819542</v>
      </c>
      <c r="BE55" s="3">
        <f>AVERAGE(AF55:AF56)</f>
        <v>3.4639750043283528</v>
      </c>
      <c r="BF55" s="3">
        <f>AVERAGE(AG55:AG56)</f>
        <v>0.21424086461474698</v>
      </c>
    </row>
    <row r="56" spans="1:58" x14ac:dyDescent="0.35">
      <c r="A56">
        <v>33</v>
      </c>
      <c r="B56">
        <v>12</v>
      </c>
      <c r="C56" t="s">
        <v>135</v>
      </c>
      <c r="D56" t="s">
        <v>27</v>
      </c>
      <c r="G56">
        <v>0.5</v>
      </c>
      <c r="H56">
        <v>0.5</v>
      </c>
      <c r="I56">
        <v>4801</v>
      </c>
      <c r="J56">
        <v>8829</v>
      </c>
      <c r="L56">
        <v>2383</v>
      </c>
      <c r="M56">
        <v>4.0979999999999999</v>
      </c>
      <c r="N56">
        <v>7.758</v>
      </c>
      <c r="O56">
        <v>3.66</v>
      </c>
      <c r="Q56">
        <v>0.13300000000000001</v>
      </c>
      <c r="R56">
        <v>1</v>
      </c>
      <c r="S56">
        <v>0</v>
      </c>
      <c r="T56">
        <v>0</v>
      </c>
      <c r="V56">
        <v>0</v>
      </c>
      <c r="Y56" s="1">
        <v>44544</v>
      </c>
      <c r="Z56" s="6">
        <v>0.88355324074074071</v>
      </c>
      <c r="AB56">
        <v>1</v>
      </c>
      <c r="AD56" s="3">
        <f t="shared" si="1"/>
        <v>4.0269313902563244</v>
      </c>
      <c r="AE56" s="3">
        <f t="shared" si="0"/>
        <v>7.4739915991344343</v>
      </c>
      <c r="AF56" s="3">
        <f t="shared" si="2"/>
        <v>3.4470602088781099</v>
      </c>
      <c r="AG56" s="3">
        <f t="shared" si="3"/>
        <v>0.21735185341336297</v>
      </c>
      <c r="BC56" s="3"/>
      <c r="BD56" s="3"/>
      <c r="BE56" s="3"/>
      <c r="BF56" s="3"/>
    </row>
    <row r="57" spans="1:58" x14ac:dyDescent="0.35">
      <c r="A57">
        <v>34</v>
      </c>
      <c r="B57">
        <v>13</v>
      </c>
      <c r="C57" t="s">
        <v>136</v>
      </c>
      <c r="D57" t="s">
        <v>27</v>
      </c>
      <c r="G57">
        <v>0.5</v>
      </c>
      <c r="H57">
        <v>0.5</v>
      </c>
      <c r="I57">
        <v>4915</v>
      </c>
      <c r="J57">
        <v>8252</v>
      </c>
      <c r="L57">
        <v>2903</v>
      </c>
      <c r="M57">
        <v>4.1849999999999996</v>
      </c>
      <c r="N57">
        <v>7.27</v>
      </c>
      <c r="O57">
        <v>3.0840000000000001</v>
      </c>
      <c r="Q57">
        <v>0.188</v>
      </c>
      <c r="R57">
        <v>1</v>
      </c>
      <c r="S57">
        <v>0</v>
      </c>
      <c r="T57">
        <v>0</v>
      </c>
      <c r="V57">
        <v>0</v>
      </c>
      <c r="Y57" s="1">
        <v>44544</v>
      </c>
      <c r="Z57" s="6">
        <v>0.89687499999999998</v>
      </c>
      <c r="AB57">
        <v>1</v>
      </c>
      <c r="AD57" s="3">
        <f t="shared" si="1"/>
        <v>4.128538737644261</v>
      </c>
      <c r="AE57" s="3">
        <f t="shared" si="0"/>
        <v>6.9574352280781966</v>
      </c>
      <c r="AF57" s="3">
        <f t="shared" si="2"/>
        <v>2.8288964904339355</v>
      </c>
      <c r="AG57" s="3">
        <f t="shared" si="3"/>
        <v>0.263572258421372</v>
      </c>
      <c r="BC57" s="3"/>
      <c r="BD57" s="3"/>
      <c r="BE57" s="3"/>
      <c r="BF57" s="3"/>
    </row>
    <row r="58" spans="1:58" x14ac:dyDescent="0.35">
      <c r="A58">
        <v>35</v>
      </c>
      <c r="B58">
        <v>13</v>
      </c>
      <c r="C58" t="s">
        <v>136</v>
      </c>
      <c r="D58" t="s">
        <v>27</v>
      </c>
      <c r="G58">
        <v>0.5</v>
      </c>
      <c r="H58">
        <v>0.5</v>
      </c>
      <c r="I58">
        <v>4981</v>
      </c>
      <c r="J58">
        <v>8253</v>
      </c>
      <c r="L58">
        <v>2856</v>
      </c>
      <c r="M58">
        <v>4.2370000000000001</v>
      </c>
      <c r="N58">
        <v>7.2709999999999999</v>
      </c>
      <c r="O58">
        <v>3.0339999999999998</v>
      </c>
      <c r="Q58">
        <v>0.183</v>
      </c>
      <c r="R58">
        <v>1</v>
      </c>
      <c r="S58">
        <v>0</v>
      </c>
      <c r="T58">
        <v>0</v>
      </c>
      <c r="V58">
        <v>0</v>
      </c>
      <c r="Y58" s="1">
        <v>44544</v>
      </c>
      <c r="Z58" s="6">
        <v>0.90410879629629637</v>
      </c>
      <c r="AB58">
        <v>1</v>
      </c>
      <c r="AD58" s="3">
        <f t="shared" si="1"/>
        <v>4.1873640440267499</v>
      </c>
      <c r="AE58" s="3">
        <f t="shared" si="0"/>
        <v>6.9583304730886928</v>
      </c>
      <c r="AF58" s="3">
        <f t="shared" si="2"/>
        <v>2.7709664290619429</v>
      </c>
      <c r="AG58" s="3">
        <f t="shared" si="3"/>
        <v>0.25939464489180192</v>
      </c>
      <c r="AJ58">
        <f>ABS(100*(AD58-AD59)/(AVERAGE(AD58:AD59)))</f>
        <v>0.89799608285377586</v>
      </c>
      <c r="AO58">
        <f>ABS(100*(AE58-AE59)/(AVERAGE(AE58:AE59)))</f>
        <v>5.1476453103136949E-2</v>
      </c>
      <c r="AT58">
        <f>ABS(100*(AF58-AF59)/(AVERAGE(AF58:AF59)))</f>
        <v>1.2142971355891226</v>
      </c>
      <c r="AY58">
        <f>ABS(100*(AG58-AG59)/(AVERAGE(AG58:AG59)))</f>
        <v>1.1244360618167313</v>
      </c>
      <c r="BC58" s="3">
        <f>AVERAGE(AD58:AD59)</f>
        <v>4.1686469010868672</v>
      </c>
      <c r="BD58" s="3">
        <f>AVERAGE(AE58:AE59)</f>
        <v>6.9565399830677004</v>
      </c>
      <c r="BE58" s="3">
        <f>AVERAGE(AF58:AF59)</f>
        <v>2.7878930819808332</v>
      </c>
      <c r="BF58" s="3">
        <f>AVERAGE(AG58:AG59)</f>
        <v>0.26086125389686377</v>
      </c>
    </row>
    <row r="59" spans="1:58" x14ac:dyDescent="0.35">
      <c r="A59">
        <v>36</v>
      </c>
      <c r="B59">
        <v>13</v>
      </c>
      <c r="C59" t="s">
        <v>136</v>
      </c>
      <c r="D59" t="s">
        <v>27</v>
      </c>
      <c r="G59">
        <v>0.5</v>
      </c>
      <c r="H59">
        <v>0.5</v>
      </c>
      <c r="I59">
        <v>4939</v>
      </c>
      <c r="J59">
        <v>8249</v>
      </c>
      <c r="L59">
        <v>2889</v>
      </c>
      <c r="M59">
        <v>4.2039999999999997</v>
      </c>
      <c r="N59">
        <v>7.2670000000000003</v>
      </c>
      <c r="O59">
        <v>3.0630000000000002</v>
      </c>
      <c r="Q59">
        <v>0.186</v>
      </c>
      <c r="R59">
        <v>1</v>
      </c>
      <c r="S59">
        <v>0</v>
      </c>
      <c r="T59">
        <v>0</v>
      </c>
      <c r="V59">
        <v>0</v>
      </c>
      <c r="Y59" s="1">
        <v>44544</v>
      </c>
      <c r="Z59" s="6">
        <v>0.91182870370370372</v>
      </c>
      <c r="AB59">
        <v>1</v>
      </c>
      <c r="AD59" s="3">
        <f t="shared" si="1"/>
        <v>4.1499297581469845</v>
      </c>
      <c r="AE59" s="3">
        <f t="shared" si="0"/>
        <v>6.954749493046708</v>
      </c>
      <c r="AF59" s="3">
        <f t="shared" si="2"/>
        <v>2.8048197348997235</v>
      </c>
      <c r="AG59" s="3">
        <f t="shared" si="3"/>
        <v>0.26232786290192556</v>
      </c>
      <c r="BC59" s="3"/>
      <c r="BD59" s="3"/>
      <c r="BE59" s="3"/>
      <c r="BF59" s="3"/>
    </row>
    <row r="60" spans="1:58" x14ac:dyDescent="0.35">
      <c r="A60">
        <v>37</v>
      </c>
      <c r="B60">
        <v>14</v>
      </c>
      <c r="C60" t="s">
        <v>137</v>
      </c>
      <c r="D60" t="s">
        <v>27</v>
      </c>
      <c r="G60">
        <v>0.5</v>
      </c>
      <c r="H60">
        <v>0.5</v>
      </c>
      <c r="I60">
        <v>4882</v>
      </c>
      <c r="J60">
        <v>8885</v>
      </c>
      <c r="L60">
        <v>2298</v>
      </c>
      <c r="M60">
        <v>4.16</v>
      </c>
      <c r="N60">
        <v>7.806</v>
      </c>
      <c r="O60">
        <v>3.645</v>
      </c>
      <c r="Q60">
        <v>0.124</v>
      </c>
      <c r="R60">
        <v>1</v>
      </c>
      <c r="S60">
        <v>0</v>
      </c>
      <c r="T60">
        <v>0</v>
      </c>
      <c r="V60">
        <v>0</v>
      </c>
      <c r="Y60" s="1">
        <v>44544</v>
      </c>
      <c r="Z60" s="6">
        <v>0.92519675925925926</v>
      </c>
      <c r="AB60">
        <v>1</v>
      </c>
      <c r="AD60" s="3">
        <f t="shared" si="1"/>
        <v>4.0991260844530162</v>
      </c>
      <c r="AE60" s="3">
        <f t="shared" si="0"/>
        <v>7.5241253197222155</v>
      </c>
      <c r="AF60" s="3">
        <f t="shared" si="2"/>
        <v>3.4249992352691994</v>
      </c>
      <c r="AG60" s="3">
        <f t="shared" si="3"/>
        <v>0.20979659490243843</v>
      </c>
      <c r="BC60" s="3"/>
      <c r="BD60" s="3"/>
      <c r="BE60" s="3"/>
      <c r="BF60" s="3"/>
    </row>
    <row r="61" spans="1:58" x14ac:dyDescent="0.35">
      <c r="A61">
        <v>38</v>
      </c>
      <c r="B61">
        <v>14</v>
      </c>
      <c r="C61" t="s">
        <v>137</v>
      </c>
      <c r="D61" t="s">
        <v>27</v>
      </c>
      <c r="G61">
        <v>0.5</v>
      </c>
      <c r="H61">
        <v>0.5</v>
      </c>
      <c r="I61">
        <v>4836</v>
      </c>
      <c r="J61">
        <v>8884</v>
      </c>
      <c r="L61">
        <v>2312</v>
      </c>
      <c r="M61">
        <v>4.125</v>
      </c>
      <c r="N61">
        <v>7.8049999999999997</v>
      </c>
      <c r="O61">
        <v>3.68</v>
      </c>
      <c r="Q61">
        <v>0.126</v>
      </c>
      <c r="R61">
        <v>1</v>
      </c>
      <c r="S61">
        <v>0</v>
      </c>
      <c r="T61">
        <v>0</v>
      </c>
      <c r="V61">
        <v>0</v>
      </c>
      <c r="Y61" s="1">
        <v>44544</v>
      </c>
      <c r="Z61" s="6">
        <v>0.93239583333333342</v>
      </c>
      <c r="AB61">
        <v>1</v>
      </c>
      <c r="AD61" s="3">
        <f t="shared" si="1"/>
        <v>4.0581266284894628</v>
      </c>
      <c r="AE61" s="3">
        <f t="shared" si="0"/>
        <v>7.5232300747117185</v>
      </c>
      <c r="AF61" s="3">
        <f t="shared" si="2"/>
        <v>3.4651034462222556</v>
      </c>
      <c r="AG61" s="3">
        <f t="shared" si="3"/>
        <v>0.21104099042188482</v>
      </c>
      <c r="AJ61">
        <f>ABS(100*(AD61-AD62)/(AVERAGE(AD61:AD62)))</f>
        <v>1.2441121477472679</v>
      </c>
      <c r="AO61">
        <f>ABS(100*(AE61-AE62)/(AVERAGE(AE61:AE62)))</f>
        <v>0.19057730650497204</v>
      </c>
      <c r="AT61">
        <f>ABS(100*(AF61-AF62)/(AVERAGE(AF61:AF62)))</f>
        <v>1.8973588222164146</v>
      </c>
      <c r="AY61">
        <f>ABS(100*(AG61-AG62)/(AVERAGE(AG61:AG62)))</f>
        <v>0.97341951578190677</v>
      </c>
      <c r="BC61" s="3">
        <f>AVERAGE(AD61:AD62)</f>
        <v>4.083528465336447</v>
      </c>
      <c r="BD61" s="3">
        <f>AVERAGE(AE61:AE62)</f>
        <v>7.5160681146277497</v>
      </c>
      <c r="BE61" s="3">
        <f>AVERAGE(AF61:AF62)</f>
        <v>3.4325396492913032</v>
      </c>
      <c r="BF61" s="3">
        <f>AVERAGE(AG61:AG62)</f>
        <v>0.21001880838805387</v>
      </c>
    </row>
    <row r="62" spans="1:58" x14ac:dyDescent="0.35">
      <c r="A62">
        <v>39</v>
      </c>
      <c r="B62">
        <v>14</v>
      </c>
      <c r="C62" t="s">
        <v>137</v>
      </c>
      <c r="D62" t="s">
        <v>27</v>
      </c>
      <c r="G62">
        <v>0.5</v>
      </c>
      <c r="H62">
        <v>0.5</v>
      </c>
      <c r="I62">
        <v>4893</v>
      </c>
      <c r="J62">
        <v>8868</v>
      </c>
      <c r="L62">
        <v>2289</v>
      </c>
      <c r="M62">
        <v>4.1689999999999996</v>
      </c>
      <c r="N62">
        <v>7.7910000000000004</v>
      </c>
      <c r="O62">
        <v>3.6230000000000002</v>
      </c>
      <c r="Q62">
        <v>0.123</v>
      </c>
      <c r="R62">
        <v>1</v>
      </c>
      <c r="S62">
        <v>0</v>
      </c>
      <c r="T62">
        <v>0</v>
      </c>
      <c r="V62">
        <v>0</v>
      </c>
      <c r="Y62" s="1">
        <v>44544</v>
      </c>
      <c r="Z62" s="6">
        <v>0.94017361111111108</v>
      </c>
      <c r="AB62">
        <v>1</v>
      </c>
      <c r="AD62" s="3">
        <f t="shared" si="1"/>
        <v>4.1089303021834311</v>
      </c>
      <c r="AE62" s="3">
        <f t="shared" si="0"/>
        <v>7.5089061545437819</v>
      </c>
      <c r="AF62" s="3">
        <f t="shared" si="2"/>
        <v>3.3999758523603507</v>
      </c>
      <c r="AG62" s="3">
        <f t="shared" si="3"/>
        <v>0.20899662635422289</v>
      </c>
      <c r="BC62" s="3"/>
      <c r="BD62" s="3"/>
      <c r="BE62" s="3"/>
      <c r="BF62" s="3"/>
    </row>
    <row r="63" spans="1:58" x14ac:dyDescent="0.35">
      <c r="A63">
        <v>40</v>
      </c>
      <c r="B63">
        <v>15</v>
      </c>
      <c r="C63" t="s">
        <v>138</v>
      </c>
      <c r="D63" t="s">
        <v>27</v>
      </c>
      <c r="G63">
        <v>0.5</v>
      </c>
      <c r="H63">
        <v>0.5</v>
      </c>
      <c r="I63">
        <v>5017</v>
      </c>
      <c r="J63">
        <v>6855</v>
      </c>
      <c r="L63">
        <v>2782</v>
      </c>
      <c r="M63">
        <v>4.2629999999999999</v>
      </c>
      <c r="N63">
        <v>6.0860000000000003</v>
      </c>
      <c r="O63">
        <v>1.823</v>
      </c>
      <c r="Q63">
        <v>0.17499999999999999</v>
      </c>
      <c r="R63">
        <v>1</v>
      </c>
      <c r="S63">
        <v>0</v>
      </c>
      <c r="T63">
        <v>0</v>
      </c>
      <c r="V63">
        <v>0</v>
      </c>
      <c r="Y63" s="1">
        <v>44544</v>
      </c>
      <c r="Z63" s="6">
        <v>0.95314814814814808</v>
      </c>
      <c r="AB63">
        <v>1</v>
      </c>
      <c r="AD63" s="3">
        <f t="shared" si="1"/>
        <v>4.2194505747808355</v>
      </c>
      <c r="AE63" s="3">
        <f t="shared" si="0"/>
        <v>5.7067779484151728</v>
      </c>
      <c r="AF63" s="3">
        <f t="shared" si="2"/>
        <v>1.4873273736343373</v>
      </c>
      <c r="AG63" s="3">
        <f t="shared" si="3"/>
        <v>0.2528171257175853</v>
      </c>
      <c r="BC63" s="3"/>
      <c r="BD63" s="3"/>
      <c r="BE63" s="3"/>
      <c r="BF63" s="3"/>
    </row>
    <row r="64" spans="1:58" x14ac:dyDescent="0.35">
      <c r="A64">
        <v>41</v>
      </c>
      <c r="B64">
        <v>15</v>
      </c>
      <c r="C64" t="s">
        <v>138</v>
      </c>
      <c r="D64" t="s">
        <v>27</v>
      </c>
      <c r="G64">
        <v>0.5</v>
      </c>
      <c r="H64">
        <v>0.5</v>
      </c>
      <c r="I64">
        <v>4987</v>
      </c>
      <c r="J64">
        <v>6836</v>
      </c>
      <c r="L64">
        <v>2801</v>
      </c>
      <c r="M64">
        <v>4.2409999999999997</v>
      </c>
      <c r="N64">
        <v>6.07</v>
      </c>
      <c r="O64">
        <v>1.829</v>
      </c>
      <c r="Q64">
        <v>0.17699999999999999</v>
      </c>
      <c r="R64">
        <v>1</v>
      </c>
      <c r="S64">
        <v>0</v>
      </c>
      <c r="T64">
        <v>0</v>
      </c>
      <c r="V64">
        <v>0</v>
      </c>
      <c r="Y64" s="1">
        <v>44544</v>
      </c>
      <c r="Z64" s="6">
        <v>0.96037037037037043</v>
      </c>
      <c r="AB64">
        <v>1</v>
      </c>
      <c r="AD64" s="3">
        <f t="shared" si="1"/>
        <v>4.1927117991524305</v>
      </c>
      <c r="AE64" s="3">
        <f t="shared" si="0"/>
        <v>5.6897682932157476</v>
      </c>
      <c r="AF64" s="3">
        <f t="shared" si="2"/>
        <v>1.4970564940633171</v>
      </c>
      <c r="AG64" s="3">
        <f t="shared" si="3"/>
        <v>0.25450594820826256</v>
      </c>
      <c r="AJ64">
        <f>ABS(100*(AD64-AD65)/(AVERAGE(AD64:AD65)))</f>
        <v>0.38338000518204651</v>
      </c>
      <c r="AO64">
        <f>ABS(100*(AE64-AE65)/(AVERAGE(AE64:AE65)))</f>
        <v>0.31419157064166003</v>
      </c>
      <c r="AT64">
        <f>ABS(100*(AF64-AF65)/(AVERAGE(AF64:AF65)))</f>
        <v>2.2422377794668709</v>
      </c>
      <c r="AY64">
        <f>ABS(100*(AG64-AG65)/(AVERAGE(AG64:AG65)))</f>
        <v>0.73073864600617144</v>
      </c>
      <c r="BC64" s="3">
        <f>AVERAGE(AD64:AD65)</f>
        <v>4.1846901664639091</v>
      </c>
      <c r="BD64" s="3">
        <f>AVERAGE(AE64:AE65)</f>
        <v>5.6987207433207079</v>
      </c>
      <c r="BE64" s="3">
        <f>AVERAGE(AF64:AF65)</f>
        <v>1.5140305768567988</v>
      </c>
      <c r="BF64" s="3">
        <f>AVERAGE(AG64:AG65)</f>
        <v>0.2554392448478473</v>
      </c>
    </row>
    <row r="65" spans="1:58" x14ac:dyDescent="0.35">
      <c r="A65">
        <v>42</v>
      </c>
      <c r="B65">
        <v>15</v>
      </c>
      <c r="C65" t="s">
        <v>138</v>
      </c>
      <c r="D65" t="s">
        <v>27</v>
      </c>
      <c r="G65">
        <v>0.5</v>
      </c>
      <c r="H65">
        <v>0.5</v>
      </c>
      <c r="I65">
        <v>4969</v>
      </c>
      <c r="J65">
        <v>6856</v>
      </c>
      <c r="L65">
        <v>2822</v>
      </c>
      <c r="M65">
        <v>4.2270000000000003</v>
      </c>
      <c r="N65">
        <v>6.0869999999999997</v>
      </c>
      <c r="O65">
        <v>1.86</v>
      </c>
      <c r="Q65">
        <v>0.17899999999999999</v>
      </c>
      <c r="R65">
        <v>1</v>
      </c>
      <c r="S65">
        <v>0</v>
      </c>
      <c r="T65">
        <v>0</v>
      </c>
      <c r="V65">
        <v>0</v>
      </c>
      <c r="Y65" s="1">
        <v>44544</v>
      </c>
      <c r="Z65" s="6">
        <v>0.96805555555555556</v>
      </c>
      <c r="AB65">
        <v>1</v>
      </c>
      <c r="AD65" s="3">
        <f t="shared" si="1"/>
        <v>4.1766685337753886</v>
      </c>
      <c r="AE65" s="3">
        <f t="shared" si="0"/>
        <v>5.707673193425669</v>
      </c>
      <c r="AF65" s="3">
        <f t="shared" si="2"/>
        <v>1.5310046596502804</v>
      </c>
      <c r="AG65" s="3">
        <f t="shared" si="3"/>
        <v>0.2563725414874321</v>
      </c>
      <c r="BC65" s="3"/>
      <c r="BD65" s="3"/>
      <c r="BE65" s="3"/>
      <c r="BF65" s="3"/>
    </row>
    <row r="66" spans="1:58" x14ac:dyDescent="0.35">
      <c r="A66">
        <v>43</v>
      </c>
      <c r="B66">
        <v>16</v>
      </c>
      <c r="C66" t="s">
        <v>139</v>
      </c>
      <c r="D66" t="s">
        <v>27</v>
      </c>
      <c r="G66">
        <v>0.5</v>
      </c>
      <c r="H66">
        <v>0.5</v>
      </c>
      <c r="I66">
        <v>4794</v>
      </c>
      <c r="J66">
        <v>7282</v>
      </c>
      <c r="L66">
        <v>1842</v>
      </c>
      <c r="M66">
        <v>4.093</v>
      </c>
      <c r="N66">
        <v>6.4480000000000004</v>
      </c>
      <c r="O66">
        <v>2.355</v>
      </c>
      <c r="Q66">
        <v>7.6999999999999999E-2</v>
      </c>
      <c r="R66">
        <v>1</v>
      </c>
      <c r="S66">
        <v>0</v>
      </c>
      <c r="T66">
        <v>0</v>
      </c>
      <c r="V66">
        <v>0</v>
      </c>
      <c r="Y66" s="1">
        <v>44544</v>
      </c>
      <c r="Z66" s="6">
        <v>0.98112268518518519</v>
      </c>
      <c r="AB66">
        <v>1</v>
      </c>
      <c r="AD66" s="3">
        <f t="shared" si="1"/>
        <v>4.0206923426096974</v>
      </c>
      <c r="AE66" s="3">
        <f t="shared" si="0"/>
        <v>6.0890475678969986</v>
      </c>
      <c r="AF66" s="3">
        <f t="shared" si="2"/>
        <v>2.0683552252873012</v>
      </c>
      <c r="AG66" s="3">
        <f t="shared" si="3"/>
        <v>0.16926485512618439</v>
      </c>
      <c r="BC66" s="3"/>
      <c r="BD66" s="3"/>
      <c r="BE66" s="3"/>
      <c r="BF66" s="3"/>
    </row>
    <row r="67" spans="1:58" x14ac:dyDescent="0.35">
      <c r="A67">
        <v>44</v>
      </c>
      <c r="B67">
        <v>16</v>
      </c>
      <c r="C67" t="s">
        <v>139</v>
      </c>
      <c r="D67" t="s">
        <v>27</v>
      </c>
      <c r="G67">
        <v>0.5</v>
      </c>
      <c r="H67">
        <v>0.5</v>
      </c>
      <c r="I67">
        <v>4702</v>
      </c>
      <c r="J67">
        <v>7293</v>
      </c>
      <c r="L67">
        <v>1780</v>
      </c>
      <c r="M67">
        <v>4.0220000000000002</v>
      </c>
      <c r="N67">
        <v>6.4569999999999999</v>
      </c>
      <c r="O67">
        <v>2.4340000000000002</v>
      </c>
      <c r="Q67">
        <v>7.0000000000000007E-2</v>
      </c>
      <c r="R67">
        <v>1</v>
      </c>
      <c r="S67">
        <v>0</v>
      </c>
      <c r="T67">
        <v>0</v>
      </c>
      <c r="V67">
        <v>0</v>
      </c>
      <c r="Y67" s="1">
        <v>44544</v>
      </c>
      <c r="Z67" s="6">
        <v>0.98836805555555562</v>
      </c>
      <c r="AB67">
        <v>1</v>
      </c>
      <c r="AD67" s="3">
        <f t="shared" si="1"/>
        <v>3.9386934306825911</v>
      </c>
      <c r="AE67" s="3">
        <f t="shared" si="0"/>
        <v>6.098895263012456</v>
      </c>
      <c r="AF67" s="3">
        <f t="shared" si="2"/>
        <v>2.1602018323298648</v>
      </c>
      <c r="AG67" s="3">
        <f t="shared" si="3"/>
        <v>0.16375396068292181</v>
      </c>
      <c r="AJ67">
        <f>ABS(100*(AD67-AD68)/(AVERAGE(AD67:AD68)))</f>
        <v>1.0235227044621393</v>
      </c>
      <c r="AO67">
        <f>ABS(100*(AE67-AE68)/(AVERAGE(AE67:AE68)))</f>
        <v>0.64378845871877888</v>
      </c>
      <c r="AT67">
        <f>ABS(100*(AF67-AF68)/(AVERAGE(AF67:AF68)))</f>
        <v>3.6136683457353209</v>
      </c>
      <c r="AY67">
        <f>ABS(100*(AG67-AG68)/(AVERAGE(AG67:AG68)))</f>
        <v>4.4578782549345348</v>
      </c>
      <c r="BC67" s="3">
        <f>AVERAGE(AD67:AD68)</f>
        <v>3.9186393489612881</v>
      </c>
      <c r="BD67" s="3">
        <f>AVERAGE(AE67:AE68)</f>
        <v>6.1185906532433698</v>
      </c>
      <c r="BE67" s="3">
        <f>AVERAGE(AF67:AF68)</f>
        <v>2.1999513042820813</v>
      </c>
      <c r="BF67" s="3">
        <f>AVERAGE(AG67:AG68)</f>
        <v>0.16748714724126099</v>
      </c>
    </row>
    <row r="68" spans="1:58" x14ac:dyDescent="0.35">
      <c r="A68">
        <v>45</v>
      </c>
      <c r="B68">
        <v>16</v>
      </c>
      <c r="C68" t="s">
        <v>139</v>
      </c>
      <c r="D68" t="s">
        <v>27</v>
      </c>
      <c r="G68">
        <v>0.5</v>
      </c>
      <c r="H68">
        <v>0.5</v>
      </c>
      <c r="I68">
        <v>4657</v>
      </c>
      <c r="J68">
        <v>7337</v>
      </c>
      <c r="L68">
        <v>1864</v>
      </c>
      <c r="M68">
        <v>3.988</v>
      </c>
      <c r="N68">
        <v>6.4939999999999998</v>
      </c>
      <c r="O68">
        <v>2.5059999999999998</v>
      </c>
      <c r="Q68">
        <v>7.9000000000000001E-2</v>
      </c>
      <c r="R68">
        <v>1</v>
      </c>
      <c r="S68">
        <v>0</v>
      </c>
      <c r="T68">
        <v>0</v>
      </c>
      <c r="V68">
        <v>0</v>
      </c>
      <c r="Y68" s="1">
        <v>44544</v>
      </c>
      <c r="Z68" s="6">
        <v>0.99612268518518521</v>
      </c>
      <c r="AB68">
        <v>1</v>
      </c>
      <c r="AD68" s="3">
        <f t="shared" si="1"/>
        <v>3.898585267239985</v>
      </c>
      <c r="AE68" s="3">
        <f t="shared" si="0"/>
        <v>6.1382860434742827</v>
      </c>
      <c r="AF68" s="3">
        <f t="shared" si="2"/>
        <v>2.2397007762342978</v>
      </c>
      <c r="AG68" s="3">
        <f t="shared" si="3"/>
        <v>0.17122033379960017</v>
      </c>
      <c r="BC68" s="3"/>
      <c r="BD68" s="3"/>
      <c r="BE68" s="3"/>
      <c r="BF68" s="3"/>
    </row>
    <row r="69" spans="1:58" x14ac:dyDescent="0.35">
      <c r="A69">
        <v>46</v>
      </c>
      <c r="B69">
        <v>17</v>
      </c>
      <c r="C69" t="s">
        <v>140</v>
      </c>
      <c r="D69" t="s">
        <v>27</v>
      </c>
      <c r="G69">
        <v>0.5</v>
      </c>
      <c r="H69">
        <v>0.5</v>
      </c>
      <c r="I69">
        <v>4654</v>
      </c>
      <c r="J69">
        <v>6922</v>
      </c>
      <c r="L69">
        <v>1664</v>
      </c>
      <c r="M69">
        <v>3.9860000000000002</v>
      </c>
      <c r="N69">
        <v>6.1429999999999998</v>
      </c>
      <c r="O69">
        <v>2.157</v>
      </c>
      <c r="Q69">
        <v>5.8000000000000003E-2</v>
      </c>
      <c r="R69">
        <v>1</v>
      </c>
      <c r="S69">
        <v>0</v>
      </c>
      <c r="T69">
        <v>0</v>
      </c>
      <c r="V69">
        <v>0</v>
      </c>
      <c r="Y69" s="1">
        <v>44545</v>
      </c>
      <c r="Z69" s="6">
        <v>9.3055555555555548E-3</v>
      </c>
      <c r="AB69">
        <v>1</v>
      </c>
      <c r="AD69" s="3">
        <f t="shared" si="1"/>
        <v>3.8959113896771447</v>
      </c>
      <c r="AE69" s="3">
        <f t="shared" si="0"/>
        <v>5.7667593641184096</v>
      </c>
      <c r="AF69" s="3">
        <f t="shared" si="2"/>
        <v>1.8708479744412649</v>
      </c>
      <c r="AG69" s="3">
        <f t="shared" si="3"/>
        <v>0.15344325495036593</v>
      </c>
      <c r="BC69" s="3"/>
      <c r="BD69" s="3"/>
      <c r="BE69" s="3"/>
      <c r="BF69" s="3"/>
    </row>
    <row r="70" spans="1:58" x14ac:dyDescent="0.35">
      <c r="A70">
        <v>47</v>
      </c>
      <c r="B70">
        <v>17</v>
      </c>
      <c r="C70" t="s">
        <v>140</v>
      </c>
      <c r="D70" t="s">
        <v>27</v>
      </c>
      <c r="G70">
        <v>0.5</v>
      </c>
      <c r="H70">
        <v>0.5</v>
      </c>
      <c r="I70">
        <v>4689</v>
      </c>
      <c r="J70">
        <v>6940</v>
      </c>
      <c r="L70">
        <v>1699</v>
      </c>
      <c r="M70">
        <v>4.0119999999999996</v>
      </c>
      <c r="N70">
        <v>6.1580000000000004</v>
      </c>
      <c r="O70">
        <v>2.1459999999999999</v>
      </c>
      <c r="Q70">
        <v>6.2E-2</v>
      </c>
      <c r="R70">
        <v>1</v>
      </c>
      <c r="S70">
        <v>0</v>
      </c>
      <c r="T70">
        <v>0</v>
      </c>
      <c r="V70">
        <v>0</v>
      </c>
      <c r="Y70" s="1">
        <v>44545</v>
      </c>
      <c r="Z70" s="6">
        <v>1.6516203703703703E-2</v>
      </c>
      <c r="AB70">
        <v>1</v>
      </c>
      <c r="AD70" s="3">
        <f t="shared" si="1"/>
        <v>3.9271066279102826</v>
      </c>
      <c r="AE70" s="3">
        <f t="shared" si="0"/>
        <v>5.7828737743073395</v>
      </c>
      <c r="AF70" s="3">
        <f t="shared" si="2"/>
        <v>1.8557671463970569</v>
      </c>
      <c r="AG70" s="3">
        <f t="shared" si="3"/>
        <v>0.15655424374898194</v>
      </c>
      <c r="AJ70">
        <f>ABS(100*(AD70-AD71)/(AVERAGE(AD70:AD71)))</f>
        <v>2.0868780948041392</v>
      </c>
      <c r="AO70">
        <f>ABS(100*(AE70-AE71)/(AVERAGE(AE70:AE71)))</f>
        <v>0.494167041485845</v>
      </c>
      <c r="AT70">
        <f>ABS(100*(AF70-AF71)/(AVERAGE(AF70:AF71)))</f>
        <v>5.7444196514639954</v>
      </c>
      <c r="AY70">
        <f>ABS(100*(AG70-AG71)/(AVERAGE(AG70:AG71)))</f>
        <v>1.1420058672855795</v>
      </c>
      <c r="BC70" s="3">
        <f>AVERAGE(AD70:AD71)</f>
        <v>3.8865528182072033</v>
      </c>
      <c r="BD70" s="3">
        <f>AVERAGE(AE70:AE71)</f>
        <v>5.7971976944752761</v>
      </c>
      <c r="BE70" s="3">
        <f>AVERAGE(AF70:AF71)</f>
        <v>1.9106448762680734</v>
      </c>
      <c r="BF70" s="3">
        <f>AVERAGE(AG70:AG71)</f>
        <v>0.15566538980652023</v>
      </c>
    </row>
    <row r="71" spans="1:58" x14ac:dyDescent="0.35">
      <c r="A71">
        <v>48</v>
      </c>
      <c r="B71">
        <v>17</v>
      </c>
      <c r="C71" t="s">
        <v>140</v>
      </c>
      <c r="D71" t="s">
        <v>27</v>
      </c>
      <c r="G71">
        <v>0.5</v>
      </c>
      <c r="H71">
        <v>0.5</v>
      </c>
      <c r="I71">
        <v>4598</v>
      </c>
      <c r="J71">
        <v>6972</v>
      </c>
      <c r="L71">
        <v>1679</v>
      </c>
      <c r="M71">
        <v>3.9420000000000002</v>
      </c>
      <c r="N71">
        <v>6.1849999999999996</v>
      </c>
      <c r="O71">
        <v>2.2429999999999999</v>
      </c>
      <c r="Q71">
        <v>0.06</v>
      </c>
      <c r="R71">
        <v>1</v>
      </c>
      <c r="S71">
        <v>0</v>
      </c>
      <c r="T71">
        <v>0</v>
      </c>
      <c r="V71">
        <v>0</v>
      </c>
      <c r="Y71" s="1">
        <v>44545</v>
      </c>
      <c r="Z71" s="6">
        <v>2.4166666666666666E-2</v>
      </c>
      <c r="AB71">
        <v>1</v>
      </c>
      <c r="AD71" s="3">
        <f t="shared" si="1"/>
        <v>3.8459990085041236</v>
      </c>
      <c r="AE71" s="3">
        <f t="shared" si="0"/>
        <v>5.8115216146432136</v>
      </c>
      <c r="AF71" s="3">
        <f t="shared" si="2"/>
        <v>1.96552260613909</v>
      </c>
      <c r="AG71" s="3">
        <f t="shared" si="3"/>
        <v>0.15477653586405851</v>
      </c>
      <c r="BC71" s="3"/>
      <c r="BD71" s="3"/>
      <c r="BE71" s="3"/>
      <c r="BF71" s="3"/>
    </row>
    <row r="72" spans="1:58" x14ac:dyDescent="0.35">
      <c r="A72">
        <v>49</v>
      </c>
      <c r="B72">
        <v>18</v>
      </c>
      <c r="C72" t="s">
        <v>141</v>
      </c>
      <c r="D72" t="s">
        <v>27</v>
      </c>
      <c r="G72">
        <v>0.5</v>
      </c>
      <c r="H72">
        <v>0.5</v>
      </c>
      <c r="I72">
        <v>4906</v>
      </c>
      <c r="J72">
        <v>7981</v>
      </c>
      <c r="L72">
        <v>2311</v>
      </c>
      <c r="M72">
        <v>4.1790000000000003</v>
      </c>
      <c r="N72">
        <v>7.04</v>
      </c>
      <c r="O72">
        <v>2.8610000000000002</v>
      </c>
      <c r="Q72">
        <v>0.126</v>
      </c>
      <c r="R72">
        <v>1</v>
      </c>
      <c r="S72">
        <v>0</v>
      </c>
      <c r="T72">
        <v>0</v>
      </c>
      <c r="V72">
        <v>0</v>
      </c>
      <c r="Y72" s="1">
        <v>44545</v>
      </c>
      <c r="Z72" s="6">
        <v>3.7361111111111109E-2</v>
      </c>
      <c r="AB72">
        <v>1</v>
      </c>
      <c r="AD72" s="3">
        <f t="shared" si="1"/>
        <v>4.1205171049557388</v>
      </c>
      <c r="AE72" s="3">
        <f t="shared" si="0"/>
        <v>6.7148238302337582</v>
      </c>
      <c r="AF72" s="3">
        <f t="shared" si="2"/>
        <v>2.5943067252780194</v>
      </c>
      <c r="AG72" s="3">
        <f t="shared" si="3"/>
        <v>0.21095210502763867</v>
      </c>
      <c r="BC72" s="3"/>
      <c r="BD72" s="3"/>
      <c r="BE72" s="3"/>
      <c r="BF72" s="3"/>
    </row>
    <row r="73" spans="1:58" x14ac:dyDescent="0.35">
      <c r="A73">
        <v>50</v>
      </c>
      <c r="B73">
        <v>18</v>
      </c>
      <c r="C73" t="s">
        <v>141</v>
      </c>
      <c r="D73" t="s">
        <v>27</v>
      </c>
      <c r="G73">
        <v>0.5</v>
      </c>
      <c r="H73">
        <v>0.5</v>
      </c>
      <c r="I73">
        <v>5026</v>
      </c>
      <c r="J73">
        <v>7992</v>
      </c>
      <c r="L73">
        <v>2275</v>
      </c>
      <c r="M73">
        <v>4.2699999999999996</v>
      </c>
      <c r="N73">
        <v>7.0490000000000004</v>
      </c>
      <c r="O73">
        <v>2.7789999999999999</v>
      </c>
      <c r="Q73">
        <v>0.122</v>
      </c>
      <c r="R73">
        <v>1</v>
      </c>
      <c r="S73">
        <v>0</v>
      </c>
      <c r="T73">
        <v>0</v>
      </c>
      <c r="V73">
        <v>0</v>
      </c>
      <c r="Y73" s="1">
        <v>44545</v>
      </c>
      <c r="Z73" s="6">
        <v>4.4675925925925924E-2</v>
      </c>
      <c r="AB73">
        <v>1</v>
      </c>
      <c r="AD73" s="3">
        <f t="shared" si="1"/>
        <v>4.227472207469356</v>
      </c>
      <c r="AE73" s="3">
        <f t="shared" si="0"/>
        <v>6.7246715253492155</v>
      </c>
      <c r="AF73" s="3">
        <f t="shared" si="2"/>
        <v>2.4971993178798595</v>
      </c>
      <c r="AG73" s="3">
        <f t="shared" si="3"/>
        <v>0.20775223083477648</v>
      </c>
      <c r="AJ73">
        <f>ABS(100*(AD73-AD74)/(AVERAGE(AD73:AD74)))</f>
        <v>0.14769239487937197</v>
      </c>
      <c r="AO73">
        <f>ABS(100*(AE73-AE74)/(AVERAGE(AE73:AE74)))</f>
        <v>0.25262453124336154</v>
      </c>
      <c r="AT73">
        <f>ABS(100*(AF73-AF74)/(AVERAGE(AF73:AF74)))</f>
        <v>0.9266774357447749</v>
      </c>
      <c r="AY73">
        <f>ABS(100*(AG73-AG74)/(AVERAGE(AG73:AG74)))</f>
        <v>1.1618877640758345</v>
      </c>
      <c r="BC73" s="3">
        <f>AVERAGE(AD73:AD74)</f>
        <v>4.2243526836460425</v>
      </c>
      <c r="BD73" s="3">
        <f>AVERAGE(AE73:AE74)</f>
        <v>6.733176352948929</v>
      </c>
      <c r="BE73" s="3">
        <f>AVERAGE(AF73:AF74)</f>
        <v>2.5088236693028865</v>
      </c>
      <c r="BF73" s="3">
        <f>AVERAGE(AG73:AG74)</f>
        <v>0.20655227801245318</v>
      </c>
    </row>
    <row r="74" spans="1:58" x14ac:dyDescent="0.35">
      <c r="A74">
        <v>51</v>
      </c>
      <c r="B74">
        <v>18</v>
      </c>
      <c r="C74" t="s">
        <v>141</v>
      </c>
      <c r="D74" t="s">
        <v>27</v>
      </c>
      <c r="G74">
        <v>0.5</v>
      </c>
      <c r="H74">
        <v>0.5</v>
      </c>
      <c r="I74">
        <v>5019</v>
      </c>
      <c r="J74">
        <v>8011</v>
      </c>
      <c r="L74">
        <v>2248</v>
      </c>
      <c r="M74">
        <v>4.2649999999999997</v>
      </c>
      <c r="N74">
        <v>7.0650000000000004</v>
      </c>
      <c r="O74">
        <v>2.8</v>
      </c>
      <c r="Q74">
        <v>0.11899999999999999</v>
      </c>
      <c r="R74">
        <v>1</v>
      </c>
      <c r="S74">
        <v>0</v>
      </c>
      <c r="T74">
        <v>0</v>
      </c>
      <c r="V74">
        <v>0</v>
      </c>
      <c r="Y74" s="1">
        <v>44545</v>
      </c>
      <c r="Z74" s="6">
        <v>5.2372685185185182E-2</v>
      </c>
      <c r="AB74">
        <v>1</v>
      </c>
      <c r="AD74" s="3">
        <f t="shared" si="1"/>
        <v>4.2212331598227282</v>
      </c>
      <c r="AE74" s="3">
        <f t="shared" si="0"/>
        <v>6.7416811805486416</v>
      </c>
      <c r="AF74" s="3">
        <f t="shared" si="2"/>
        <v>2.5204480207259135</v>
      </c>
      <c r="AG74" s="3">
        <f t="shared" si="3"/>
        <v>0.20535232519012989</v>
      </c>
      <c r="BC74" s="3"/>
      <c r="BD74" s="3"/>
      <c r="BE74" s="3"/>
      <c r="BF74" s="3"/>
    </row>
    <row r="75" spans="1:58" x14ac:dyDescent="0.35">
      <c r="A75">
        <v>52</v>
      </c>
      <c r="B75">
        <v>19</v>
      </c>
      <c r="C75" t="s">
        <v>64</v>
      </c>
      <c r="D75" t="s">
        <v>27</v>
      </c>
      <c r="G75">
        <v>0.5</v>
      </c>
      <c r="H75">
        <v>0.5</v>
      </c>
      <c r="I75">
        <v>7817</v>
      </c>
      <c r="J75">
        <v>15078</v>
      </c>
      <c r="L75">
        <v>5709</v>
      </c>
      <c r="M75">
        <v>6.4119999999999999</v>
      </c>
      <c r="N75">
        <v>13.052</v>
      </c>
      <c r="O75">
        <v>6.64</v>
      </c>
      <c r="Q75">
        <v>0.48099999999999998</v>
      </c>
      <c r="R75">
        <v>1</v>
      </c>
      <c r="S75">
        <v>0</v>
      </c>
      <c r="T75">
        <v>0</v>
      </c>
      <c r="V75">
        <v>0</v>
      </c>
      <c r="Y75" s="1">
        <v>44545</v>
      </c>
      <c r="Z75" s="6">
        <v>6.5856481481481488E-2</v>
      </c>
      <c r="AB75">
        <v>1</v>
      </c>
      <c r="AD75" s="3">
        <f t="shared" si="1"/>
        <v>6.7150696334318907</v>
      </c>
      <c r="AE75" s="3">
        <f t="shared" si="0"/>
        <v>13.068377669724439</v>
      </c>
      <c r="AF75" s="3">
        <f t="shared" si="2"/>
        <v>6.3533080362925487</v>
      </c>
      <c r="AG75" s="3">
        <f t="shared" si="3"/>
        <v>0.51298467467612818</v>
      </c>
      <c r="BC75" s="3"/>
      <c r="BD75" s="3"/>
      <c r="BE75" s="3"/>
      <c r="BF75" s="3"/>
    </row>
    <row r="76" spans="1:58" x14ac:dyDescent="0.35">
      <c r="A76">
        <v>53</v>
      </c>
      <c r="B76">
        <v>19</v>
      </c>
      <c r="C76" t="s">
        <v>64</v>
      </c>
      <c r="D76" t="s">
        <v>27</v>
      </c>
      <c r="G76">
        <v>0.5</v>
      </c>
      <c r="H76">
        <v>0.5</v>
      </c>
      <c r="I76">
        <v>8938</v>
      </c>
      <c r="J76">
        <v>15212</v>
      </c>
      <c r="L76">
        <v>5782</v>
      </c>
      <c r="M76">
        <v>7.2720000000000002</v>
      </c>
      <c r="N76">
        <v>13.166</v>
      </c>
      <c r="O76">
        <v>5.8940000000000001</v>
      </c>
      <c r="Q76">
        <v>0.48899999999999999</v>
      </c>
      <c r="R76">
        <v>1</v>
      </c>
      <c r="S76">
        <v>0</v>
      </c>
      <c r="T76">
        <v>0</v>
      </c>
      <c r="V76">
        <v>0</v>
      </c>
      <c r="Y76" s="1">
        <v>44545</v>
      </c>
      <c r="Z76" s="6">
        <v>7.3541666666666672E-2</v>
      </c>
      <c r="AB76">
        <v>1</v>
      </c>
      <c r="AD76" s="3">
        <f t="shared" si="1"/>
        <v>7.7142085494132608</v>
      </c>
      <c r="AE76" s="3">
        <f t="shared" si="0"/>
        <v>13.188340501130915</v>
      </c>
      <c r="AF76" s="3">
        <f t="shared" si="2"/>
        <v>5.4741319517176539</v>
      </c>
      <c r="AG76" s="3">
        <f t="shared" si="3"/>
        <v>0.51947330845609863</v>
      </c>
      <c r="AJ76">
        <f>ABS(100*(AD76-AD77)/(AVERAGE(AD76:AD77)))</f>
        <v>0.31146967937452946</v>
      </c>
      <c r="AL76">
        <f>100*((AVERAGE(AD76:AD77)*25.225)-(AVERAGE(AD58:AD59)*25))/(1000*0.075)</f>
        <v>120.90434221150635</v>
      </c>
      <c r="AO76">
        <f>ABS(100*(AE76-AE77)/(AVERAGE(AE76:AE77)))</f>
        <v>0.8247538963001525</v>
      </c>
      <c r="AQ76">
        <f>100*((AVERAGE(AE76:AE77)*25.225)-(AVERAGE(AE58:AE59)*25))/(2000*0.075)</f>
        <v>104.93076330883609</v>
      </c>
      <c r="AT76">
        <f>ABS(100*(AF76-AF77)/(AVERAGE(AF76:AF77)))</f>
        <v>2.4480599522535247</v>
      </c>
      <c r="AV76">
        <f>100*((AVERAGE(AF76:AF77)*25.225)-(AVERAGE(AF58:AF59)*25))/(1000*0.075)</f>
        <v>88.957184406165879</v>
      </c>
      <c r="AY76">
        <f>ABS(100*(AG76-AG77)/(AVERAGE(AG76:AG77)))</f>
        <v>0.82469912191045935</v>
      </c>
      <c r="BA76">
        <f>100*((AVERAGE(AG76:AG77)*25.225)-(AVERAGE(AG58:AG59)*25))/(100*0.075)</f>
        <v>87.044955209424842</v>
      </c>
      <c r="BC76" s="3">
        <f>AVERAGE(AD76:AD77)</f>
        <v>7.726240998446043</v>
      </c>
      <c r="BD76" s="3">
        <f>AVERAGE(AE76:AE77)</f>
        <v>13.134178177995903</v>
      </c>
      <c r="BE76" s="3">
        <f>AVERAGE(AF76:AF77)</f>
        <v>5.4079371795498599</v>
      </c>
      <c r="BF76" s="3">
        <f>AVERAGE(AG76:AG77)</f>
        <v>0.51734005899419055</v>
      </c>
    </row>
    <row r="77" spans="1:58" x14ac:dyDescent="0.35">
      <c r="A77">
        <v>54</v>
      </c>
      <c r="B77">
        <v>19</v>
      </c>
      <c r="C77" t="s">
        <v>64</v>
      </c>
      <c r="D77" t="s">
        <v>27</v>
      </c>
      <c r="G77">
        <v>0.5</v>
      </c>
      <c r="H77">
        <v>0.5</v>
      </c>
      <c r="I77">
        <v>8965</v>
      </c>
      <c r="J77">
        <v>15091</v>
      </c>
      <c r="L77">
        <v>5734</v>
      </c>
      <c r="M77">
        <v>7.2930000000000001</v>
      </c>
      <c r="N77">
        <v>13.064</v>
      </c>
      <c r="O77">
        <v>5.7709999999999999</v>
      </c>
      <c r="Q77">
        <v>0.48399999999999999</v>
      </c>
      <c r="R77">
        <v>1</v>
      </c>
      <c r="S77">
        <v>0</v>
      </c>
      <c r="T77">
        <v>0</v>
      </c>
      <c r="V77">
        <v>0</v>
      </c>
      <c r="Y77" s="1">
        <v>44545</v>
      </c>
      <c r="Z77" s="6">
        <v>8.1493055555555555E-2</v>
      </c>
      <c r="AB77">
        <v>1</v>
      </c>
      <c r="AD77" s="3">
        <f t="shared" si="1"/>
        <v>7.7382734474788242</v>
      </c>
      <c r="AE77" s="3">
        <f t="shared" si="0"/>
        <v>13.080015854860889</v>
      </c>
      <c r="AF77" s="3">
        <f t="shared" si="2"/>
        <v>5.341742407382065</v>
      </c>
      <c r="AG77" s="3">
        <f t="shared" si="3"/>
        <v>0.51520680953228248</v>
      </c>
    </row>
    <row r="78" spans="1:58" x14ac:dyDescent="0.35">
      <c r="A78">
        <v>55</v>
      </c>
      <c r="B78">
        <v>20</v>
      </c>
      <c r="C78" t="s">
        <v>65</v>
      </c>
      <c r="D78" t="s">
        <v>27</v>
      </c>
      <c r="G78">
        <v>0.5</v>
      </c>
      <c r="H78">
        <v>0.5</v>
      </c>
      <c r="I78">
        <v>6393</v>
      </c>
      <c r="J78">
        <v>8395</v>
      </c>
      <c r="L78">
        <v>2405</v>
      </c>
      <c r="M78">
        <v>5.32</v>
      </c>
      <c r="N78">
        <v>7.391</v>
      </c>
      <c r="O78">
        <v>2.0710000000000002</v>
      </c>
      <c r="Q78">
        <v>0.13600000000000001</v>
      </c>
      <c r="R78">
        <v>1</v>
      </c>
      <c r="S78">
        <v>0</v>
      </c>
      <c r="T78">
        <v>0</v>
      </c>
      <c r="V78">
        <v>0</v>
      </c>
      <c r="Y78" s="1">
        <v>44545</v>
      </c>
      <c r="Z78" s="6">
        <v>9.5312500000000008E-2</v>
      </c>
      <c r="AB78">
        <v>1</v>
      </c>
      <c r="AD78" s="3">
        <f t="shared" si="1"/>
        <v>5.4458690836036396</v>
      </c>
      <c r="AE78" s="3">
        <f t="shared" si="0"/>
        <v>7.085455264579136</v>
      </c>
      <c r="AF78" s="3">
        <f t="shared" si="2"/>
        <v>1.6395861809754964</v>
      </c>
      <c r="AG78" s="3">
        <f t="shared" si="3"/>
        <v>0.21930733208677874</v>
      </c>
      <c r="BC78" s="3"/>
      <c r="BD78" s="3"/>
      <c r="BE78" s="3"/>
      <c r="BF78" s="3"/>
    </row>
    <row r="79" spans="1:58" x14ac:dyDescent="0.35">
      <c r="A79">
        <v>56</v>
      </c>
      <c r="B79">
        <v>20</v>
      </c>
      <c r="C79" t="s">
        <v>65</v>
      </c>
      <c r="D79" t="s">
        <v>27</v>
      </c>
      <c r="G79">
        <v>0.5</v>
      </c>
      <c r="H79">
        <v>0.5</v>
      </c>
      <c r="I79">
        <v>5268</v>
      </c>
      <c r="J79">
        <v>8402</v>
      </c>
      <c r="L79">
        <v>2392</v>
      </c>
      <c r="M79">
        <v>4.4560000000000004</v>
      </c>
      <c r="N79">
        <v>7.3970000000000002</v>
      </c>
      <c r="O79">
        <v>2.94</v>
      </c>
      <c r="Q79">
        <v>0.13400000000000001</v>
      </c>
      <c r="R79">
        <v>1</v>
      </c>
      <c r="S79">
        <v>0</v>
      </c>
      <c r="T79">
        <v>0</v>
      </c>
      <c r="V79">
        <v>0</v>
      </c>
      <c r="Y79" s="1">
        <v>44545</v>
      </c>
      <c r="Z79" s="6">
        <v>0.10267361111111112</v>
      </c>
      <c r="AB79">
        <v>1</v>
      </c>
      <c r="AD79" s="3">
        <f t="shared" si="1"/>
        <v>4.4431649975384833</v>
      </c>
      <c r="AE79" s="3">
        <f t="shared" si="0"/>
        <v>7.0917219796526085</v>
      </c>
      <c r="AF79" s="3">
        <f t="shared" si="2"/>
        <v>2.6485569821141253</v>
      </c>
      <c r="AG79" s="3">
        <f t="shared" si="3"/>
        <v>0.21815182196157851</v>
      </c>
      <c r="AJ79">
        <f>ABS(100*(AD79-AD80)/(AVERAGE(AD79:AD80)))</f>
        <v>0.36173047988011425</v>
      </c>
      <c r="AK79">
        <f>ABS(100*((AVERAGE(AD79:AD80)-AVERAGE(AD73:AD74))/(AVERAGE(AD73:AD74,AD79:AD80))))</f>
        <v>4.868428370968072</v>
      </c>
      <c r="AO79">
        <f>ABS(100*(AE79-AE80)/(AVERAGE(AE79:AE80)))</f>
        <v>0.25215774060679924</v>
      </c>
      <c r="AP79">
        <f>ABS(100*((AVERAGE(AE79:AE80)-AVERAGE(AE73:AE74))/(AVERAGE(AE73:AE74,AE79:AE80))))</f>
        <v>5.31302646791658</v>
      </c>
      <c r="AT79">
        <f>ABS(100*(AF79-AF80)/(AVERAGE(AF79:AF80)))</f>
        <v>1.2735985723032996</v>
      </c>
      <c r="AU79">
        <f>ABS(100*((AVERAGE(AF79:AF80)-AVERAGE(AF73:AF74))/(AVERAGE(AF73:AF74,AF79:AF80))))</f>
        <v>6.0570797192794865</v>
      </c>
      <c r="AY79">
        <f>ABS(100*(AG79-AG80)/(AVERAGE(AG79:AG80)))</f>
        <v>0.16311188192870957</v>
      </c>
      <c r="AZ79">
        <f>ABS(100*((AVERAGE(AG79:AG80)-AVERAGE(AG73:AG74))/(AVERAGE(AG73:AG74,AG79:AG80))))</f>
        <v>5.3809492487996362</v>
      </c>
      <c r="BC79" s="3">
        <f>AVERAGE(AD79:AD80)</f>
        <v>4.4351433648499619</v>
      </c>
      <c r="BD79" s="3">
        <f>AVERAGE(AE79:AE80)</f>
        <v>7.1006744297575697</v>
      </c>
      <c r="BE79" s="3">
        <f>AVERAGE(AF79:AF80)</f>
        <v>2.6655310649076074</v>
      </c>
      <c r="BF79" s="3">
        <f>AVERAGE(AG79:AG80)</f>
        <v>0.21797405117308616</v>
      </c>
    </row>
    <row r="80" spans="1:58" x14ac:dyDescent="0.35">
      <c r="A80">
        <v>57</v>
      </c>
      <c r="B80">
        <v>20</v>
      </c>
      <c r="C80" t="s">
        <v>65</v>
      </c>
      <c r="D80" t="s">
        <v>27</v>
      </c>
      <c r="G80">
        <v>0.5</v>
      </c>
      <c r="H80">
        <v>0.5</v>
      </c>
      <c r="I80">
        <v>5250</v>
      </c>
      <c r="J80">
        <v>8422</v>
      </c>
      <c r="L80">
        <v>2388</v>
      </c>
      <c r="M80">
        <v>4.4429999999999996</v>
      </c>
      <c r="N80">
        <v>7.4130000000000003</v>
      </c>
      <c r="O80">
        <v>2.9710000000000001</v>
      </c>
      <c r="Q80">
        <v>0.13400000000000001</v>
      </c>
      <c r="R80">
        <v>1</v>
      </c>
      <c r="S80">
        <v>0</v>
      </c>
      <c r="T80">
        <v>0</v>
      </c>
      <c r="V80">
        <v>0</v>
      </c>
      <c r="Y80" s="1">
        <v>44545</v>
      </c>
      <c r="Z80" s="6">
        <v>0.11048611111111112</v>
      </c>
      <c r="AB80">
        <v>1</v>
      </c>
      <c r="AD80" s="3">
        <f t="shared" si="1"/>
        <v>4.4271217321614404</v>
      </c>
      <c r="AE80" s="3">
        <f t="shared" si="0"/>
        <v>7.1096268798625299</v>
      </c>
      <c r="AF80" s="3">
        <f t="shared" si="2"/>
        <v>2.6825051477010895</v>
      </c>
      <c r="AG80" s="3">
        <f t="shared" si="3"/>
        <v>0.21779628038459384</v>
      </c>
    </row>
    <row r="81" spans="1:58" x14ac:dyDescent="0.35">
      <c r="A81">
        <v>58</v>
      </c>
      <c r="B81">
        <v>3</v>
      </c>
      <c r="C81" t="s">
        <v>28</v>
      </c>
      <c r="D81" t="s">
        <v>27</v>
      </c>
      <c r="G81">
        <v>0.5</v>
      </c>
      <c r="H81">
        <v>0.5</v>
      </c>
      <c r="I81">
        <v>1750</v>
      </c>
      <c r="J81">
        <v>592</v>
      </c>
      <c r="L81">
        <v>232</v>
      </c>
      <c r="M81">
        <v>1.7569999999999999</v>
      </c>
      <c r="N81">
        <v>0.78</v>
      </c>
      <c r="O81">
        <v>0</v>
      </c>
      <c r="Q81">
        <v>0</v>
      </c>
      <c r="R81">
        <v>1</v>
      </c>
      <c r="S81">
        <v>0</v>
      </c>
      <c r="T81">
        <v>0</v>
      </c>
      <c r="V81">
        <v>0</v>
      </c>
      <c r="Y81" s="1">
        <v>44545</v>
      </c>
      <c r="Z81" s="6">
        <v>0.12261574074074073</v>
      </c>
      <c r="AB81">
        <v>1</v>
      </c>
      <c r="AD81" s="3">
        <f t="shared" si="1"/>
        <v>1.3075979088476206</v>
      </c>
      <c r="AE81" s="3">
        <f t="shared" si="0"/>
        <v>9.9858447678222703E-2</v>
      </c>
      <c r="AF81" s="3">
        <f t="shared" si="2"/>
        <v>-1.2077394611693979</v>
      </c>
      <c r="AG81" s="3">
        <f t="shared" si="3"/>
        <v>2.6159370389848856E-2</v>
      </c>
      <c r="BC81" s="3"/>
      <c r="BD81" s="3"/>
      <c r="BE81" s="3"/>
      <c r="BF81" s="3"/>
    </row>
    <row r="82" spans="1:58" x14ac:dyDescent="0.35">
      <c r="A82">
        <v>59</v>
      </c>
      <c r="B82">
        <v>3</v>
      </c>
      <c r="C82" t="s">
        <v>28</v>
      </c>
      <c r="D82" t="s">
        <v>27</v>
      </c>
      <c r="G82">
        <v>0.5</v>
      </c>
      <c r="H82">
        <v>0.5</v>
      </c>
      <c r="I82">
        <v>340</v>
      </c>
      <c r="J82">
        <v>533</v>
      </c>
      <c r="L82">
        <v>248</v>
      </c>
      <c r="M82">
        <v>0.67500000000000004</v>
      </c>
      <c r="N82">
        <v>0.73</v>
      </c>
      <c r="O82">
        <v>5.5E-2</v>
      </c>
      <c r="Q82">
        <v>0</v>
      </c>
      <c r="R82">
        <v>1</v>
      </c>
      <c r="S82">
        <v>0</v>
      </c>
      <c r="T82">
        <v>0</v>
      </c>
      <c r="V82">
        <v>0</v>
      </c>
      <c r="Y82" s="1">
        <v>44545</v>
      </c>
      <c r="Z82" s="6">
        <v>0.12881944444444446</v>
      </c>
      <c r="AB82">
        <v>1</v>
      </c>
      <c r="AD82" s="3">
        <f t="shared" si="1"/>
        <v>5.0875454312624663E-2</v>
      </c>
      <c r="AE82" s="3">
        <f t="shared" si="0"/>
        <v>4.7038992058953982E-2</v>
      </c>
      <c r="AF82" s="3">
        <f t="shared" si="2"/>
        <v>-3.8364622536706805E-3</v>
      </c>
      <c r="AG82" s="3">
        <f t="shared" si="3"/>
        <v>2.7581536697787599E-2</v>
      </c>
      <c r="AJ82">
        <f>ABS(100*(AD82-AD83)/(AVERAGE(AD82:AD83)))</f>
        <v>284.13264925079324</v>
      </c>
      <c r="AO82">
        <f>ABS(100*(AE82-AE83)/(AVERAGE(AE82:AE83)))</f>
        <v>41.338305510747837</v>
      </c>
      <c r="AT82">
        <f>ABS(100*(AF82-AF83)/(AVERAGE(AF82:AF83)))</f>
        <v>242.71128104989799</v>
      </c>
      <c r="AY82">
        <f>ABS(100*(AG82-AG83)/(AVERAGE(AG82:AG83)))</f>
        <v>7.0045649359685438</v>
      </c>
      <c r="BC82" s="3">
        <f>AVERAGE(AD82:AD83)</f>
        <v>2.1017154860906669E-2</v>
      </c>
      <c r="BD82" s="3">
        <f>AVERAGE(AE82:AE83)</f>
        <v>3.8981786964489257E-2</v>
      </c>
      <c r="BE82" s="3">
        <f>AVERAGE(AF82:AF83)</f>
        <v>1.7964632103582588E-2</v>
      </c>
      <c r="BF82" s="3">
        <f>AVERAGE(AG82:AG83)</f>
        <v>2.66482400582028E-2</v>
      </c>
    </row>
    <row r="83" spans="1:58" x14ac:dyDescent="0.35">
      <c r="A83">
        <v>60</v>
      </c>
      <c r="B83">
        <v>3</v>
      </c>
      <c r="C83" t="s">
        <v>28</v>
      </c>
      <c r="D83" t="s">
        <v>27</v>
      </c>
      <c r="G83">
        <v>0.5</v>
      </c>
      <c r="H83">
        <v>0.5</v>
      </c>
      <c r="I83">
        <v>273</v>
      </c>
      <c r="J83">
        <v>515</v>
      </c>
      <c r="L83">
        <v>227</v>
      </c>
      <c r="M83">
        <v>0.624</v>
      </c>
      <c r="N83">
        <v>0.71499999999999997</v>
      </c>
      <c r="O83">
        <v>0.09</v>
      </c>
      <c r="Q83">
        <v>0</v>
      </c>
      <c r="R83">
        <v>1</v>
      </c>
      <c r="S83">
        <v>0</v>
      </c>
      <c r="T83">
        <v>0</v>
      </c>
      <c r="V83">
        <v>0</v>
      </c>
      <c r="Y83" s="1">
        <v>44545</v>
      </c>
      <c r="Z83" s="6">
        <v>0.13538194444444443</v>
      </c>
      <c r="AB83">
        <v>1</v>
      </c>
      <c r="AD83" s="3">
        <f t="shared" si="1"/>
        <v>-8.8411445908113222E-3</v>
      </c>
      <c r="AE83" s="3">
        <f t="shared" si="0"/>
        <v>3.0924581870024538E-2</v>
      </c>
      <c r="AF83" s="3">
        <f t="shared" si="2"/>
        <v>3.9765726460835857E-2</v>
      </c>
      <c r="AG83" s="3">
        <f t="shared" si="3"/>
        <v>2.5714943418618002E-2</v>
      </c>
      <c r="BC83" s="3"/>
      <c r="BD83" s="3"/>
      <c r="BE83" s="3"/>
      <c r="BF83" s="3"/>
    </row>
    <row r="84" spans="1:58" x14ac:dyDescent="0.35">
      <c r="A84">
        <v>61</v>
      </c>
      <c r="B84">
        <v>4</v>
      </c>
      <c r="C84" t="s">
        <v>63</v>
      </c>
      <c r="D84" t="s">
        <v>27</v>
      </c>
      <c r="G84">
        <v>0.6</v>
      </c>
      <c r="H84">
        <v>0.6</v>
      </c>
      <c r="I84">
        <v>4249</v>
      </c>
      <c r="J84">
        <v>9675</v>
      </c>
      <c r="L84">
        <v>3785</v>
      </c>
      <c r="M84">
        <v>3.0619999999999998</v>
      </c>
      <c r="N84">
        <v>7.0620000000000003</v>
      </c>
      <c r="O84">
        <v>4</v>
      </c>
      <c r="Q84">
        <v>0.23300000000000001</v>
      </c>
      <c r="R84">
        <v>1</v>
      </c>
      <c r="S84">
        <v>0</v>
      </c>
      <c r="T84">
        <v>0</v>
      </c>
      <c r="V84">
        <v>0</v>
      </c>
      <c r="Y84" s="1">
        <v>44545</v>
      </c>
      <c r="Z84" s="6">
        <v>0.14844907407407407</v>
      </c>
      <c r="AB84">
        <v>1</v>
      </c>
      <c r="AD84" s="3">
        <f t="shared" si="1"/>
        <v>2.9457815989114069</v>
      </c>
      <c r="AE84" s="3">
        <f t="shared" si="0"/>
        <v>6.8594740650117672</v>
      </c>
      <c r="AF84" s="3">
        <f t="shared" si="2"/>
        <v>3.9136924661003603</v>
      </c>
      <c r="AG84" s="3">
        <f t="shared" si="3"/>
        <v>0.28497431345541246</v>
      </c>
    </row>
    <row r="85" spans="1:58" x14ac:dyDescent="0.35">
      <c r="A85">
        <v>62</v>
      </c>
      <c r="B85">
        <v>4</v>
      </c>
      <c r="C85" t="s">
        <v>63</v>
      </c>
      <c r="D85" t="s">
        <v>27</v>
      </c>
      <c r="G85">
        <v>0.6</v>
      </c>
      <c r="H85">
        <v>0.6</v>
      </c>
      <c r="I85">
        <v>5460</v>
      </c>
      <c r="J85">
        <v>9780</v>
      </c>
      <c r="L85">
        <v>3863</v>
      </c>
      <c r="M85">
        <v>3.8370000000000002</v>
      </c>
      <c r="N85">
        <v>7.1369999999999996</v>
      </c>
      <c r="O85">
        <v>3.3</v>
      </c>
      <c r="Q85">
        <v>0.24</v>
      </c>
      <c r="R85">
        <v>1</v>
      </c>
      <c r="S85">
        <v>0</v>
      </c>
      <c r="T85">
        <v>0</v>
      </c>
      <c r="V85">
        <v>0</v>
      </c>
      <c r="Y85" s="1">
        <v>44545</v>
      </c>
      <c r="Z85" s="6">
        <v>0.1560300925925926</v>
      </c>
      <c r="AB85">
        <v>1</v>
      </c>
      <c r="AD85" s="3">
        <f t="shared" si="1"/>
        <v>3.8452443013002253</v>
      </c>
      <c r="AE85" s="3">
        <f t="shared" si="0"/>
        <v>6.9378080034301739</v>
      </c>
      <c r="AF85" s="3">
        <f t="shared" si="2"/>
        <v>3.0925637021299486</v>
      </c>
      <c r="AG85" s="3">
        <f t="shared" si="3"/>
        <v>0.29075186408141357</v>
      </c>
      <c r="AI85">
        <f>ABS(100*(AD85-3)/3)</f>
        <v>28.174810043340845</v>
      </c>
      <c r="AJ85">
        <f>ABS(100*(AD85-AD86)/(AVERAGE(AD85:AD86)))</f>
        <v>0.61620457802903505</v>
      </c>
      <c r="AN85">
        <f t="shared" ref="AN85" si="12">ABS(100*(AE85-6)/6)</f>
        <v>15.630133390502898</v>
      </c>
      <c r="AO85">
        <f>ABS(100*(AE85-AE86)/(AVERAGE(AE85:AE86)))</f>
        <v>0.36494222648791552</v>
      </c>
      <c r="AS85">
        <f>ABS(100*(AF85-3)/3)</f>
        <v>3.0854567376649524</v>
      </c>
      <c r="AT85">
        <f>ABS(100*(AF85-AF86)/(AVERAGE(AF85:AF86)))</f>
        <v>5.1642016415767752E-2</v>
      </c>
      <c r="AX85">
        <f t="shared" ref="AX85" si="13">ABS(100*(AG85-0.3)/0.3)</f>
        <v>3.0827119728621399</v>
      </c>
      <c r="AY85">
        <f>ABS(100*(AG85-AG86)/(AVERAGE(AG85:AG86)))</f>
        <v>2.0174995452293292</v>
      </c>
      <c r="BC85" s="3">
        <f>AVERAGE(AD85:AD86)</f>
        <v>3.8571282015795161</v>
      </c>
      <c r="BD85" s="3">
        <f>AVERAGE(AE85:AE86)</f>
        <v>6.9504906410788676</v>
      </c>
      <c r="BE85" s="3">
        <f>AVERAGE(AF85:AF86)</f>
        <v>3.0933624394993515</v>
      </c>
      <c r="BF85" s="3">
        <f>AVERAGE(AG85:AG86)</f>
        <v>0.29371471055628595</v>
      </c>
    </row>
    <row r="86" spans="1:58" x14ac:dyDescent="0.35">
      <c r="A86">
        <v>63</v>
      </c>
      <c r="B86">
        <v>4</v>
      </c>
      <c r="C86" t="s">
        <v>63</v>
      </c>
      <c r="D86" t="s">
        <v>27</v>
      </c>
      <c r="G86">
        <v>0.6</v>
      </c>
      <c r="H86">
        <v>0.6</v>
      </c>
      <c r="I86">
        <v>5492</v>
      </c>
      <c r="J86">
        <v>9814</v>
      </c>
      <c r="L86">
        <v>3943</v>
      </c>
      <c r="M86">
        <v>3.8570000000000002</v>
      </c>
      <c r="N86">
        <v>7.16</v>
      </c>
      <c r="O86">
        <v>3.3039999999999998</v>
      </c>
      <c r="Q86">
        <v>0.247</v>
      </c>
      <c r="R86">
        <v>1</v>
      </c>
      <c r="S86">
        <v>0</v>
      </c>
      <c r="T86">
        <v>0</v>
      </c>
      <c r="V86">
        <v>0</v>
      </c>
      <c r="Y86" s="1">
        <v>44545</v>
      </c>
      <c r="Z86" s="6">
        <v>0.16401620370370371</v>
      </c>
      <c r="AB86">
        <v>1</v>
      </c>
      <c r="AD86" s="3">
        <f t="shared" si="1"/>
        <v>3.8690121018588073</v>
      </c>
      <c r="AE86" s="3">
        <f t="shared" si="0"/>
        <v>6.9631732787275613</v>
      </c>
      <c r="AF86" s="3">
        <f t="shared" si="2"/>
        <v>3.094161176868754</v>
      </c>
      <c r="AG86" s="3">
        <f t="shared" si="3"/>
        <v>0.29667755703115828</v>
      </c>
    </row>
    <row r="87" spans="1:58" x14ac:dyDescent="0.35">
      <c r="A87">
        <v>64</v>
      </c>
      <c r="B87">
        <v>21</v>
      </c>
      <c r="C87" t="s">
        <v>142</v>
      </c>
      <c r="D87" t="s">
        <v>27</v>
      </c>
      <c r="G87">
        <v>0.5</v>
      </c>
      <c r="H87">
        <v>0.5</v>
      </c>
      <c r="I87">
        <v>5039</v>
      </c>
      <c r="J87">
        <v>8442</v>
      </c>
      <c r="L87">
        <v>2158</v>
      </c>
      <c r="M87">
        <v>4.28</v>
      </c>
      <c r="N87">
        <v>7.43</v>
      </c>
      <c r="O87">
        <v>3.15</v>
      </c>
      <c r="Q87">
        <v>0.11</v>
      </c>
      <c r="R87">
        <v>1</v>
      </c>
      <c r="S87">
        <v>0</v>
      </c>
      <c r="T87">
        <v>0</v>
      </c>
      <c r="V87">
        <v>0</v>
      </c>
      <c r="Y87" s="1">
        <v>44545</v>
      </c>
      <c r="Z87" s="6">
        <v>0.17726851851851852</v>
      </c>
      <c r="AB87">
        <v>1</v>
      </c>
      <c r="AD87" s="3">
        <f t="shared" si="1"/>
        <v>4.2390590102416654</v>
      </c>
      <c r="AE87" s="3">
        <f t="shared" si="0"/>
        <v>7.1275317800724514</v>
      </c>
      <c r="AF87" s="3">
        <f t="shared" si="2"/>
        <v>2.8884727698307859</v>
      </c>
      <c r="AG87" s="3">
        <f t="shared" si="3"/>
        <v>0.19735263970797448</v>
      </c>
    </row>
    <row r="88" spans="1:58" x14ac:dyDescent="0.35">
      <c r="A88">
        <v>65</v>
      </c>
      <c r="B88">
        <v>21</v>
      </c>
      <c r="C88" t="s">
        <v>142</v>
      </c>
      <c r="D88" t="s">
        <v>27</v>
      </c>
      <c r="G88">
        <v>0.5</v>
      </c>
      <c r="H88">
        <v>0.5</v>
      </c>
      <c r="I88">
        <v>5316</v>
      </c>
      <c r="J88">
        <v>8410</v>
      </c>
      <c r="L88">
        <v>2166</v>
      </c>
      <c r="M88">
        <v>4.4939999999999998</v>
      </c>
      <c r="N88">
        <v>7.4029999999999996</v>
      </c>
      <c r="O88">
        <v>2.9089999999999998</v>
      </c>
      <c r="Q88">
        <v>0.11</v>
      </c>
      <c r="R88">
        <v>1</v>
      </c>
      <c r="S88">
        <v>0</v>
      </c>
      <c r="T88">
        <v>0</v>
      </c>
      <c r="V88">
        <v>0</v>
      </c>
      <c r="Y88" s="1">
        <v>44545</v>
      </c>
      <c r="Z88" s="6">
        <v>0.18457175925925925</v>
      </c>
      <c r="AB88">
        <v>1</v>
      </c>
      <c r="AD88" s="3">
        <f t="shared" si="1"/>
        <v>4.4859470385439302</v>
      </c>
      <c r="AE88" s="3">
        <f t="shared" ref="AE88:AE128" si="14">((J88*$G$20)+$G$21)*1000/H88</f>
        <v>7.0988839397365773</v>
      </c>
      <c r="AF88" s="3">
        <f t="shared" si="2"/>
        <v>2.6129369011926471</v>
      </c>
      <c r="AG88" s="3">
        <f t="shared" si="3"/>
        <v>0.19806372286194385</v>
      </c>
      <c r="AJ88">
        <f>ABS(100*(AD88-AD89)/(AVERAGE(AD88:AD89)))</f>
        <v>1.0385293312568222</v>
      </c>
      <c r="AO88">
        <f>ABS(100*(AE88-AE89)/(AVERAGE(AE88:AE89)))</f>
        <v>0.26448218990353467</v>
      </c>
      <c r="AT88">
        <f>ABS(100*(AF88-AF89)/(AVERAGE(AF88:AF89)))</f>
        <v>2.4625626832957663</v>
      </c>
      <c r="AY88">
        <f>ABS(100*(AG88-AG89)/(AVERAGE(AG88:AG89)))</f>
        <v>3.4233999625150902</v>
      </c>
      <c r="BC88" s="3">
        <f>AVERAGE(AD88:AD89)</f>
        <v>4.4627734329993132</v>
      </c>
      <c r="BD88" s="3">
        <f>AVERAGE(AE88:AE89)</f>
        <v>7.1082840123467861</v>
      </c>
      <c r="BE88" s="3">
        <f>AVERAGE(AF88:AF89)</f>
        <v>2.6455105793474734</v>
      </c>
      <c r="BF88" s="3">
        <f>AVERAGE(AG88:AG89)</f>
        <v>0.19473052057771242</v>
      </c>
    </row>
    <row r="89" spans="1:58" x14ac:dyDescent="0.35">
      <c r="A89">
        <v>66</v>
      </c>
      <c r="B89">
        <v>21</v>
      </c>
      <c r="C89" t="s">
        <v>142</v>
      </c>
      <c r="D89" t="s">
        <v>27</v>
      </c>
      <c r="G89">
        <v>0.5</v>
      </c>
      <c r="H89">
        <v>0.5</v>
      </c>
      <c r="I89">
        <v>5264</v>
      </c>
      <c r="J89">
        <v>8431</v>
      </c>
      <c r="L89">
        <v>2091</v>
      </c>
      <c r="M89">
        <v>4.4539999999999997</v>
      </c>
      <c r="N89">
        <v>7.4219999999999997</v>
      </c>
      <c r="O89">
        <v>2.968</v>
      </c>
      <c r="Q89">
        <v>0.10299999999999999</v>
      </c>
      <c r="R89">
        <v>1</v>
      </c>
      <c r="S89">
        <v>0</v>
      </c>
      <c r="T89">
        <v>0</v>
      </c>
      <c r="V89">
        <v>0</v>
      </c>
      <c r="Y89" s="1">
        <v>44545</v>
      </c>
      <c r="Z89" s="6">
        <v>0.19231481481481483</v>
      </c>
      <c r="AB89">
        <v>1</v>
      </c>
      <c r="AD89" s="3">
        <f t="shared" ref="AD89:AD128" si="15">((I89*$E$20)+$E$21)*1000/G89</f>
        <v>4.4395998274546953</v>
      </c>
      <c r="AE89" s="3">
        <f t="shared" si="14"/>
        <v>7.1176840849569949</v>
      </c>
      <c r="AF89" s="3">
        <f t="shared" ref="AF89:AF128" si="16">AE89-AD89</f>
        <v>2.6780842575022996</v>
      </c>
      <c r="AG89" s="3">
        <f t="shared" ref="AG89:AG128" si="17">((L89*$I$20)+$I$21)*1000/H89</f>
        <v>0.191397318293481</v>
      </c>
      <c r="BC89" s="3"/>
      <c r="BD89" s="3"/>
      <c r="BE89" s="3"/>
      <c r="BF89" s="3"/>
    </row>
    <row r="90" spans="1:58" x14ac:dyDescent="0.35">
      <c r="A90">
        <v>67</v>
      </c>
      <c r="B90">
        <v>22</v>
      </c>
      <c r="C90" t="s">
        <v>143</v>
      </c>
      <c r="D90" t="s">
        <v>27</v>
      </c>
      <c r="G90">
        <v>0.5</v>
      </c>
      <c r="H90">
        <v>0.5</v>
      </c>
      <c r="I90">
        <v>7291</v>
      </c>
      <c r="J90">
        <v>10824</v>
      </c>
      <c r="L90">
        <v>2033</v>
      </c>
      <c r="M90">
        <v>6.008</v>
      </c>
      <c r="N90">
        <v>9.4480000000000004</v>
      </c>
      <c r="O90">
        <v>3.44</v>
      </c>
      <c r="Q90">
        <v>9.7000000000000003E-2</v>
      </c>
      <c r="R90">
        <v>1</v>
      </c>
      <c r="S90">
        <v>0</v>
      </c>
      <c r="T90">
        <v>0</v>
      </c>
      <c r="V90">
        <v>0</v>
      </c>
      <c r="Y90" s="1">
        <v>44545</v>
      </c>
      <c r="Z90" s="6">
        <v>0.20570601851851852</v>
      </c>
      <c r="AB90">
        <v>1</v>
      </c>
      <c r="AD90" s="3">
        <f t="shared" si="15"/>
        <v>6.2462497674138708</v>
      </c>
      <c r="AE90" s="3">
        <f t="shared" si="14"/>
        <v>9.2600053950741135</v>
      </c>
      <c r="AF90" s="3">
        <f t="shared" si="16"/>
        <v>3.0137556276602426</v>
      </c>
      <c r="AG90" s="3">
        <f t="shared" si="17"/>
        <v>0.18624196542720306</v>
      </c>
      <c r="BC90" s="3"/>
      <c r="BD90" s="3"/>
      <c r="BE90" s="3"/>
      <c r="BF90" s="3"/>
    </row>
    <row r="91" spans="1:58" x14ac:dyDescent="0.35">
      <c r="A91">
        <v>68</v>
      </c>
      <c r="B91">
        <v>22</v>
      </c>
      <c r="C91" t="s">
        <v>143</v>
      </c>
      <c r="D91" t="s">
        <v>27</v>
      </c>
      <c r="G91">
        <v>0.5</v>
      </c>
      <c r="H91">
        <v>0.5</v>
      </c>
      <c r="I91">
        <v>8058</v>
      </c>
      <c r="J91">
        <v>10853</v>
      </c>
      <c r="L91">
        <v>2064</v>
      </c>
      <c r="M91">
        <v>6.5970000000000004</v>
      </c>
      <c r="N91">
        <v>9.4730000000000008</v>
      </c>
      <c r="O91">
        <v>2.8759999999999999</v>
      </c>
      <c r="Q91">
        <v>0.1</v>
      </c>
      <c r="R91">
        <v>1</v>
      </c>
      <c r="S91">
        <v>0</v>
      </c>
      <c r="T91">
        <v>0</v>
      </c>
      <c r="V91">
        <v>0</v>
      </c>
      <c r="Y91" s="1">
        <v>44545</v>
      </c>
      <c r="Z91" s="6">
        <v>0.21314814814814817</v>
      </c>
      <c r="AB91">
        <v>1</v>
      </c>
      <c r="AD91" s="3">
        <f t="shared" si="15"/>
        <v>6.9298711309800716</v>
      </c>
      <c r="AE91" s="3">
        <f t="shared" si="14"/>
        <v>9.2859675003785025</v>
      </c>
      <c r="AF91" s="3">
        <f t="shared" si="16"/>
        <v>2.3560963693984309</v>
      </c>
      <c r="AG91" s="3">
        <f t="shared" si="17"/>
        <v>0.18899741264883441</v>
      </c>
      <c r="AJ91">
        <f>ABS(100*(AD91-AD92)/(AVERAGE(AD91:AD92)))</f>
        <v>0.6026737787283859</v>
      </c>
      <c r="AO91">
        <f>ABS(100*(AE91-AE92)/(AVERAGE(AE91:AE92)))</f>
        <v>9.6361921664222597E-2</v>
      </c>
      <c r="AT91">
        <f>ABS(100*(AF91-AF92)/(AVERAGE(AF91:AF92)))</f>
        <v>1.4078438691016595</v>
      </c>
      <c r="AY91">
        <f>ABS(100*(AG91-AG92)/(AVERAGE(AG91:AG92)))</f>
        <v>1.0293339170822553</v>
      </c>
      <c r="BC91" s="3">
        <f>AVERAGE(AD91:AD92)</f>
        <v>6.9508165052223214</v>
      </c>
      <c r="BD91" s="3">
        <f>AVERAGE(AE91:AE92)</f>
        <v>9.2904437254309826</v>
      </c>
      <c r="BE91" s="3">
        <f>AVERAGE(AF91:AF92)</f>
        <v>2.3396272202086603</v>
      </c>
      <c r="BF91" s="3">
        <f>AVERAGE(AG91:AG92)</f>
        <v>0.18997515198554227</v>
      </c>
    </row>
    <row r="92" spans="1:58" x14ac:dyDescent="0.35">
      <c r="A92">
        <v>69</v>
      </c>
      <c r="B92">
        <v>22</v>
      </c>
      <c r="C92" t="s">
        <v>143</v>
      </c>
      <c r="D92" t="s">
        <v>27</v>
      </c>
      <c r="G92">
        <v>0.5</v>
      </c>
      <c r="H92">
        <v>0.5</v>
      </c>
      <c r="I92">
        <v>8105</v>
      </c>
      <c r="J92">
        <v>10863</v>
      </c>
      <c r="L92">
        <v>2086</v>
      </c>
      <c r="M92">
        <v>6.633</v>
      </c>
      <c r="N92">
        <v>9.4809999999999999</v>
      </c>
      <c r="O92">
        <v>2.8490000000000002</v>
      </c>
      <c r="Q92">
        <v>0.10199999999999999</v>
      </c>
      <c r="R92">
        <v>1</v>
      </c>
      <c r="S92">
        <v>0</v>
      </c>
      <c r="T92">
        <v>0</v>
      </c>
      <c r="V92">
        <v>0</v>
      </c>
      <c r="Y92" s="1">
        <v>44545</v>
      </c>
      <c r="Z92" s="6">
        <v>0.22105324074074073</v>
      </c>
      <c r="AB92">
        <v>1</v>
      </c>
      <c r="AD92" s="3">
        <f t="shared" si="15"/>
        <v>6.9717618794645713</v>
      </c>
      <c r="AE92" s="3">
        <f t="shared" si="14"/>
        <v>9.294919950483461</v>
      </c>
      <c r="AF92" s="3">
        <f t="shared" si="16"/>
        <v>2.3231580710188897</v>
      </c>
      <c r="AG92" s="3">
        <f t="shared" si="17"/>
        <v>0.19095289132225016</v>
      </c>
      <c r="BC92" s="3"/>
      <c r="BD92" s="3"/>
      <c r="BE92" s="3"/>
      <c r="BF92" s="3"/>
    </row>
    <row r="93" spans="1:58" x14ac:dyDescent="0.35">
      <c r="A93">
        <v>70</v>
      </c>
      <c r="B93">
        <v>23</v>
      </c>
      <c r="C93" t="s">
        <v>144</v>
      </c>
      <c r="D93" t="s">
        <v>27</v>
      </c>
      <c r="G93">
        <v>0.5</v>
      </c>
      <c r="H93">
        <v>0.5</v>
      </c>
      <c r="I93">
        <v>5758</v>
      </c>
      <c r="J93">
        <v>8602</v>
      </c>
      <c r="L93">
        <v>2325</v>
      </c>
      <c r="M93">
        <v>4.8319999999999999</v>
      </c>
      <c r="N93">
        <v>7.5659999999999998</v>
      </c>
      <c r="O93">
        <v>2.734</v>
      </c>
      <c r="Q93">
        <v>0.127</v>
      </c>
      <c r="R93">
        <v>1</v>
      </c>
      <c r="S93">
        <v>0</v>
      </c>
      <c r="T93">
        <v>0</v>
      </c>
      <c r="V93">
        <v>0</v>
      </c>
      <c r="Y93" s="1">
        <v>44545</v>
      </c>
      <c r="Z93" s="6">
        <v>0.23438657407407407</v>
      </c>
      <c r="AB93">
        <v>1</v>
      </c>
      <c r="AD93" s="3">
        <f t="shared" si="15"/>
        <v>4.8798983328024184</v>
      </c>
      <c r="AE93" s="3">
        <f t="shared" si="14"/>
        <v>7.2707709817518245</v>
      </c>
      <c r="AF93" s="3">
        <f t="shared" si="16"/>
        <v>2.3908726489494061</v>
      </c>
      <c r="AG93" s="3">
        <f t="shared" si="17"/>
        <v>0.21219650054708505</v>
      </c>
      <c r="BC93" s="3"/>
      <c r="BD93" s="3"/>
      <c r="BE93" s="3"/>
      <c r="BF93" s="3"/>
    </row>
    <row r="94" spans="1:58" x14ac:dyDescent="0.35">
      <c r="A94">
        <v>71</v>
      </c>
      <c r="B94">
        <v>23</v>
      </c>
      <c r="C94" t="s">
        <v>144</v>
      </c>
      <c r="D94" t="s">
        <v>27</v>
      </c>
      <c r="G94">
        <v>0.5</v>
      </c>
      <c r="H94">
        <v>0.5</v>
      </c>
      <c r="I94">
        <v>4823</v>
      </c>
      <c r="J94">
        <v>8584</v>
      </c>
      <c r="L94">
        <v>2305</v>
      </c>
      <c r="M94">
        <v>4.1150000000000002</v>
      </c>
      <c r="N94">
        <v>7.5510000000000002</v>
      </c>
      <c r="O94">
        <v>3.4359999999999999</v>
      </c>
      <c r="Q94">
        <v>0.125</v>
      </c>
      <c r="R94">
        <v>1</v>
      </c>
      <c r="S94">
        <v>0</v>
      </c>
      <c r="T94">
        <v>0</v>
      </c>
      <c r="V94">
        <v>0</v>
      </c>
      <c r="Y94" s="1">
        <v>44545</v>
      </c>
      <c r="Z94" s="6">
        <v>0.24162037037037035</v>
      </c>
      <c r="AB94">
        <v>1</v>
      </c>
      <c r="AD94" s="3">
        <f t="shared" si="15"/>
        <v>4.0465398257171543</v>
      </c>
      <c r="AE94" s="3">
        <f t="shared" si="14"/>
        <v>7.2546565715628955</v>
      </c>
      <c r="AF94" s="3">
        <f t="shared" si="16"/>
        <v>3.2081167458457411</v>
      </c>
      <c r="AG94" s="3">
        <f t="shared" si="17"/>
        <v>0.21041879266216162</v>
      </c>
      <c r="AJ94">
        <f>ABS(100*(AD94-AD95)/(AVERAGE(AD94:AD95)))</f>
        <v>1.7329172270120088</v>
      </c>
      <c r="AO94">
        <f>ABS(100*(AE94-AE95)/(AVERAGE(AE94:AE95)))</f>
        <v>0.40806014499517312</v>
      </c>
      <c r="AT94">
        <f>ABS(100*(AF94-AF95)/(AVERAGE(AF94:AF95)))</f>
        <v>1.2384269939989125</v>
      </c>
      <c r="AY94">
        <f>ABS(100*(AG94-AG95)/(AVERAGE(AG94:AG95)))</f>
        <v>1.1758261133047856</v>
      </c>
      <c r="BC94" s="3">
        <f>AVERAGE(AD94:AD95)</f>
        <v>4.0117794174002288</v>
      </c>
      <c r="BD94" s="3">
        <f>AVERAGE(AE94:AE95)</f>
        <v>7.2398850288897094</v>
      </c>
      <c r="BE94" s="3">
        <f>AVERAGE(AF94:AF95)</f>
        <v>3.2281056114894806</v>
      </c>
      <c r="BF94" s="3">
        <f>AVERAGE(AG94:AG95)</f>
        <v>0.21166318818160801</v>
      </c>
    </row>
    <row r="95" spans="1:58" x14ac:dyDescent="0.35">
      <c r="A95">
        <v>72</v>
      </c>
      <c r="B95">
        <v>23</v>
      </c>
      <c r="C95" t="s">
        <v>144</v>
      </c>
      <c r="D95" t="s">
        <v>27</v>
      </c>
      <c r="G95">
        <v>0.5</v>
      </c>
      <c r="H95">
        <v>0.5</v>
      </c>
      <c r="I95">
        <v>4745</v>
      </c>
      <c r="J95">
        <v>8551</v>
      </c>
      <c r="L95">
        <v>2333</v>
      </c>
      <c r="M95">
        <v>4.0549999999999997</v>
      </c>
      <c r="N95">
        <v>7.5229999999999997</v>
      </c>
      <c r="O95">
        <v>3.4670000000000001</v>
      </c>
      <c r="Q95">
        <v>0.128</v>
      </c>
      <c r="R95">
        <v>1</v>
      </c>
      <c r="S95">
        <v>0</v>
      </c>
      <c r="T95">
        <v>0</v>
      </c>
      <c r="V95">
        <v>0</v>
      </c>
      <c r="Y95" s="1">
        <v>44545</v>
      </c>
      <c r="Z95" s="6">
        <v>0.24934027777777779</v>
      </c>
      <c r="AB95">
        <v>1</v>
      </c>
      <c r="AD95" s="3">
        <f t="shared" si="15"/>
        <v>3.9770190090833037</v>
      </c>
      <c r="AE95" s="3">
        <f t="shared" si="14"/>
        <v>7.2251134862165243</v>
      </c>
      <c r="AF95" s="3">
        <f t="shared" si="16"/>
        <v>3.2480944771332205</v>
      </c>
      <c r="AG95" s="3">
        <f t="shared" si="17"/>
        <v>0.21290758370105442</v>
      </c>
      <c r="BC95" s="3"/>
      <c r="BD95" s="3"/>
      <c r="BE95" s="3"/>
      <c r="BF95" s="3"/>
    </row>
    <row r="96" spans="1:58" x14ac:dyDescent="0.35">
      <c r="A96">
        <v>73</v>
      </c>
      <c r="B96">
        <v>24</v>
      </c>
      <c r="C96" t="s">
        <v>145</v>
      </c>
      <c r="D96" t="s">
        <v>27</v>
      </c>
      <c r="G96">
        <v>0.5</v>
      </c>
      <c r="H96">
        <v>0.5</v>
      </c>
      <c r="I96">
        <v>4945</v>
      </c>
      <c r="J96">
        <v>8540</v>
      </c>
      <c r="L96">
        <v>3200</v>
      </c>
      <c r="M96">
        <v>4.2089999999999996</v>
      </c>
      <c r="N96">
        <v>7.5140000000000002</v>
      </c>
      <c r="O96">
        <v>3.3050000000000002</v>
      </c>
      <c r="Q96">
        <v>0.219</v>
      </c>
      <c r="R96">
        <v>1</v>
      </c>
      <c r="S96">
        <v>0</v>
      </c>
      <c r="T96">
        <v>0</v>
      </c>
      <c r="V96">
        <v>0</v>
      </c>
      <c r="Y96" s="1">
        <v>44545</v>
      </c>
      <c r="Z96" s="6">
        <v>0.26254629629629628</v>
      </c>
      <c r="AB96">
        <v>1</v>
      </c>
      <c r="AD96" s="3">
        <f t="shared" si="15"/>
        <v>4.1552775132726643</v>
      </c>
      <c r="AE96" s="3">
        <f t="shared" si="14"/>
        <v>7.2152657911010678</v>
      </c>
      <c r="AF96" s="3">
        <f t="shared" si="16"/>
        <v>3.0599882778284035</v>
      </c>
      <c r="AG96" s="3">
        <f t="shared" si="17"/>
        <v>0.28997122051248475</v>
      </c>
      <c r="BC96" s="3"/>
      <c r="BD96" s="3"/>
      <c r="BE96" s="3"/>
      <c r="BF96" s="3"/>
    </row>
    <row r="97" spans="1:58" x14ac:dyDescent="0.35">
      <c r="A97">
        <v>74</v>
      </c>
      <c r="B97">
        <v>24</v>
      </c>
      <c r="C97" t="s">
        <v>145</v>
      </c>
      <c r="D97" t="s">
        <v>27</v>
      </c>
      <c r="G97">
        <v>0.5</v>
      </c>
      <c r="H97">
        <v>0.5</v>
      </c>
      <c r="I97">
        <v>5012</v>
      </c>
      <c r="J97">
        <v>8600</v>
      </c>
      <c r="L97">
        <v>3205</v>
      </c>
      <c r="M97">
        <v>4.26</v>
      </c>
      <c r="N97">
        <v>7.5640000000000001</v>
      </c>
      <c r="O97">
        <v>3.3039999999999998</v>
      </c>
      <c r="Q97">
        <v>0.219</v>
      </c>
      <c r="R97">
        <v>1</v>
      </c>
      <c r="S97">
        <v>0</v>
      </c>
      <c r="T97">
        <v>0</v>
      </c>
      <c r="V97">
        <v>0</v>
      </c>
      <c r="Y97" s="1">
        <v>44545</v>
      </c>
      <c r="Z97" s="6">
        <v>0.26980324074074075</v>
      </c>
      <c r="AB97">
        <v>1</v>
      </c>
      <c r="AD97" s="3">
        <f t="shared" si="15"/>
        <v>4.2149941121761003</v>
      </c>
      <c r="AE97" s="3">
        <f t="shared" si="14"/>
        <v>7.2689804917308329</v>
      </c>
      <c r="AF97" s="3">
        <f t="shared" si="16"/>
        <v>3.0539863795547326</v>
      </c>
      <c r="AG97" s="3">
        <f t="shared" si="17"/>
        <v>0.29041564748371568</v>
      </c>
      <c r="AJ97">
        <f>ABS(100*(AD97-AD98)/(AVERAGE(AD97:AD98)))</f>
        <v>0.27527323044030139</v>
      </c>
      <c r="AO97">
        <f>ABS(100*(AE97-AE98)/(AVERAGE(AE97:AE98)))</f>
        <v>0.84100719946873415</v>
      </c>
      <c r="AT97">
        <f>ABS(100*(AF97-AF98)/(AVERAGE(AF97:AF98)))</f>
        <v>1.627081619733711</v>
      </c>
      <c r="AY97">
        <f>ABS(100*(AG97-AG98)/(AVERAGE(AG97:AG98)))</f>
        <v>1.5789611983692045</v>
      </c>
      <c r="BC97" s="3">
        <f>AVERAGE(AD97:AD98)</f>
        <v>4.209200710789947</v>
      </c>
      <c r="BD97" s="3">
        <f>AVERAGE(AE97:AE98)</f>
        <v>7.2385421613739656</v>
      </c>
      <c r="BE97" s="3">
        <f>AVERAGE(AF97:AF98)</f>
        <v>3.029341450584019</v>
      </c>
      <c r="BF97" s="3">
        <f>AVERAGE(AG97:AG98)</f>
        <v>0.2927266677341161</v>
      </c>
    </row>
    <row r="98" spans="1:58" x14ac:dyDescent="0.35">
      <c r="A98">
        <v>75</v>
      </c>
      <c r="B98">
        <v>24</v>
      </c>
      <c r="C98" t="s">
        <v>145</v>
      </c>
      <c r="D98" t="s">
        <v>27</v>
      </c>
      <c r="G98">
        <v>0.5</v>
      </c>
      <c r="H98">
        <v>0.5</v>
      </c>
      <c r="I98">
        <v>4999</v>
      </c>
      <c r="J98">
        <v>8532</v>
      </c>
      <c r="L98">
        <v>3257</v>
      </c>
      <c r="M98">
        <v>4.25</v>
      </c>
      <c r="N98">
        <v>7.5069999999999997</v>
      </c>
      <c r="O98">
        <v>3.2570000000000001</v>
      </c>
      <c r="Q98">
        <v>0.22500000000000001</v>
      </c>
      <c r="R98">
        <v>1</v>
      </c>
      <c r="S98">
        <v>0</v>
      </c>
      <c r="T98">
        <v>0</v>
      </c>
      <c r="V98">
        <v>0</v>
      </c>
      <c r="Y98" s="1">
        <v>44545</v>
      </c>
      <c r="Z98" s="6">
        <v>0.27744212962962961</v>
      </c>
      <c r="AB98">
        <v>1</v>
      </c>
      <c r="AD98" s="3">
        <f t="shared" si="15"/>
        <v>4.2034073094037927</v>
      </c>
      <c r="AE98" s="3">
        <f t="shared" si="14"/>
        <v>7.2081038310170982</v>
      </c>
      <c r="AF98" s="3">
        <f t="shared" si="16"/>
        <v>3.0046965216133055</v>
      </c>
      <c r="AG98" s="3">
        <f t="shared" si="17"/>
        <v>0.29503768798451652</v>
      </c>
      <c r="BC98" s="3"/>
      <c r="BD98" s="3"/>
      <c r="BE98" s="3"/>
      <c r="BF98" s="3"/>
    </row>
    <row r="99" spans="1:58" x14ac:dyDescent="0.35">
      <c r="A99">
        <v>76</v>
      </c>
      <c r="B99">
        <v>25</v>
      </c>
      <c r="C99" t="s">
        <v>146</v>
      </c>
      <c r="D99" t="s">
        <v>27</v>
      </c>
      <c r="G99">
        <v>0.5</v>
      </c>
      <c r="H99">
        <v>0.5</v>
      </c>
      <c r="I99">
        <v>6083</v>
      </c>
      <c r="J99">
        <v>9564</v>
      </c>
      <c r="L99">
        <v>1546</v>
      </c>
      <c r="M99">
        <v>5.0819999999999999</v>
      </c>
      <c r="N99">
        <v>8.3810000000000002</v>
      </c>
      <c r="O99">
        <v>3.2989999999999999</v>
      </c>
      <c r="Q99">
        <v>4.5999999999999999E-2</v>
      </c>
      <c r="R99">
        <v>1</v>
      </c>
      <c r="S99">
        <v>0</v>
      </c>
      <c r="T99">
        <v>0</v>
      </c>
      <c r="V99">
        <v>0</v>
      </c>
      <c r="Y99" s="1">
        <v>44545</v>
      </c>
      <c r="Z99" s="6">
        <v>0.29074074074074074</v>
      </c>
      <c r="AB99">
        <v>1</v>
      </c>
      <c r="AD99" s="3">
        <f t="shared" si="15"/>
        <v>5.16956840211013</v>
      </c>
      <c r="AE99" s="3">
        <f t="shared" si="14"/>
        <v>8.1319966818490528</v>
      </c>
      <c r="AF99" s="3">
        <f t="shared" si="16"/>
        <v>2.9624282797389228</v>
      </c>
      <c r="AG99" s="3">
        <f t="shared" si="17"/>
        <v>0.14295477842931772</v>
      </c>
      <c r="BC99" s="3"/>
      <c r="BD99" s="3"/>
      <c r="BE99" s="3"/>
      <c r="BF99" s="3"/>
    </row>
    <row r="100" spans="1:58" x14ac:dyDescent="0.35">
      <c r="A100">
        <v>77</v>
      </c>
      <c r="B100">
        <v>25</v>
      </c>
      <c r="C100" t="s">
        <v>146</v>
      </c>
      <c r="D100" t="s">
        <v>27</v>
      </c>
      <c r="G100">
        <v>0.5</v>
      </c>
      <c r="H100">
        <v>0.5</v>
      </c>
      <c r="I100">
        <v>6482</v>
      </c>
      <c r="J100">
        <v>9613</v>
      </c>
      <c r="L100">
        <v>1594</v>
      </c>
      <c r="M100">
        <v>5.3879999999999999</v>
      </c>
      <c r="N100">
        <v>8.4220000000000006</v>
      </c>
      <c r="O100">
        <v>3.0339999999999998</v>
      </c>
      <c r="Q100">
        <v>5.0999999999999997E-2</v>
      </c>
      <c r="R100">
        <v>1</v>
      </c>
      <c r="S100">
        <v>0</v>
      </c>
      <c r="T100">
        <v>0</v>
      </c>
      <c r="V100">
        <v>0</v>
      </c>
      <c r="Y100" s="1">
        <v>44545</v>
      </c>
      <c r="Z100" s="6">
        <v>0.2980902777777778</v>
      </c>
      <c r="AB100">
        <v>1</v>
      </c>
      <c r="AD100" s="3">
        <f t="shared" si="15"/>
        <v>5.5251941179679056</v>
      </c>
      <c r="AE100" s="3">
        <f t="shared" si="14"/>
        <v>8.1758636873633606</v>
      </c>
      <c r="AF100" s="3">
        <f t="shared" si="16"/>
        <v>2.6506695693954549</v>
      </c>
      <c r="AG100" s="3">
        <f t="shared" si="17"/>
        <v>0.14722127735313395</v>
      </c>
      <c r="AJ100">
        <f>ABS(100*(AD100-AD101)/(AVERAGE(AD100:AD101)))</f>
        <v>0.45066211262464262</v>
      </c>
      <c r="AO100">
        <f>ABS(100*(AE100-AE101)/(AVERAGE(AE100:AE101)))</f>
        <v>0.36199916411422711</v>
      </c>
      <c r="AT100">
        <f>ABS(100*(AF100-AF101)/(AVERAGE(AF100:AF101)))</f>
        <v>2.077413351936924</v>
      </c>
      <c r="AY100">
        <f>ABS(100*(AG100-AG101)/(AVERAGE(AG100:AG101)))</f>
        <v>1.4595836831980293</v>
      </c>
      <c r="BC100" s="3">
        <f>AVERAGE(AD100:AD101)</f>
        <v>5.5376722132611604</v>
      </c>
      <c r="BD100" s="3">
        <f>AVERAGE(AE100:AE101)</f>
        <v>8.1610921446901763</v>
      </c>
      <c r="BE100" s="3">
        <f>AVERAGE(AF100:AF101)</f>
        <v>2.6234199314290145</v>
      </c>
      <c r="BF100" s="3">
        <f>AVERAGE(AG100:AG101)</f>
        <v>0.14615465262217991</v>
      </c>
    </row>
    <row r="101" spans="1:58" x14ac:dyDescent="0.35">
      <c r="A101">
        <v>78</v>
      </c>
      <c r="B101">
        <v>25</v>
      </c>
      <c r="C101" t="s">
        <v>146</v>
      </c>
      <c r="D101" t="s">
        <v>27</v>
      </c>
      <c r="G101">
        <v>0.5</v>
      </c>
      <c r="H101">
        <v>0.5</v>
      </c>
      <c r="I101">
        <v>6510</v>
      </c>
      <c r="J101">
        <v>9580</v>
      </c>
      <c r="L101">
        <v>1570</v>
      </c>
      <c r="M101">
        <v>5.4089999999999998</v>
      </c>
      <c r="N101">
        <v>8.3940000000000001</v>
      </c>
      <c r="O101">
        <v>2.9849999999999999</v>
      </c>
      <c r="Q101">
        <v>4.8000000000000001E-2</v>
      </c>
      <c r="R101">
        <v>1</v>
      </c>
      <c r="S101">
        <v>0</v>
      </c>
      <c r="T101">
        <v>0</v>
      </c>
      <c r="V101">
        <v>0</v>
      </c>
      <c r="Y101" s="1">
        <v>44545</v>
      </c>
      <c r="Z101" s="6">
        <v>0.30593750000000003</v>
      </c>
      <c r="AB101">
        <v>1</v>
      </c>
      <c r="AD101" s="3">
        <f t="shared" si="15"/>
        <v>5.5501503085544162</v>
      </c>
      <c r="AE101" s="3">
        <f t="shared" si="14"/>
        <v>8.1463206020169903</v>
      </c>
      <c r="AF101" s="3">
        <f t="shared" si="16"/>
        <v>2.5961702934625741</v>
      </c>
      <c r="AG101" s="3">
        <f t="shared" si="17"/>
        <v>0.14508802789122585</v>
      </c>
      <c r="BC101" s="3"/>
      <c r="BD101" s="3"/>
      <c r="BE101" s="3"/>
      <c r="BF101" s="3"/>
    </row>
    <row r="102" spans="1:58" x14ac:dyDescent="0.35">
      <c r="A102">
        <v>79</v>
      </c>
      <c r="B102">
        <v>26</v>
      </c>
      <c r="C102" t="s">
        <v>147</v>
      </c>
      <c r="D102" t="s">
        <v>27</v>
      </c>
      <c r="G102">
        <v>0.5</v>
      </c>
      <c r="H102">
        <v>0.5</v>
      </c>
      <c r="I102">
        <v>6848</v>
      </c>
      <c r="J102">
        <v>8510</v>
      </c>
      <c r="L102">
        <v>8113</v>
      </c>
      <c r="M102">
        <v>5.6689999999999996</v>
      </c>
      <c r="N102">
        <v>7.4880000000000004</v>
      </c>
      <c r="O102">
        <v>1.82</v>
      </c>
      <c r="Q102">
        <v>0.73199999999999998</v>
      </c>
      <c r="R102">
        <v>1</v>
      </c>
      <c r="S102">
        <v>0</v>
      </c>
      <c r="T102">
        <v>0</v>
      </c>
      <c r="V102">
        <v>0</v>
      </c>
      <c r="Y102" s="1">
        <v>44545</v>
      </c>
      <c r="Z102" s="6">
        <v>0.31923611111111111</v>
      </c>
      <c r="AB102">
        <v>1</v>
      </c>
      <c r="AD102" s="3">
        <f t="shared" si="15"/>
        <v>5.8514071806344363</v>
      </c>
      <c r="AE102" s="3">
        <f t="shared" si="14"/>
        <v>7.1884084407861844</v>
      </c>
      <c r="AF102" s="3">
        <f t="shared" si="16"/>
        <v>1.337001260151748</v>
      </c>
      <c r="AG102" s="3">
        <f t="shared" si="17"/>
        <v>0.72666516244392354</v>
      </c>
      <c r="BC102" s="3"/>
      <c r="BD102" s="3"/>
      <c r="BE102" s="3"/>
      <c r="BF102" s="3"/>
    </row>
    <row r="103" spans="1:58" x14ac:dyDescent="0.35">
      <c r="A103">
        <v>80</v>
      </c>
      <c r="B103">
        <v>26</v>
      </c>
      <c r="C103" t="s">
        <v>147</v>
      </c>
      <c r="D103" t="s">
        <v>27</v>
      </c>
      <c r="G103">
        <v>0.5</v>
      </c>
      <c r="H103">
        <v>0.5</v>
      </c>
      <c r="I103">
        <v>6935</v>
      </c>
      <c r="J103">
        <v>8542</v>
      </c>
      <c r="L103">
        <v>8226</v>
      </c>
      <c r="M103">
        <v>5.7350000000000003</v>
      </c>
      <c r="N103">
        <v>7.5149999999999997</v>
      </c>
      <c r="O103">
        <v>1.78</v>
      </c>
      <c r="Q103">
        <v>0.74399999999999999</v>
      </c>
      <c r="R103">
        <v>1</v>
      </c>
      <c r="S103">
        <v>0</v>
      </c>
      <c r="T103">
        <v>0</v>
      </c>
      <c r="V103">
        <v>0</v>
      </c>
      <c r="Y103" s="1">
        <v>44545</v>
      </c>
      <c r="Z103" s="6">
        <v>0.32659722222222221</v>
      </c>
      <c r="AB103">
        <v>1</v>
      </c>
      <c r="AD103" s="3">
        <f t="shared" si="15"/>
        <v>5.9289496299568079</v>
      </c>
      <c r="AE103" s="3">
        <f t="shared" si="14"/>
        <v>7.2170562811220602</v>
      </c>
      <c r="AF103" s="3">
        <f t="shared" si="16"/>
        <v>1.2881066511652524</v>
      </c>
      <c r="AG103" s="3">
        <f t="shared" si="17"/>
        <v>0.73670921199374095</v>
      </c>
      <c r="AJ103">
        <f>ABS(100*(AD103-AD104)/(AVERAGE(AD103:AD104)))</f>
        <v>0.96675561056336845</v>
      </c>
      <c r="AO103">
        <f>ABS(100*(AE103-AE104)/(AVERAGE(AE103:AE104)))</f>
        <v>0.21065562706335031</v>
      </c>
      <c r="AT103">
        <f>ABS(100*(AF103-AF104)/(AVERAGE(AF103:AF104)))</f>
        <v>5.4568671681924998</v>
      </c>
      <c r="AY103">
        <f>ABS(100*(AG103-AG104)/(AVERAGE(AG103:AG104)))</f>
        <v>0.5808111266139292</v>
      </c>
      <c r="BC103" s="3">
        <f>AVERAGE(AD103:AD104)</f>
        <v>5.9004282692865111</v>
      </c>
      <c r="BD103" s="3">
        <f>AVERAGE(AE103:AE104)</f>
        <v>7.2246658637112766</v>
      </c>
      <c r="BE103" s="3">
        <f>AVERAGE(AF103:AF104)</f>
        <v>1.324237594424766</v>
      </c>
      <c r="BF103" s="3">
        <f>AVERAGE(AG103:AG104)</f>
        <v>0.73457596253183288</v>
      </c>
    </row>
    <row r="104" spans="1:58" x14ac:dyDescent="0.35">
      <c r="A104">
        <v>81</v>
      </c>
      <c r="B104">
        <v>26</v>
      </c>
      <c r="C104" t="s">
        <v>147</v>
      </c>
      <c r="D104" t="s">
        <v>27</v>
      </c>
      <c r="G104">
        <v>0.5</v>
      </c>
      <c r="H104">
        <v>0.5</v>
      </c>
      <c r="I104">
        <v>6871</v>
      </c>
      <c r="J104">
        <v>8559</v>
      </c>
      <c r="L104">
        <v>8178</v>
      </c>
      <c r="M104">
        <v>5.6859999999999999</v>
      </c>
      <c r="N104">
        <v>7.53</v>
      </c>
      <c r="O104">
        <v>1.8440000000000001</v>
      </c>
      <c r="Q104">
        <v>0.73899999999999999</v>
      </c>
      <c r="R104">
        <v>1</v>
      </c>
      <c r="S104">
        <v>0</v>
      </c>
      <c r="T104">
        <v>0</v>
      </c>
      <c r="V104">
        <v>0</v>
      </c>
      <c r="Y104" s="1">
        <v>44545</v>
      </c>
      <c r="Z104" s="6">
        <v>0.33439814814814817</v>
      </c>
      <c r="AB104">
        <v>1</v>
      </c>
      <c r="AD104" s="3">
        <f t="shared" si="15"/>
        <v>5.8719069086162134</v>
      </c>
      <c r="AE104" s="3">
        <f t="shared" si="14"/>
        <v>7.232275446300493</v>
      </c>
      <c r="AF104" s="3">
        <f t="shared" si="16"/>
        <v>1.3603685376842796</v>
      </c>
      <c r="AG104" s="3">
        <f t="shared" si="17"/>
        <v>0.7324427130699247</v>
      </c>
      <c r="BC104" s="3"/>
      <c r="BD104" s="3"/>
      <c r="BE104" s="3"/>
      <c r="BF104" s="3"/>
    </row>
    <row r="105" spans="1:58" x14ac:dyDescent="0.35">
      <c r="A105">
        <v>82</v>
      </c>
      <c r="B105">
        <v>27</v>
      </c>
      <c r="C105" t="s">
        <v>148</v>
      </c>
      <c r="D105" t="s">
        <v>27</v>
      </c>
      <c r="G105">
        <v>0.5</v>
      </c>
      <c r="H105">
        <v>0.5</v>
      </c>
      <c r="I105">
        <v>5729</v>
      </c>
      <c r="J105">
        <v>7961</v>
      </c>
      <c r="L105">
        <v>3495</v>
      </c>
      <c r="M105">
        <v>4.8099999999999996</v>
      </c>
      <c r="N105">
        <v>7.0229999999999997</v>
      </c>
      <c r="O105">
        <v>2.2130000000000001</v>
      </c>
      <c r="Q105">
        <v>0.249</v>
      </c>
      <c r="R105">
        <v>1</v>
      </c>
      <c r="S105">
        <v>0</v>
      </c>
      <c r="T105">
        <v>0</v>
      </c>
      <c r="V105">
        <v>0</v>
      </c>
      <c r="Y105" s="1">
        <v>44545</v>
      </c>
      <c r="Z105" s="6">
        <v>0.34773148148148153</v>
      </c>
      <c r="AB105">
        <v>1</v>
      </c>
      <c r="AD105" s="3">
        <f t="shared" si="15"/>
        <v>4.8540508496949606</v>
      </c>
      <c r="AE105" s="3">
        <f t="shared" si="14"/>
        <v>6.6969189300238368</v>
      </c>
      <c r="AF105" s="3">
        <f t="shared" si="16"/>
        <v>1.8428680803288762</v>
      </c>
      <c r="AG105" s="3">
        <f t="shared" si="17"/>
        <v>0.31619241181510527</v>
      </c>
      <c r="BC105" s="3"/>
      <c r="BD105" s="3"/>
      <c r="BE105" s="3"/>
      <c r="BF105" s="3"/>
    </row>
    <row r="106" spans="1:58" x14ac:dyDescent="0.35">
      <c r="A106">
        <v>83</v>
      </c>
      <c r="B106">
        <v>27</v>
      </c>
      <c r="C106" t="s">
        <v>148</v>
      </c>
      <c r="D106" t="s">
        <v>27</v>
      </c>
      <c r="G106">
        <v>0.5</v>
      </c>
      <c r="H106">
        <v>0.5</v>
      </c>
      <c r="I106">
        <v>5331</v>
      </c>
      <c r="J106">
        <v>7968</v>
      </c>
      <c r="L106">
        <v>3500</v>
      </c>
      <c r="M106">
        <v>4.5049999999999999</v>
      </c>
      <c r="N106">
        <v>7.0289999999999999</v>
      </c>
      <c r="O106">
        <v>2.524</v>
      </c>
      <c r="Q106">
        <v>0.25</v>
      </c>
      <c r="R106">
        <v>1</v>
      </c>
      <c r="S106">
        <v>0</v>
      </c>
      <c r="T106">
        <v>0</v>
      </c>
      <c r="V106">
        <v>0</v>
      </c>
      <c r="Y106" s="1">
        <v>44545</v>
      </c>
      <c r="Z106" s="6">
        <v>0.35511574074074076</v>
      </c>
      <c r="AB106">
        <v>1</v>
      </c>
      <c r="AD106" s="3">
        <f t="shared" si="15"/>
        <v>4.4993164263581313</v>
      </c>
      <c r="AE106" s="3">
        <f t="shared" si="14"/>
        <v>6.7031856450973093</v>
      </c>
      <c r="AF106" s="3">
        <f t="shared" si="16"/>
        <v>2.203869218739178</v>
      </c>
      <c r="AG106" s="3">
        <f t="shared" si="17"/>
        <v>0.31663683878633614</v>
      </c>
      <c r="AJ106">
        <f>ABS(100*(AD106-AD107)/(AVERAGE(AD106:AD107)))</f>
        <v>2.0614097835473904</v>
      </c>
      <c r="AO106">
        <f>ABS(100*(AE106-AE107)/(AVERAGE(AE106:AE107)))</f>
        <v>6.6799882117009504E-2</v>
      </c>
      <c r="AT106">
        <f>ABS(100*(AF106-AF107)/(AVERAGE(AF106:AF107)))</f>
        <v>3.8854565155026228</v>
      </c>
      <c r="AY106">
        <f>ABS(100*(AG106-AG107)/(AVERAGE(AG106:AG107)))</f>
        <v>1.0610658807098861</v>
      </c>
      <c r="BC106" s="3">
        <f>AVERAGE(AD106:AD107)</f>
        <v>4.4534148615293709</v>
      </c>
      <c r="BD106" s="3">
        <f>AVERAGE(AE106:AE107)</f>
        <v>6.7009475325710692</v>
      </c>
      <c r="BE106" s="3">
        <f>AVERAGE(AF106:AF107)</f>
        <v>2.2475326710416978</v>
      </c>
      <c r="BF106" s="3">
        <f>AVERAGE(AG106:AG107)</f>
        <v>0.31832566127701339</v>
      </c>
    </row>
    <row r="107" spans="1:58" x14ac:dyDescent="0.35">
      <c r="A107">
        <v>84</v>
      </c>
      <c r="B107">
        <v>27</v>
      </c>
      <c r="C107" t="s">
        <v>148</v>
      </c>
      <c r="D107" t="s">
        <v>27</v>
      </c>
      <c r="G107">
        <v>0.5</v>
      </c>
      <c r="H107">
        <v>0.5</v>
      </c>
      <c r="I107">
        <v>5228</v>
      </c>
      <c r="J107">
        <v>7963</v>
      </c>
      <c r="L107">
        <v>3538</v>
      </c>
      <c r="M107">
        <v>4.4260000000000002</v>
      </c>
      <c r="N107">
        <v>7.0250000000000004</v>
      </c>
      <c r="O107">
        <v>2.5990000000000002</v>
      </c>
      <c r="Q107">
        <v>0.254</v>
      </c>
      <c r="R107">
        <v>1</v>
      </c>
      <c r="S107">
        <v>0</v>
      </c>
      <c r="T107">
        <v>0</v>
      </c>
      <c r="V107">
        <v>0</v>
      </c>
      <c r="Y107" s="1">
        <v>44545</v>
      </c>
      <c r="Z107" s="6">
        <v>0.36282407407407408</v>
      </c>
      <c r="AB107">
        <v>1</v>
      </c>
      <c r="AD107" s="3">
        <f t="shared" si="15"/>
        <v>4.4075132967006114</v>
      </c>
      <c r="AE107" s="3">
        <f t="shared" si="14"/>
        <v>6.6987094200448292</v>
      </c>
      <c r="AF107" s="3">
        <f t="shared" si="16"/>
        <v>2.2911961233442177</v>
      </c>
      <c r="AG107" s="3">
        <f t="shared" si="17"/>
        <v>0.32001448376769065</v>
      </c>
      <c r="BC107" s="3"/>
      <c r="BD107" s="3"/>
      <c r="BE107" s="3"/>
      <c r="BF107" s="3"/>
    </row>
    <row r="108" spans="1:58" x14ac:dyDescent="0.35">
      <c r="A108">
        <v>85</v>
      </c>
      <c r="B108">
        <v>28</v>
      </c>
      <c r="C108" t="s">
        <v>149</v>
      </c>
      <c r="D108" t="s">
        <v>27</v>
      </c>
      <c r="G108">
        <v>0.5</v>
      </c>
      <c r="H108">
        <v>0.5</v>
      </c>
      <c r="I108">
        <v>3849</v>
      </c>
      <c r="J108">
        <v>6785</v>
      </c>
      <c r="L108">
        <v>2202</v>
      </c>
      <c r="M108">
        <v>3.3679999999999999</v>
      </c>
      <c r="N108">
        <v>6.0259999999999998</v>
      </c>
      <c r="O108">
        <v>2.6579999999999999</v>
      </c>
      <c r="Q108">
        <v>0.114</v>
      </c>
      <c r="R108">
        <v>1</v>
      </c>
      <c r="S108">
        <v>0</v>
      </c>
      <c r="T108">
        <v>0</v>
      </c>
      <c r="V108">
        <v>0</v>
      </c>
      <c r="Y108" s="1">
        <v>44545</v>
      </c>
      <c r="Z108" s="6">
        <v>0.3760532407407407</v>
      </c>
      <c r="AB108">
        <v>1</v>
      </c>
      <c r="AD108" s="3">
        <f t="shared" si="15"/>
        <v>3.1784209103149657</v>
      </c>
      <c r="AE108" s="3">
        <f t="shared" si="14"/>
        <v>5.6441107976804465</v>
      </c>
      <c r="AF108" s="3">
        <f t="shared" si="16"/>
        <v>2.4656898873654809</v>
      </c>
      <c r="AG108" s="3">
        <f t="shared" si="17"/>
        <v>0.20126359705480601</v>
      </c>
      <c r="BC108" s="3"/>
      <c r="BD108" s="3"/>
      <c r="BE108" s="3"/>
      <c r="BF108" s="3"/>
    </row>
    <row r="109" spans="1:58" x14ac:dyDescent="0.35">
      <c r="A109">
        <v>86</v>
      </c>
      <c r="B109">
        <v>28</v>
      </c>
      <c r="C109" t="s">
        <v>149</v>
      </c>
      <c r="D109" t="s">
        <v>27</v>
      </c>
      <c r="G109">
        <v>0.5</v>
      </c>
      <c r="H109">
        <v>0.5</v>
      </c>
      <c r="I109">
        <v>3327</v>
      </c>
      <c r="J109">
        <v>6846</v>
      </c>
      <c r="L109">
        <v>2246</v>
      </c>
      <c r="M109">
        <v>2.968</v>
      </c>
      <c r="N109">
        <v>6.0780000000000003</v>
      </c>
      <c r="O109">
        <v>3.1110000000000002</v>
      </c>
      <c r="Q109">
        <v>0.11899999999999999</v>
      </c>
      <c r="R109">
        <v>1</v>
      </c>
      <c r="S109">
        <v>0</v>
      </c>
      <c r="T109">
        <v>0</v>
      </c>
      <c r="V109">
        <v>0</v>
      </c>
      <c r="Y109" s="1">
        <v>44545</v>
      </c>
      <c r="Z109" s="6">
        <v>0.38331018518518517</v>
      </c>
      <c r="AB109">
        <v>1</v>
      </c>
      <c r="AD109" s="3">
        <f t="shared" si="15"/>
        <v>2.7131662143807334</v>
      </c>
      <c r="AE109" s="3">
        <f t="shared" si="14"/>
        <v>5.6987207433207079</v>
      </c>
      <c r="AF109" s="3">
        <f t="shared" si="16"/>
        <v>2.9855545289399745</v>
      </c>
      <c r="AG109" s="3">
        <f t="shared" si="17"/>
        <v>0.20517455440163754</v>
      </c>
      <c r="AJ109">
        <f>ABS(100*(AD109-AD110)/(AVERAGE(AD109:AD110)))</f>
        <v>0.75842998170548404</v>
      </c>
      <c r="AO109">
        <f>ABS(100*(AE109-AE110)/(AVERAGE(AE109:AE110)))</f>
        <v>0.62641499816186041</v>
      </c>
      <c r="AT109">
        <f>ABS(100*(AF109-AF110)/(AVERAGE(AF109:AF110)))</f>
        <v>1.8684459224311982</v>
      </c>
      <c r="AY109">
        <f>ABS(100*(AG109-AG110)/(AVERAGE(AG109:AG110)))</f>
        <v>1.5718434032789041</v>
      </c>
      <c r="BC109" s="3">
        <f>AVERAGE(AD109:AD110)</f>
        <v>2.7029163503898452</v>
      </c>
      <c r="BD109" s="3">
        <f>AVERAGE(AE109:AE110)</f>
        <v>5.7166256435306293</v>
      </c>
      <c r="BE109" s="3">
        <f>AVERAGE(AF109:AF110)</f>
        <v>3.0137092931407841</v>
      </c>
      <c r="BF109" s="3">
        <f>AVERAGE(AG109:AG110)</f>
        <v>0.20357461730520646</v>
      </c>
    </row>
    <row r="110" spans="1:58" x14ac:dyDescent="0.35">
      <c r="A110">
        <v>87</v>
      </c>
      <c r="B110">
        <v>28</v>
      </c>
      <c r="C110" t="s">
        <v>149</v>
      </c>
      <c r="D110" t="s">
        <v>27</v>
      </c>
      <c r="G110">
        <v>0.5</v>
      </c>
      <c r="H110">
        <v>0.5</v>
      </c>
      <c r="I110">
        <v>3304</v>
      </c>
      <c r="J110">
        <v>6886</v>
      </c>
      <c r="L110">
        <v>2210</v>
      </c>
      <c r="M110">
        <v>2.95</v>
      </c>
      <c r="N110">
        <v>6.1120000000000001</v>
      </c>
      <c r="O110">
        <v>3.1629999999999998</v>
      </c>
      <c r="Q110">
        <v>0.115</v>
      </c>
      <c r="R110">
        <v>1</v>
      </c>
      <c r="S110">
        <v>0</v>
      </c>
      <c r="T110">
        <v>0</v>
      </c>
      <c r="V110">
        <v>0</v>
      </c>
      <c r="Y110" s="1">
        <v>44545</v>
      </c>
      <c r="Z110" s="6">
        <v>0.39094907407407403</v>
      </c>
      <c r="AB110">
        <v>1</v>
      </c>
      <c r="AD110" s="3">
        <f t="shared" si="15"/>
        <v>2.6926664863989571</v>
      </c>
      <c r="AE110" s="3">
        <f t="shared" si="14"/>
        <v>5.7345305437405507</v>
      </c>
      <c r="AF110" s="3">
        <f t="shared" si="16"/>
        <v>3.0418640573415936</v>
      </c>
      <c r="AG110" s="3">
        <f t="shared" si="17"/>
        <v>0.20197468020877538</v>
      </c>
      <c r="BC110" s="3"/>
      <c r="BD110" s="3"/>
      <c r="BE110" s="3"/>
      <c r="BF110" s="3"/>
    </row>
    <row r="111" spans="1:58" x14ac:dyDescent="0.35">
      <c r="A111">
        <v>88</v>
      </c>
      <c r="B111">
        <v>29</v>
      </c>
      <c r="C111" t="s">
        <v>150</v>
      </c>
      <c r="D111" t="s">
        <v>27</v>
      </c>
      <c r="G111">
        <v>0.5</v>
      </c>
      <c r="H111">
        <v>0.5</v>
      </c>
      <c r="I111">
        <v>4136</v>
      </c>
      <c r="J111">
        <v>9322</v>
      </c>
      <c r="L111">
        <v>3064</v>
      </c>
      <c r="M111">
        <v>3.5880000000000001</v>
      </c>
      <c r="N111">
        <v>8.1760000000000002</v>
      </c>
      <c r="O111">
        <v>4.5880000000000001</v>
      </c>
      <c r="Q111">
        <v>0.20399999999999999</v>
      </c>
      <c r="R111">
        <v>1</v>
      </c>
      <c r="S111">
        <v>0</v>
      </c>
      <c r="T111">
        <v>0</v>
      </c>
      <c r="V111">
        <v>0</v>
      </c>
      <c r="Y111" s="1">
        <v>44545</v>
      </c>
      <c r="Z111" s="6">
        <v>0.40413194444444445</v>
      </c>
      <c r="AB111">
        <v>1</v>
      </c>
      <c r="AD111" s="3">
        <f t="shared" si="15"/>
        <v>3.4342218638266995</v>
      </c>
      <c r="AE111" s="3">
        <f t="shared" si="14"/>
        <v>7.9153473893090016</v>
      </c>
      <c r="AF111" s="3">
        <f t="shared" si="16"/>
        <v>4.4811255254823017</v>
      </c>
      <c r="AG111" s="3">
        <f t="shared" si="17"/>
        <v>0.27788280689500555</v>
      </c>
      <c r="BC111" s="3"/>
      <c r="BD111" s="3"/>
      <c r="BE111" s="3"/>
      <c r="BF111" s="3"/>
    </row>
    <row r="112" spans="1:58" x14ac:dyDescent="0.35">
      <c r="A112">
        <v>89</v>
      </c>
      <c r="B112">
        <v>29</v>
      </c>
      <c r="C112" t="s">
        <v>150</v>
      </c>
      <c r="D112" t="s">
        <v>27</v>
      </c>
      <c r="G112">
        <v>0.5</v>
      </c>
      <c r="H112">
        <v>0.5</v>
      </c>
      <c r="I112">
        <v>4524</v>
      </c>
      <c r="J112">
        <v>9323</v>
      </c>
      <c r="L112">
        <v>3031</v>
      </c>
      <c r="M112">
        <v>3.8849999999999998</v>
      </c>
      <c r="N112">
        <v>8.1760000000000002</v>
      </c>
      <c r="O112">
        <v>4.2910000000000004</v>
      </c>
      <c r="Q112">
        <v>0.20100000000000001</v>
      </c>
      <c r="R112">
        <v>1</v>
      </c>
      <c r="S112">
        <v>0</v>
      </c>
      <c r="T112">
        <v>0</v>
      </c>
      <c r="V112">
        <v>0</v>
      </c>
      <c r="Y112" s="1">
        <v>44545</v>
      </c>
      <c r="Z112" s="6">
        <v>0.41142361111111114</v>
      </c>
      <c r="AB112">
        <v>1</v>
      </c>
      <c r="AD112" s="3">
        <f t="shared" si="15"/>
        <v>3.7800433619540601</v>
      </c>
      <c r="AE112" s="3">
        <f t="shared" si="14"/>
        <v>7.9162426343194987</v>
      </c>
      <c r="AF112" s="3">
        <f t="shared" si="16"/>
        <v>4.1361992723654382</v>
      </c>
      <c r="AG112" s="3">
        <f t="shared" si="17"/>
        <v>0.27494958888488186</v>
      </c>
      <c r="AJ112">
        <f>ABS(100*(AD112-AD113)/(AVERAGE(AD112:AD113)))</f>
        <v>2.3581676887103803E-2</v>
      </c>
      <c r="AO112">
        <f>ABS(100*(AE112-AE113)/(AVERAGE(AE112:AE113)))</f>
        <v>0.87822576201736957</v>
      </c>
      <c r="AT112">
        <f>ABS(100*(AF112-AF113)/(AVERAGE(AF112:AF113)))</f>
        <v>1.6952989350822449</v>
      </c>
      <c r="AY112">
        <f>ABS(100*(AG112-AG113)/(AVERAGE(AG112:AG113)))</f>
        <v>1.2848084780029563</v>
      </c>
      <c r="BC112" s="3">
        <f>AVERAGE(AD112:AD113)</f>
        <v>3.7795977156935865</v>
      </c>
      <c r="BD112" s="3">
        <f>AVERAGE(AE112:AE113)</f>
        <v>7.9511571897288462</v>
      </c>
      <c r="BE112" s="3">
        <f>AVERAGE(AF112:AF113)</f>
        <v>4.1715594740352593</v>
      </c>
      <c r="BF112" s="3">
        <f>AVERAGE(AG112:AG113)</f>
        <v>0.27672729676980529</v>
      </c>
    </row>
    <row r="113" spans="1:58" x14ac:dyDescent="0.35">
      <c r="A113">
        <v>90</v>
      </c>
      <c r="B113">
        <v>29</v>
      </c>
      <c r="C113" t="s">
        <v>150</v>
      </c>
      <c r="D113" t="s">
        <v>27</v>
      </c>
      <c r="G113">
        <v>0.5</v>
      </c>
      <c r="H113">
        <v>0.5</v>
      </c>
      <c r="I113">
        <v>4523</v>
      </c>
      <c r="J113">
        <v>9401</v>
      </c>
      <c r="L113">
        <v>3071</v>
      </c>
      <c r="M113">
        <v>3.8849999999999998</v>
      </c>
      <c r="N113">
        <v>8.2430000000000003</v>
      </c>
      <c r="O113">
        <v>4.3579999999999997</v>
      </c>
      <c r="Q113">
        <v>0.20499999999999999</v>
      </c>
      <c r="R113">
        <v>1</v>
      </c>
      <c r="S113">
        <v>0</v>
      </c>
      <c r="T113">
        <v>0</v>
      </c>
      <c r="V113">
        <v>0</v>
      </c>
      <c r="Y113" s="1">
        <v>44545</v>
      </c>
      <c r="Z113" s="6">
        <v>0.41915509259259259</v>
      </c>
      <c r="AB113">
        <v>1</v>
      </c>
      <c r="AD113" s="3">
        <f t="shared" si="15"/>
        <v>3.7791520694331129</v>
      </c>
      <c r="AE113" s="3">
        <f t="shared" si="14"/>
        <v>7.9860717451381937</v>
      </c>
      <c r="AF113" s="3">
        <f t="shared" si="16"/>
        <v>4.2069196757050804</v>
      </c>
      <c r="AG113" s="3">
        <f t="shared" si="17"/>
        <v>0.27850500465472872</v>
      </c>
      <c r="BC113" s="3"/>
      <c r="BD113" s="3"/>
      <c r="BE113" s="3"/>
      <c r="BF113" s="3"/>
    </row>
    <row r="114" spans="1:58" x14ac:dyDescent="0.35">
      <c r="A114">
        <v>91</v>
      </c>
      <c r="B114">
        <v>30</v>
      </c>
      <c r="C114" t="s">
        <v>151</v>
      </c>
      <c r="D114" t="s">
        <v>27</v>
      </c>
      <c r="G114">
        <v>0.5</v>
      </c>
      <c r="H114">
        <v>0.5</v>
      </c>
      <c r="I114">
        <v>7068</v>
      </c>
      <c r="J114">
        <v>10807</v>
      </c>
      <c r="L114">
        <v>2081</v>
      </c>
      <c r="M114">
        <v>5.8380000000000001</v>
      </c>
      <c r="N114">
        <v>9.4339999999999993</v>
      </c>
      <c r="O114">
        <v>3.5960000000000001</v>
      </c>
      <c r="Q114">
        <v>0.10199999999999999</v>
      </c>
      <c r="R114">
        <v>1</v>
      </c>
      <c r="S114">
        <v>0</v>
      </c>
      <c r="T114">
        <v>0</v>
      </c>
      <c r="V114">
        <v>0</v>
      </c>
      <c r="Y114" s="1">
        <v>44545</v>
      </c>
      <c r="Z114" s="6">
        <v>0.43275462962962963</v>
      </c>
      <c r="AB114">
        <v>1</v>
      </c>
      <c r="AD114" s="3">
        <f t="shared" si="15"/>
        <v>6.0474915352427336</v>
      </c>
      <c r="AE114" s="3">
        <f t="shared" si="14"/>
        <v>9.2447862298956824</v>
      </c>
      <c r="AF114" s="3">
        <f t="shared" si="16"/>
        <v>3.1972946946529488</v>
      </c>
      <c r="AG114" s="3">
        <f t="shared" si="17"/>
        <v>0.19050846435101929</v>
      </c>
      <c r="BC114" s="3"/>
      <c r="BD114" s="3"/>
      <c r="BE114" s="3"/>
      <c r="BF114" s="3"/>
    </row>
    <row r="115" spans="1:58" x14ac:dyDescent="0.35">
      <c r="A115">
        <v>92</v>
      </c>
      <c r="B115">
        <v>30</v>
      </c>
      <c r="C115" t="s">
        <v>151</v>
      </c>
      <c r="D115" t="s">
        <v>27</v>
      </c>
      <c r="G115">
        <v>0.5</v>
      </c>
      <c r="H115">
        <v>0.5</v>
      </c>
      <c r="I115">
        <v>7993</v>
      </c>
      <c r="J115">
        <v>10855</v>
      </c>
      <c r="L115">
        <v>2052</v>
      </c>
      <c r="M115">
        <v>6.5469999999999997</v>
      </c>
      <c r="N115">
        <v>9.4749999999999996</v>
      </c>
      <c r="O115">
        <v>2.9279999999999999</v>
      </c>
      <c r="Q115">
        <v>9.9000000000000005E-2</v>
      </c>
      <c r="R115">
        <v>1</v>
      </c>
      <c r="S115">
        <v>0</v>
      </c>
      <c r="T115">
        <v>0</v>
      </c>
      <c r="V115">
        <v>0</v>
      </c>
      <c r="Y115" s="1">
        <v>44545</v>
      </c>
      <c r="Z115" s="6">
        <v>0.44017361111111114</v>
      </c>
      <c r="AB115">
        <v>1</v>
      </c>
      <c r="AD115" s="3">
        <f t="shared" si="15"/>
        <v>6.8719371171185291</v>
      </c>
      <c r="AE115" s="3">
        <f t="shared" si="14"/>
        <v>9.2877579903994913</v>
      </c>
      <c r="AF115" s="3">
        <f t="shared" si="16"/>
        <v>2.4158208732809623</v>
      </c>
      <c r="AG115" s="3">
        <f t="shared" si="17"/>
        <v>0.18793078791788032</v>
      </c>
      <c r="AJ115">
        <f>ABS(100*(AD115-AD116)/(AVERAGE(AD115:AD116)))</f>
        <v>0.83951338578441359</v>
      </c>
      <c r="AO115">
        <f>ABS(100*(AE115-AE116)/(AVERAGE(AE115:AE116)))</f>
        <v>0.83240227291282565</v>
      </c>
      <c r="AT115">
        <f>ABS(100*(AF115-AF116)/(AVERAGE(AF115:AF116)))</f>
        <v>5.7455066796624488</v>
      </c>
      <c r="AY115">
        <f>ABS(100*(AG115-AG116)/(AVERAGE(AG115:AG116)))</f>
        <v>1.827721341412617</v>
      </c>
      <c r="BC115" s="3">
        <f>AVERAGE(AD115:AD116)</f>
        <v>6.9009041240493003</v>
      </c>
      <c r="BD115" s="3">
        <f>AVERAGE(AE115:AE116)</f>
        <v>9.2492624549481608</v>
      </c>
      <c r="BE115" s="3">
        <f>AVERAGE(AF115:AF116)</f>
        <v>2.3483583308988605</v>
      </c>
      <c r="BF115" s="3">
        <f>AVERAGE(AG115:AG116)</f>
        <v>0.18966405310568066</v>
      </c>
    </row>
    <row r="116" spans="1:58" x14ac:dyDescent="0.35">
      <c r="A116">
        <v>93</v>
      </c>
      <c r="B116">
        <v>30</v>
      </c>
      <c r="C116" t="s">
        <v>151</v>
      </c>
      <c r="D116" t="s">
        <v>27</v>
      </c>
      <c r="G116">
        <v>0.5</v>
      </c>
      <c r="H116">
        <v>0.5</v>
      </c>
      <c r="I116">
        <v>8058</v>
      </c>
      <c r="J116">
        <v>10769</v>
      </c>
      <c r="L116">
        <v>2091</v>
      </c>
      <c r="M116">
        <v>6.5970000000000004</v>
      </c>
      <c r="N116">
        <v>9.4019999999999992</v>
      </c>
      <c r="O116">
        <v>2.8050000000000002</v>
      </c>
      <c r="Q116">
        <v>0.10299999999999999</v>
      </c>
      <c r="R116">
        <v>1</v>
      </c>
      <c r="S116">
        <v>0</v>
      </c>
      <c r="T116">
        <v>0</v>
      </c>
      <c r="V116">
        <v>0</v>
      </c>
      <c r="Y116" s="1">
        <v>44545</v>
      </c>
      <c r="Z116" s="6">
        <v>0.44800925925925927</v>
      </c>
      <c r="AB116">
        <v>1</v>
      </c>
      <c r="AD116" s="3">
        <f t="shared" si="15"/>
        <v>6.9298711309800716</v>
      </c>
      <c r="AE116" s="3">
        <f t="shared" si="14"/>
        <v>9.2107669194968302</v>
      </c>
      <c r="AF116" s="3">
        <f t="shared" si="16"/>
        <v>2.2808957885167587</v>
      </c>
      <c r="AG116" s="3">
        <f t="shared" si="17"/>
        <v>0.191397318293481</v>
      </c>
      <c r="BC116" s="3"/>
      <c r="BD116" s="3"/>
      <c r="BE116" s="3"/>
      <c r="BF116" s="3"/>
    </row>
    <row r="117" spans="1:58" x14ac:dyDescent="0.35">
      <c r="A117">
        <v>94</v>
      </c>
      <c r="B117">
        <v>31</v>
      </c>
      <c r="C117" t="s">
        <v>64</v>
      </c>
      <c r="D117" t="s">
        <v>27</v>
      </c>
      <c r="G117">
        <v>0.5</v>
      </c>
      <c r="H117">
        <v>0.5</v>
      </c>
      <c r="I117">
        <v>9536</v>
      </c>
      <c r="J117">
        <v>16282</v>
      </c>
      <c r="L117">
        <v>4420</v>
      </c>
      <c r="M117">
        <v>7.7309999999999999</v>
      </c>
      <c r="N117">
        <v>14.073</v>
      </c>
      <c r="O117">
        <v>6.3419999999999996</v>
      </c>
      <c r="Q117">
        <v>0.34599999999999997</v>
      </c>
      <c r="R117">
        <v>1</v>
      </c>
      <c r="S117">
        <v>0</v>
      </c>
      <c r="T117">
        <v>0</v>
      </c>
      <c r="V117">
        <v>0</v>
      </c>
      <c r="Y117" s="1">
        <v>44545</v>
      </c>
      <c r="Z117" s="6">
        <v>0.46164351851851854</v>
      </c>
      <c r="AB117">
        <v>1</v>
      </c>
      <c r="AD117" s="3">
        <f t="shared" si="15"/>
        <v>8.2472014769394484</v>
      </c>
      <c r="AE117" s="3">
        <f t="shared" si="14"/>
        <v>14.14625266236172</v>
      </c>
      <c r="AF117" s="3">
        <f t="shared" si="16"/>
        <v>5.8990511854222714</v>
      </c>
      <c r="AG117" s="3">
        <f t="shared" si="17"/>
        <v>0.39841140149281362</v>
      </c>
      <c r="BC117" s="3"/>
      <c r="BD117" s="3"/>
      <c r="BE117" s="3"/>
      <c r="BF117" s="3"/>
    </row>
    <row r="118" spans="1:58" x14ac:dyDescent="0.35">
      <c r="A118">
        <v>95</v>
      </c>
      <c r="B118">
        <v>31</v>
      </c>
      <c r="C118" t="s">
        <v>64</v>
      </c>
      <c r="D118" t="s">
        <v>27</v>
      </c>
      <c r="G118">
        <v>0.5</v>
      </c>
      <c r="H118">
        <v>0.5</v>
      </c>
      <c r="I118">
        <v>10128</v>
      </c>
      <c r="J118">
        <v>16295</v>
      </c>
      <c r="L118">
        <v>4452</v>
      </c>
      <c r="M118">
        <v>8.1850000000000005</v>
      </c>
      <c r="N118">
        <v>14.084</v>
      </c>
      <c r="O118">
        <v>5.899</v>
      </c>
      <c r="Q118">
        <v>0.35</v>
      </c>
      <c r="R118">
        <v>1</v>
      </c>
      <c r="S118">
        <v>0</v>
      </c>
      <c r="T118">
        <v>0</v>
      </c>
      <c r="V118">
        <v>0</v>
      </c>
      <c r="Y118" s="1">
        <v>44545</v>
      </c>
      <c r="Z118" s="6">
        <v>0.46930555555555559</v>
      </c>
      <c r="AB118">
        <v>1</v>
      </c>
      <c r="AD118" s="3">
        <f t="shared" si="15"/>
        <v>8.7748466493399597</v>
      </c>
      <c r="AE118" s="3">
        <f t="shared" si="14"/>
        <v>14.157890847498168</v>
      </c>
      <c r="AF118" s="3">
        <f t="shared" si="16"/>
        <v>5.383044198158208</v>
      </c>
      <c r="AG118" s="3">
        <f t="shared" si="17"/>
        <v>0.40125573410869103</v>
      </c>
      <c r="AJ118">
        <f>ABS(100*(AD118-AD119)/(AVERAGE(AD118:AD119)))</f>
        <v>0.18266544438416057</v>
      </c>
      <c r="AL118">
        <f>100*((AVERAGE(AD118:AD119)*25.225)-(AVERAGE(AD100:AD101)*25))/(1000*0.075)</f>
        <v>110.80806277685262</v>
      </c>
      <c r="AO118">
        <f>ABS(100*(AE118-AE119)/(AVERAGE(AE118:AE119)))</f>
        <v>0.35347860171816509</v>
      </c>
      <c r="AQ118">
        <f>100*((AVERAGE(AE118:AE119)*25.225)-(AVERAGE(AE100:AE101)*25))/(2000*0.075)</f>
        <v>102.49186970786687</v>
      </c>
      <c r="AT118">
        <f>ABS(100*(AF118-AF119)/(AVERAGE(AF118:AF119)))</f>
        <v>0.63129427168548891</v>
      </c>
      <c r="AV118">
        <f>100*((AVERAGE(AF118:AF119)*25.225)-(AVERAGE(AF100:AF101)*25))/(1000*0.075)</f>
        <v>94.1756766388812</v>
      </c>
      <c r="AY118">
        <f>ABS(100*(AG118-AG119)/(AVERAGE(AG118:AG119)))</f>
        <v>0.71137914495833832</v>
      </c>
      <c r="BA118">
        <f>100*((AVERAGE(AG118:AG119)*25.225)-(AVERAGE(AG100:AG101)*25))/(100*0.075)</f>
        <v>85.75913909625973</v>
      </c>
      <c r="BC118" s="3">
        <f>AVERAGE(AD118:AD119)</f>
        <v>8.7828682820284811</v>
      </c>
      <c r="BD118" s="3">
        <f>AVERAGE(AE118:AE119)</f>
        <v>14.18295770779206</v>
      </c>
      <c r="BE118" s="3">
        <f>AVERAGE(AF118:AF119)</f>
        <v>5.4000894257635776</v>
      </c>
      <c r="BF118" s="3">
        <f>AVERAGE(AG118:AG119)</f>
        <v>0.3998335678007523</v>
      </c>
    </row>
    <row r="119" spans="1:58" x14ac:dyDescent="0.35">
      <c r="A119">
        <v>96</v>
      </c>
      <c r="B119">
        <v>31</v>
      </c>
      <c r="C119" t="s">
        <v>64</v>
      </c>
      <c r="D119" t="s">
        <v>27</v>
      </c>
      <c r="G119">
        <v>0.5</v>
      </c>
      <c r="H119">
        <v>0.5</v>
      </c>
      <c r="I119">
        <v>10146</v>
      </c>
      <c r="J119">
        <v>16351</v>
      </c>
      <c r="L119">
        <v>4420</v>
      </c>
      <c r="M119">
        <v>8.1989999999999998</v>
      </c>
      <c r="N119">
        <v>14.131</v>
      </c>
      <c r="O119">
        <v>5.9329999999999998</v>
      </c>
      <c r="Q119">
        <v>0.34599999999999997</v>
      </c>
      <c r="R119">
        <v>1</v>
      </c>
      <c r="S119">
        <v>0</v>
      </c>
      <c r="T119">
        <v>0</v>
      </c>
      <c r="V119">
        <v>0</v>
      </c>
      <c r="Y119" s="1">
        <v>44545</v>
      </c>
      <c r="Z119" s="6">
        <v>0.4774768518518519</v>
      </c>
      <c r="AB119">
        <v>1</v>
      </c>
      <c r="AD119" s="3">
        <f t="shared" si="15"/>
        <v>8.7908899147170025</v>
      </c>
      <c r="AE119" s="3">
        <f t="shared" si="14"/>
        <v>14.20802456808595</v>
      </c>
      <c r="AF119" s="3">
        <f t="shared" si="16"/>
        <v>5.4171346533689473</v>
      </c>
      <c r="AG119" s="3">
        <f t="shared" si="17"/>
        <v>0.39841140149281362</v>
      </c>
    </row>
    <row r="120" spans="1:58" x14ac:dyDescent="0.35">
      <c r="A120">
        <v>97</v>
      </c>
      <c r="B120">
        <v>32</v>
      </c>
      <c r="C120" t="s">
        <v>65</v>
      </c>
      <c r="D120" t="s">
        <v>27</v>
      </c>
      <c r="G120">
        <v>0.5</v>
      </c>
      <c r="H120">
        <v>0.5</v>
      </c>
      <c r="I120">
        <v>8835</v>
      </c>
      <c r="J120">
        <v>11096</v>
      </c>
      <c r="L120">
        <v>1990</v>
      </c>
      <c r="M120">
        <v>7.1929999999999996</v>
      </c>
      <c r="N120">
        <v>9.6790000000000003</v>
      </c>
      <c r="O120">
        <v>2.4860000000000002</v>
      </c>
      <c r="Q120">
        <v>9.1999999999999998E-2</v>
      </c>
      <c r="R120">
        <v>1</v>
      </c>
      <c r="S120">
        <v>0</v>
      </c>
      <c r="T120">
        <v>0</v>
      </c>
      <c r="V120">
        <v>0</v>
      </c>
      <c r="Y120" s="1">
        <v>44545</v>
      </c>
      <c r="Z120" s="6">
        <v>0.49115740740740743</v>
      </c>
      <c r="AB120">
        <v>1</v>
      </c>
      <c r="AD120" s="3">
        <f t="shared" si="15"/>
        <v>7.6224054197557383</v>
      </c>
      <c r="AE120" s="3">
        <f t="shared" si="14"/>
        <v>9.5035120379290472</v>
      </c>
      <c r="AF120" s="3">
        <f t="shared" si="16"/>
        <v>1.8811066181733089</v>
      </c>
      <c r="AG120" s="3">
        <f t="shared" si="17"/>
        <v>0.18241989347461771</v>
      </c>
      <c r="BC120" s="3"/>
      <c r="BD120" s="3"/>
      <c r="BE120" s="3"/>
      <c r="BF120" s="3"/>
    </row>
    <row r="121" spans="1:58" x14ac:dyDescent="0.35">
      <c r="A121">
        <v>98</v>
      </c>
      <c r="B121">
        <v>32</v>
      </c>
      <c r="C121" t="s">
        <v>65</v>
      </c>
      <c r="D121" t="s">
        <v>27</v>
      </c>
      <c r="G121">
        <v>0.5</v>
      </c>
      <c r="H121">
        <v>0.5</v>
      </c>
      <c r="I121">
        <v>8317</v>
      </c>
      <c r="J121">
        <v>11172</v>
      </c>
      <c r="L121">
        <v>2026</v>
      </c>
      <c r="M121">
        <v>6.7960000000000003</v>
      </c>
      <c r="N121">
        <v>9.7430000000000003</v>
      </c>
      <c r="O121">
        <v>2.9470000000000001</v>
      </c>
      <c r="Q121">
        <v>9.6000000000000002E-2</v>
      </c>
      <c r="R121">
        <v>1</v>
      </c>
      <c r="S121">
        <v>0</v>
      </c>
      <c r="T121">
        <v>0</v>
      </c>
      <c r="V121">
        <v>0</v>
      </c>
      <c r="Y121" s="1">
        <v>44545</v>
      </c>
      <c r="Z121" s="6">
        <v>0.49913194444444442</v>
      </c>
      <c r="AB121">
        <v>1</v>
      </c>
      <c r="AD121" s="3">
        <f t="shared" si="15"/>
        <v>7.1607158939052944</v>
      </c>
      <c r="AE121" s="3">
        <f t="shared" si="14"/>
        <v>9.5715506587267498</v>
      </c>
      <c r="AF121" s="3">
        <f t="shared" si="16"/>
        <v>2.4108347648214554</v>
      </c>
      <c r="AG121" s="3">
        <f t="shared" si="17"/>
        <v>0.1856197676674799</v>
      </c>
      <c r="AJ121">
        <f>ABS(100*(AD121-AD122)/(AVERAGE(AD121:AD122)))</f>
        <v>3.7333954737622625E-2</v>
      </c>
      <c r="AK121">
        <f>ABS(100*((AVERAGE(AD121:AD122)-AVERAGE(AD115:AD116))/(AVERAGE(AD115:AD116,AD121:AD122))))</f>
        <v>3.7139942821531067</v>
      </c>
      <c r="AO121">
        <f>ABS(100*(AE121-AE122)/(AVERAGE(AE121:AE122)))</f>
        <v>1.0719783483106218</v>
      </c>
      <c r="AP121">
        <f>ABS(100*((AVERAGE(AE121:AE122)-AVERAGE(AE115:AE116))/(AVERAGE(AE115:AE116,AE121:AE122))))</f>
        <v>2.8903820740858963</v>
      </c>
      <c r="AT121">
        <f>ABS(100*(AF121-AF122)/(AVERAGE(AF121:AF122)))</f>
        <v>4.4406695596470946</v>
      </c>
      <c r="AU121">
        <f>ABS(100*((AVERAGE(AF121:AF122)-AVERAGE(AF115:AF116))/(AVERAGE(AF115:AF116,AF121:AF122))))</f>
        <v>0.42961124901714343</v>
      </c>
      <c r="AY121">
        <f>ABS(100*(AG121-AG122)/(AVERAGE(AG121:AG122)))</f>
        <v>2.0381035426295289</v>
      </c>
      <c r="AZ121">
        <f>ABS(100*((AVERAGE(AG121:AG122)-AVERAGE(AG115:AG116))/(AVERAGE(AG115:AG116,AG121:AG122))))</f>
        <v>1.1311126987741946</v>
      </c>
      <c r="BC121" s="3">
        <f>AVERAGE(AD121:AD122)</f>
        <v>7.1620528326867143</v>
      </c>
      <c r="BD121" s="3">
        <f>AVERAGE(AE121:AE122)</f>
        <v>9.5205216931284724</v>
      </c>
      <c r="BE121" s="3">
        <f>AVERAGE(AF121:AF122)</f>
        <v>2.358468860441759</v>
      </c>
      <c r="BF121" s="3">
        <f>AVERAGE(AG121:AG122)</f>
        <v>0.18753080364377256</v>
      </c>
    </row>
    <row r="122" spans="1:58" x14ac:dyDescent="0.35">
      <c r="A122">
        <v>99</v>
      </c>
      <c r="B122">
        <v>32</v>
      </c>
      <c r="C122" t="s">
        <v>65</v>
      </c>
      <c r="D122" t="s">
        <v>27</v>
      </c>
      <c r="G122">
        <v>0.5</v>
      </c>
      <c r="H122">
        <v>0.5</v>
      </c>
      <c r="I122">
        <v>8320</v>
      </c>
      <c r="J122">
        <v>11058</v>
      </c>
      <c r="L122">
        <v>2069</v>
      </c>
      <c r="M122">
        <v>6.798</v>
      </c>
      <c r="N122">
        <v>9.6470000000000002</v>
      </c>
      <c r="O122">
        <v>2.8490000000000002</v>
      </c>
      <c r="Q122">
        <v>0.1</v>
      </c>
      <c r="R122">
        <v>1</v>
      </c>
      <c r="S122">
        <v>0</v>
      </c>
      <c r="T122">
        <v>0</v>
      </c>
      <c r="V122">
        <v>0</v>
      </c>
      <c r="Y122" s="1">
        <v>44545</v>
      </c>
      <c r="Z122" s="6">
        <v>0.5071296296296296</v>
      </c>
      <c r="AB122">
        <v>1</v>
      </c>
      <c r="AD122" s="3">
        <f t="shared" si="15"/>
        <v>7.1633897714681343</v>
      </c>
      <c r="AE122" s="3">
        <f t="shared" si="14"/>
        <v>9.4694927275301968</v>
      </c>
      <c r="AF122" s="3">
        <f t="shared" si="16"/>
        <v>2.3061029560620625</v>
      </c>
      <c r="AG122" s="3">
        <f t="shared" si="17"/>
        <v>0.18944183962006525</v>
      </c>
    </row>
    <row r="123" spans="1:58" x14ac:dyDescent="0.35">
      <c r="A123">
        <v>100</v>
      </c>
      <c r="B123">
        <v>3</v>
      </c>
      <c r="C123" t="s">
        <v>28</v>
      </c>
      <c r="D123" t="s">
        <v>27</v>
      </c>
      <c r="G123">
        <v>0.5</v>
      </c>
      <c r="H123">
        <v>0.5</v>
      </c>
      <c r="I123">
        <v>2677</v>
      </c>
      <c r="J123">
        <v>665</v>
      </c>
      <c r="L123">
        <v>203</v>
      </c>
      <c r="M123">
        <v>2.4689999999999999</v>
      </c>
      <c r="N123">
        <v>0.84199999999999997</v>
      </c>
      <c r="O123">
        <v>0</v>
      </c>
      <c r="Q123">
        <v>0</v>
      </c>
      <c r="R123">
        <v>1</v>
      </c>
      <c r="S123">
        <v>0</v>
      </c>
      <c r="T123">
        <v>0</v>
      </c>
      <c r="V123">
        <v>0</v>
      </c>
      <c r="Y123" s="1">
        <v>44545</v>
      </c>
      <c r="Z123" s="6">
        <v>0.51971064814814816</v>
      </c>
      <c r="AB123">
        <v>1</v>
      </c>
      <c r="AD123" s="3">
        <f t="shared" si="15"/>
        <v>2.1338260757653096</v>
      </c>
      <c r="AE123" s="3">
        <f t="shared" si="14"/>
        <v>0.16521133344443653</v>
      </c>
      <c r="AF123" s="3">
        <f t="shared" si="16"/>
        <v>-1.9686147423208731</v>
      </c>
      <c r="AG123" s="3">
        <f t="shared" si="17"/>
        <v>2.3581693956709893E-2</v>
      </c>
      <c r="BC123" s="3"/>
      <c r="BD123" s="3"/>
      <c r="BE123" s="3"/>
      <c r="BF123" s="3"/>
    </row>
    <row r="124" spans="1:58" x14ac:dyDescent="0.35">
      <c r="A124">
        <v>101</v>
      </c>
      <c r="B124">
        <v>3</v>
      </c>
      <c r="C124" t="s">
        <v>28</v>
      </c>
      <c r="D124" t="s">
        <v>27</v>
      </c>
      <c r="G124">
        <v>0.5</v>
      </c>
      <c r="H124">
        <v>0.5</v>
      </c>
      <c r="I124">
        <v>436</v>
      </c>
      <c r="J124">
        <v>610</v>
      </c>
      <c r="L124">
        <v>227</v>
      </c>
      <c r="M124">
        <v>0.749</v>
      </c>
      <c r="N124">
        <v>0.79500000000000004</v>
      </c>
      <c r="O124">
        <v>4.5999999999999999E-2</v>
      </c>
      <c r="Q124">
        <v>0</v>
      </c>
      <c r="R124">
        <v>1</v>
      </c>
      <c r="S124">
        <v>0</v>
      </c>
      <c r="T124">
        <v>0</v>
      </c>
      <c r="V124">
        <v>0</v>
      </c>
      <c r="Y124" s="1">
        <v>44545</v>
      </c>
      <c r="Z124" s="6">
        <v>0.52635416666666668</v>
      </c>
      <c r="AB124">
        <v>1</v>
      </c>
      <c r="AD124" s="3">
        <f t="shared" si="15"/>
        <v>0.13643953632351802</v>
      </c>
      <c r="AE124" s="3">
        <f t="shared" si="14"/>
        <v>0.11597285786715208</v>
      </c>
      <c r="AF124" s="3">
        <f t="shared" si="16"/>
        <v>-2.0466678456365933E-2</v>
      </c>
      <c r="AG124" s="3">
        <f t="shared" si="17"/>
        <v>2.5714943418618002E-2</v>
      </c>
      <c r="AJ124">
        <f>ABS(100*(AD124-AD125)/(AVERAGE(AD124:AD125)))</f>
        <v>21.726451094986814</v>
      </c>
      <c r="AO124">
        <f>ABS(100*(AE124-AE125)/(AVERAGE(AE124:AE125)))</f>
        <v>18.875423375174822</v>
      </c>
      <c r="AT124">
        <f>ABS(100*(AF124-AF125)/(AVERAGE(AF124:AF125)))</f>
        <v>1020.5516171752354</v>
      </c>
      <c r="AY124">
        <f>ABS(100*(AG124-AG125)/(AVERAGE(AG124:AG125)))</f>
        <v>11.321947385082691</v>
      </c>
      <c r="BC124" s="3">
        <f>AVERAGE(AD124:AD125)</f>
        <v>0.12307014850931594</v>
      </c>
      <c r="BD124" s="3">
        <f>AVERAGE(AE124:AE125)</f>
        <v>0.1280586655088492</v>
      </c>
      <c r="BE124" s="3">
        <f>AVERAGE(AF124:AF125)</f>
        <v>4.9885169995332809E-3</v>
      </c>
      <c r="BF124" s="3">
        <f>AVERAGE(AG124:AG125)</f>
        <v>2.433721980780235E-2</v>
      </c>
    </row>
    <row r="125" spans="1:58" x14ac:dyDescent="0.35">
      <c r="A125">
        <v>102</v>
      </c>
      <c r="B125">
        <v>3</v>
      </c>
      <c r="C125" t="s">
        <v>28</v>
      </c>
      <c r="D125" t="s">
        <v>27</v>
      </c>
      <c r="G125">
        <v>0.5</v>
      </c>
      <c r="H125">
        <v>0.5</v>
      </c>
      <c r="I125">
        <v>406</v>
      </c>
      <c r="J125">
        <v>637</v>
      </c>
      <c r="L125">
        <v>196</v>
      </c>
      <c r="M125">
        <v>0.72599999999999998</v>
      </c>
      <c r="N125">
        <v>0.81899999999999995</v>
      </c>
      <c r="O125">
        <v>9.1999999999999998E-2</v>
      </c>
      <c r="Q125">
        <v>0</v>
      </c>
      <c r="R125">
        <v>1</v>
      </c>
      <c r="S125">
        <v>0</v>
      </c>
      <c r="T125">
        <v>0</v>
      </c>
      <c r="V125">
        <v>0</v>
      </c>
      <c r="Y125" s="1">
        <v>44545</v>
      </c>
      <c r="Z125" s="6">
        <v>0.53310185185185188</v>
      </c>
      <c r="AB125">
        <v>1</v>
      </c>
      <c r="AD125" s="3">
        <f t="shared" si="15"/>
        <v>0.10970076069511385</v>
      </c>
      <c r="AE125" s="3">
        <f t="shared" si="14"/>
        <v>0.14014447315054634</v>
      </c>
      <c r="AF125" s="3">
        <f t="shared" si="16"/>
        <v>3.0443712455432495E-2</v>
      </c>
      <c r="AG125" s="3">
        <f t="shared" si="17"/>
        <v>2.2959496196986697E-2</v>
      </c>
      <c r="BC125" s="3"/>
      <c r="BD125" s="3"/>
      <c r="BE125" s="3"/>
      <c r="BF125" s="3"/>
    </row>
    <row r="126" spans="1:58" x14ac:dyDescent="0.35">
      <c r="A126">
        <v>103</v>
      </c>
      <c r="B126">
        <v>1</v>
      </c>
      <c r="C126" t="s">
        <v>131</v>
      </c>
      <c r="D126" t="s">
        <v>27</v>
      </c>
      <c r="G126">
        <v>0.5</v>
      </c>
      <c r="H126">
        <v>0.5</v>
      </c>
      <c r="I126">
        <v>2703</v>
      </c>
      <c r="J126">
        <v>7080</v>
      </c>
      <c r="L126">
        <v>3178</v>
      </c>
      <c r="M126">
        <v>2.4889999999999999</v>
      </c>
      <c r="N126">
        <v>6.2770000000000001</v>
      </c>
      <c r="O126">
        <v>3.7879999999999998</v>
      </c>
      <c r="Q126">
        <v>0.216</v>
      </c>
      <c r="R126">
        <v>1</v>
      </c>
      <c r="S126">
        <v>0</v>
      </c>
      <c r="T126">
        <v>0</v>
      </c>
      <c r="V126">
        <v>0</v>
      </c>
      <c r="Y126" s="1">
        <v>44545</v>
      </c>
      <c r="Z126" s="6">
        <v>0.5458912037037037</v>
      </c>
      <c r="AB126">
        <v>1</v>
      </c>
      <c r="AD126" s="3">
        <f t="shared" si="15"/>
        <v>2.1569996813099266</v>
      </c>
      <c r="AE126" s="3">
        <f t="shared" si="14"/>
        <v>5.9082080757767912</v>
      </c>
      <c r="AF126" s="3">
        <f t="shared" si="16"/>
        <v>3.7512083944668646</v>
      </c>
      <c r="AG126" s="3">
        <f t="shared" si="17"/>
        <v>0.28801574183906903</v>
      </c>
    </row>
    <row r="127" spans="1:58" x14ac:dyDescent="0.35">
      <c r="A127">
        <v>104</v>
      </c>
      <c r="B127">
        <v>1</v>
      </c>
      <c r="C127" t="s">
        <v>131</v>
      </c>
      <c r="D127" t="s">
        <v>27</v>
      </c>
      <c r="G127">
        <v>0.5</v>
      </c>
      <c r="H127">
        <v>0.5</v>
      </c>
      <c r="I127">
        <v>3584</v>
      </c>
      <c r="J127">
        <v>7146</v>
      </c>
      <c r="L127">
        <v>3261</v>
      </c>
      <c r="M127">
        <v>3.165</v>
      </c>
      <c r="N127">
        <v>6.3330000000000002</v>
      </c>
      <c r="O127">
        <v>3.1680000000000001</v>
      </c>
      <c r="Q127">
        <v>0.22500000000000001</v>
      </c>
      <c r="R127">
        <v>1</v>
      </c>
      <c r="S127">
        <v>0</v>
      </c>
      <c r="T127">
        <v>0</v>
      </c>
      <c r="V127">
        <v>0</v>
      </c>
      <c r="Y127" s="1">
        <v>44545</v>
      </c>
      <c r="Z127" s="6">
        <v>0.55312499999999998</v>
      </c>
      <c r="AB127">
        <v>1</v>
      </c>
      <c r="AD127" s="3">
        <f t="shared" si="15"/>
        <v>2.9422283922640622</v>
      </c>
      <c r="AE127" s="3">
        <f t="shared" si="14"/>
        <v>5.9672942464695318</v>
      </c>
      <c r="AF127" s="3">
        <f t="shared" si="16"/>
        <v>3.0250658542054696</v>
      </c>
      <c r="AG127" s="3">
        <f t="shared" si="17"/>
        <v>0.29539322956150121</v>
      </c>
      <c r="AJ127">
        <f>ABS(100*(AD127-AD128)/(AVERAGE(AD127:AD128)))</f>
        <v>0.12124590342833427</v>
      </c>
      <c r="AO127">
        <f>ABS(100*(AE127-AE128)/(AVERAGE(AE127:AE128)))</f>
        <v>0.23975270171408081</v>
      </c>
      <c r="AT127">
        <f>ABS(100*(AF127-AF128)/(AVERAGE(AF127:AF128)))</f>
        <v>0.589618620149301</v>
      </c>
      <c r="AY127">
        <f>ABS(100*(AG127-AG128)/(AVERAGE(AG127:AG128)))</f>
        <v>0.24043486342549353</v>
      </c>
      <c r="BC127" s="3">
        <f>AVERAGE(AD127:AD128)</f>
        <v>2.9404458072221686</v>
      </c>
      <c r="BD127" s="3">
        <f>AVERAGE(AE127:AE128)</f>
        <v>5.9744562065534996</v>
      </c>
      <c r="BE127" s="3">
        <f>AVERAGE(AF127:AF128)</f>
        <v>3.0340103993313314</v>
      </c>
      <c r="BF127" s="3">
        <f>AVERAGE(AG127:AG128)</f>
        <v>0.29574877113848591</v>
      </c>
    </row>
    <row r="128" spans="1:58" x14ac:dyDescent="0.35">
      <c r="A128">
        <v>105</v>
      </c>
      <c r="B128">
        <v>1</v>
      </c>
      <c r="C128" t="s">
        <v>131</v>
      </c>
      <c r="D128" t="s">
        <v>27</v>
      </c>
      <c r="G128">
        <v>0.5</v>
      </c>
      <c r="H128">
        <v>0.5</v>
      </c>
      <c r="I128">
        <v>3580</v>
      </c>
      <c r="J128">
        <v>7162</v>
      </c>
      <c r="L128">
        <v>3269</v>
      </c>
      <c r="M128">
        <v>3.1619999999999999</v>
      </c>
      <c r="N128">
        <v>6.3460000000000001</v>
      </c>
      <c r="O128">
        <v>3.1840000000000002</v>
      </c>
      <c r="Q128">
        <v>0.22600000000000001</v>
      </c>
      <c r="R128">
        <v>1</v>
      </c>
      <c r="S128">
        <v>0</v>
      </c>
      <c r="T128">
        <v>0</v>
      </c>
      <c r="V128">
        <v>0</v>
      </c>
      <c r="Y128" s="1">
        <v>44545</v>
      </c>
      <c r="Z128" s="6">
        <v>0.56084490740740744</v>
      </c>
      <c r="AB128">
        <v>1</v>
      </c>
      <c r="AD128" s="3">
        <f t="shared" si="15"/>
        <v>2.9386632221802751</v>
      </c>
      <c r="AE128" s="3">
        <f t="shared" si="14"/>
        <v>5.9816181666374684</v>
      </c>
      <c r="AF128" s="3">
        <f t="shared" si="16"/>
        <v>3.0429549444571933</v>
      </c>
      <c r="AG128" s="3">
        <f t="shared" si="17"/>
        <v>0.29610431271547061</v>
      </c>
      <c r="BC128" s="3"/>
      <c r="BD128" s="3"/>
      <c r="BE128" s="3"/>
      <c r="BF128" s="3"/>
    </row>
  </sheetData>
  <conditionalFormatting sqref="AW45 AR45 AY31:AZ37 AR42:AR43 AW42:AW43 AR35:AR39 AW31:AW39 AJ35:AK39 AT35:AU39 AO35:AP39">
    <cfRule type="cellIs" dxfId="528" priority="273" operator="greaterThan">
      <formula>20</formula>
    </cfRule>
  </conditionalFormatting>
  <conditionalFormatting sqref="AQ45 AV45 BA45 AL45:AM45 BA31:BA37 AL42:AM43 BA42:BA43 AV42:AV43 AQ42:AQ43 AL35:AM39 AV35:AV39 AQ35:AQ39">
    <cfRule type="cellIs" dxfId="527" priority="272" operator="between">
      <formula>80</formula>
      <formula>120</formula>
    </cfRule>
  </conditionalFormatting>
  <conditionalFormatting sqref="AY39">
    <cfRule type="cellIs" dxfId="526" priority="271" operator="greaterThan">
      <formula>20</formula>
    </cfRule>
  </conditionalFormatting>
  <conditionalFormatting sqref="AJ43:AK43 AT43:AU43 AY43:AZ43 AY45:AZ45 AT45:AU45 AJ45:AK45">
    <cfRule type="cellIs" dxfId="525" priority="270" operator="greaterThan">
      <formula>20</formula>
    </cfRule>
  </conditionalFormatting>
  <conditionalFormatting sqref="AJ45">
    <cfRule type="cellIs" dxfId="524" priority="267" operator="greaterThan">
      <formula>20</formula>
    </cfRule>
  </conditionalFormatting>
  <conditionalFormatting sqref="AY45">
    <cfRule type="cellIs" dxfId="523" priority="264" operator="greaterThan">
      <formula>20</formula>
    </cfRule>
  </conditionalFormatting>
  <conditionalFormatting sqref="AL30:AM35 AV30:AV35">
    <cfRule type="cellIs" dxfId="522" priority="262" operator="between">
      <formula>80</formula>
      <formula>120</formula>
    </cfRule>
  </conditionalFormatting>
  <conditionalFormatting sqref="AO43:AP43 AO45:AP45">
    <cfRule type="cellIs" dxfId="521" priority="269" operator="greaterThan">
      <formula>20</formula>
    </cfRule>
  </conditionalFormatting>
  <conditionalFormatting sqref="AO30:AP35">
    <cfRule type="cellIs" dxfId="520" priority="261" operator="greaterThan">
      <formula>20</formula>
    </cfRule>
  </conditionalFormatting>
  <conditionalFormatting sqref="AQ30:AQ35">
    <cfRule type="cellIs" dxfId="519" priority="260" operator="between">
      <formula>80</formula>
      <formula>120</formula>
    </cfRule>
  </conditionalFormatting>
  <conditionalFormatting sqref="AI30:AI44 AN30:AN44 AS30:AS44 AX30:AX44">
    <cfRule type="cellIs" dxfId="518" priority="268" operator="lessThan">
      <formula>20</formula>
    </cfRule>
  </conditionalFormatting>
  <conditionalFormatting sqref="AO45">
    <cfRule type="cellIs" dxfId="517" priority="266" operator="greaterThan">
      <formula>20</formula>
    </cfRule>
  </conditionalFormatting>
  <conditionalFormatting sqref="AT45">
    <cfRule type="cellIs" dxfId="516" priority="265" operator="greaterThan">
      <formula>20</formula>
    </cfRule>
  </conditionalFormatting>
  <conditionalFormatting sqref="AR30:AR35 AJ30:AK35 AT30:AU35">
    <cfRule type="cellIs" dxfId="515" priority="263" operator="greaterThan">
      <formula>20</formula>
    </cfRule>
  </conditionalFormatting>
  <conditionalFormatting sqref="AO43">
    <cfRule type="cellIs" dxfId="514" priority="258" operator="greaterThan">
      <formula>20</formula>
    </cfRule>
  </conditionalFormatting>
  <conditionalFormatting sqref="AY43 AY45">
    <cfRule type="cellIs" dxfId="513" priority="256" operator="greaterThan">
      <formula>20</formula>
    </cfRule>
  </conditionalFormatting>
  <conditionalFormatting sqref="AJ43">
    <cfRule type="cellIs" dxfId="512" priority="259" operator="greaterThan">
      <formula>20</formula>
    </cfRule>
  </conditionalFormatting>
  <conditionalFormatting sqref="AT43 AT45">
    <cfRule type="cellIs" dxfId="511" priority="257" operator="greaterThan">
      <formula>20</formula>
    </cfRule>
  </conditionalFormatting>
  <conditionalFormatting sqref="BA76">
    <cfRule type="cellIs" dxfId="510" priority="147" operator="between">
      <formula>80</formula>
      <formula>120</formula>
    </cfRule>
  </conditionalFormatting>
  <conditionalFormatting sqref="AJ44">
    <cfRule type="cellIs" dxfId="509" priority="255" operator="greaterThan">
      <formula>20</formula>
    </cfRule>
  </conditionalFormatting>
  <conditionalFormatting sqref="AO44">
    <cfRule type="cellIs" dxfId="508" priority="254" operator="greaterThan">
      <formula>20</formula>
    </cfRule>
  </conditionalFormatting>
  <conditionalFormatting sqref="AT44">
    <cfRule type="cellIs" dxfId="507" priority="253" operator="greaterThan">
      <formula>20</formula>
    </cfRule>
  </conditionalFormatting>
  <conditionalFormatting sqref="AY44">
    <cfRule type="cellIs" dxfId="506" priority="252" operator="greaterThan">
      <formula>20</formula>
    </cfRule>
  </conditionalFormatting>
  <conditionalFormatting sqref="AJ41">
    <cfRule type="cellIs" dxfId="505" priority="251" operator="greaterThan">
      <formula>20</formula>
    </cfRule>
  </conditionalFormatting>
  <conditionalFormatting sqref="AO41">
    <cfRule type="cellIs" dxfId="504" priority="250" operator="greaterThan">
      <formula>20</formula>
    </cfRule>
  </conditionalFormatting>
  <conditionalFormatting sqref="AT41">
    <cfRule type="cellIs" dxfId="503" priority="249" operator="greaterThan">
      <formula>20</formula>
    </cfRule>
  </conditionalFormatting>
  <conditionalFormatting sqref="AY41">
    <cfRule type="cellIs" dxfId="502" priority="248" operator="greaterThan">
      <formula>20</formula>
    </cfRule>
  </conditionalFormatting>
  <conditionalFormatting sqref="AJ42">
    <cfRule type="cellIs" dxfId="501" priority="247" operator="greaterThan">
      <formula>20</formula>
    </cfRule>
  </conditionalFormatting>
  <conditionalFormatting sqref="AO42">
    <cfRule type="cellIs" dxfId="500" priority="246" operator="greaterThan">
      <formula>20</formula>
    </cfRule>
  </conditionalFormatting>
  <conditionalFormatting sqref="AT42">
    <cfRule type="cellIs" dxfId="499" priority="245" operator="greaterThan">
      <formula>20</formula>
    </cfRule>
  </conditionalFormatting>
  <conditionalFormatting sqref="AY42">
    <cfRule type="cellIs" dxfId="498" priority="244" operator="greaterThan">
      <formula>20</formula>
    </cfRule>
  </conditionalFormatting>
  <conditionalFormatting sqref="AT81">
    <cfRule type="cellIs" dxfId="497" priority="138" operator="greaterThan">
      <formula>20</formula>
    </cfRule>
  </conditionalFormatting>
  <conditionalFormatting sqref="AY81">
    <cfRule type="cellIs" dxfId="496" priority="137" operator="greaterThan">
      <formula>20</formula>
    </cfRule>
  </conditionalFormatting>
  <conditionalFormatting sqref="AJ84">
    <cfRule type="cellIs" dxfId="495" priority="136" operator="greaterThan">
      <formula>20</formula>
    </cfRule>
  </conditionalFormatting>
  <conditionalFormatting sqref="AO84">
    <cfRule type="cellIs" dxfId="494" priority="135" operator="greaterThan">
      <formula>20</formula>
    </cfRule>
  </conditionalFormatting>
  <conditionalFormatting sqref="AJ78 AJ75 AJ72 AJ69 AJ66 AJ63 AJ60 AJ57 AJ54 AJ51 AJ48">
    <cfRule type="cellIs" dxfId="493" priority="243" operator="greaterThan">
      <formula>20</formula>
    </cfRule>
  </conditionalFormatting>
  <conditionalFormatting sqref="AO78 AO75 AO72 AO69 AO66 AO63 AO60 AO57 AO54 AO51 AO48">
    <cfRule type="cellIs" dxfId="492" priority="242" operator="greaterThan">
      <formula>20</formula>
    </cfRule>
  </conditionalFormatting>
  <conditionalFormatting sqref="AT78 AT75 AT72 AT69 AT66 AT63 AT60 AT57 AT54 AT51 AT48">
    <cfRule type="cellIs" dxfId="491" priority="241" operator="greaterThan">
      <formula>20</formula>
    </cfRule>
  </conditionalFormatting>
  <conditionalFormatting sqref="AY78 AY75 AY72 AY69 AY66 AY63 AY60 AY57 AY54 AY51 AY48">
    <cfRule type="cellIs" dxfId="490" priority="240" operator="greaterThan">
      <formula>20</formula>
    </cfRule>
  </conditionalFormatting>
  <conditionalFormatting sqref="AJ85">
    <cfRule type="cellIs" dxfId="489" priority="239" operator="greaterThan">
      <formula>20</formula>
    </cfRule>
  </conditionalFormatting>
  <conditionalFormatting sqref="AO85">
    <cfRule type="cellIs" dxfId="488" priority="238" operator="greaterThan">
      <formula>20</formula>
    </cfRule>
  </conditionalFormatting>
  <conditionalFormatting sqref="AT85">
    <cfRule type="cellIs" dxfId="487" priority="237" operator="greaterThan">
      <formula>20</formula>
    </cfRule>
  </conditionalFormatting>
  <conditionalFormatting sqref="AY85">
    <cfRule type="cellIs" dxfId="486" priority="236" operator="greaterThan">
      <formula>20</formula>
    </cfRule>
  </conditionalFormatting>
  <conditionalFormatting sqref="AL79">
    <cfRule type="cellIs" dxfId="485" priority="235" operator="between">
      <formula>80</formula>
      <formula>120</formula>
    </cfRule>
  </conditionalFormatting>
  <conditionalFormatting sqref="AK78">
    <cfRule type="cellIs" dxfId="484" priority="234" operator="greaterThan">
      <formula>20</formula>
    </cfRule>
  </conditionalFormatting>
  <conditionalFormatting sqref="AL78">
    <cfRule type="cellIs" dxfId="483" priority="233" operator="between">
      <formula>80</formula>
      <formula>120</formula>
    </cfRule>
  </conditionalFormatting>
  <conditionalFormatting sqref="AL78">
    <cfRule type="cellIs" dxfId="482" priority="232" operator="between">
      <formula>80</formula>
      <formula>120</formula>
    </cfRule>
  </conditionalFormatting>
  <conditionalFormatting sqref="AP76">
    <cfRule type="cellIs" dxfId="481" priority="168" operator="greaterThan">
      <formula>20</formula>
    </cfRule>
  </conditionalFormatting>
  <conditionalFormatting sqref="AL80">
    <cfRule type="cellIs" dxfId="480" priority="231" operator="between">
      <formula>80</formula>
      <formula>120</formula>
    </cfRule>
  </conditionalFormatting>
  <conditionalFormatting sqref="AJ79 AJ76 AJ73 AJ70 AJ67 AJ64 AJ61 AJ58 AJ55 AJ52 AJ49 AJ46">
    <cfRule type="cellIs" dxfId="479" priority="186" operator="greaterThan">
      <formula>20</formula>
    </cfRule>
  </conditionalFormatting>
  <conditionalFormatting sqref="AO79 AO76 AO73 AO70 AO67 AO64 AO61 AO58 AO55 AO52 AO49 AO46">
    <cfRule type="cellIs" dxfId="478" priority="185" operator="greaterThan">
      <formula>20</formula>
    </cfRule>
  </conditionalFormatting>
  <conditionalFormatting sqref="AT79 AT76 AT73 AT70 AT67 AT64 AT61 AT58 AT55 AT52 AT49 AT46">
    <cfRule type="cellIs" dxfId="477" priority="184" operator="greaterThan">
      <formula>20</formula>
    </cfRule>
  </conditionalFormatting>
  <conditionalFormatting sqref="AY79 AY76 AY73 AY70 AY67 AY64 AY61 AY58 AY55 AY52 AY49 AY46">
    <cfRule type="cellIs" dxfId="476" priority="183" operator="greaterThan">
      <formula>20</formula>
    </cfRule>
  </conditionalFormatting>
  <conditionalFormatting sqref="AO83">
    <cfRule type="cellIs" dxfId="475" priority="181" operator="greaterThan">
      <formula>20</formula>
    </cfRule>
  </conditionalFormatting>
  <conditionalFormatting sqref="AT83">
    <cfRule type="cellIs" dxfId="474" priority="180" operator="greaterThan">
      <formula>20</formula>
    </cfRule>
  </conditionalFormatting>
  <conditionalFormatting sqref="AQ79">
    <cfRule type="cellIs" dxfId="473" priority="230" operator="between">
      <formula>80</formula>
      <formula>120</formula>
    </cfRule>
  </conditionalFormatting>
  <conditionalFormatting sqref="AQ79">
    <cfRule type="cellIs" dxfId="472" priority="229" operator="between">
      <formula>80</formula>
      <formula>120</formula>
    </cfRule>
  </conditionalFormatting>
  <conditionalFormatting sqref="AP78">
    <cfRule type="cellIs" dxfId="471" priority="228" operator="greaterThan">
      <formula>20</formula>
    </cfRule>
  </conditionalFormatting>
  <conditionalFormatting sqref="AQ78">
    <cfRule type="cellIs" dxfId="470" priority="227" operator="between">
      <formula>80</formula>
      <formula>120</formula>
    </cfRule>
  </conditionalFormatting>
  <conditionalFormatting sqref="AQ78">
    <cfRule type="cellIs" dxfId="469" priority="226" operator="between">
      <formula>80</formula>
      <formula>120</formula>
    </cfRule>
  </conditionalFormatting>
  <conditionalFormatting sqref="AQ78">
    <cfRule type="cellIs" dxfId="468" priority="225" operator="between">
      <formula>80</formula>
      <formula>120</formula>
    </cfRule>
  </conditionalFormatting>
  <conditionalFormatting sqref="AQ80">
    <cfRule type="cellIs" dxfId="467" priority="224" operator="between">
      <formula>80</formula>
      <formula>120</formula>
    </cfRule>
  </conditionalFormatting>
  <conditionalFormatting sqref="AQ80">
    <cfRule type="cellIs" dxfId="466" priority="223" operator="between">
      <formula>80</formula>
      <formula>120</formula>
    </cfRule>
  </conditionalFormatting>
  <conditionalFormatting sqref="AV79">
    <cfRule type="cellIs" dxfId="465" priority="222" operator="between">
      <formula>80</formula>
      <formula>120</formula>
    </cfRule>
  </conditionalFormatting>
  <conditionalFormatting sqref="AU78">
    <cfRule type="cellIs" dxfId="464" priority="221" operator="greaterThan">
      <formula>20</formula>
    </cfRule>
  </conditionalFormatting>
  <conditionalFormatting sqref="AV78">
    <cfRule type="cellIs" dxfId="463" priority="220" operator="between">
      <formula>80</formula>
      <formula>120</formula>
    </cfRule>
  </conditionalFormatting>
  <conditionalFormatting sqref="AV78">
    <cfRule type="cellIs" dxfId="462" priority="218" operator="between">
      <formula>80</formula>
      <formula>120</formula>
    </cfRule>
  </conditionalFormatting>
  <conditionalFormatting sqref="AV78">
    <cfRule type="cellIs" dxfId="461" priority="219" operator="between">
      <formula>80</formula>
      <formula>120</formula>
    </cfRule>
  </conditionalFormatting>
  <conditionalFormatting sqref="AV80">
    <cfRule type="cellIs" dxfId="460" priority="217" operator="between">
      <formula>80</formula>
      <formula>120</formula>
    </cfRule>
  </conditionalFormatting>
  <conditionalFormatting sqref="AX85">
    <cfRule type="cellIs" dxfId="459" priority="125" operator="lessThan">
      <formula>20</formula>
    </cfRule>
  </conditionalFormatting>
  <conditionalFormatting sqref="BA79">
    <cfRule type="cellIs" dxfId="458" priority="216" operator="between">
      <formula>80</formula>
      <formula>120</formula>
    </cfRule>
  </conditionalFormatting>
  <conditionalFormatting sqref="AZ78">
    <cfRule type="cellIs" dxfId="457" priority="215" operator="greaterThan">
      <formula>20</formula>
    </cfRule>
  </conditionalFormatting>
  <conditionalFormatting sqref="BA78">
    <cfRule type="cellIs" dxfId="456" priority="214" operator="between">
      <formula>80</formula>
      <formula>120</formula>
    </cfRule>
  </conditionalFormatting>
  <conditionalFormatting sqref="BA78">
    <cfRule type="cellIs" dxfId="455" priority="213" operator="between">
      <formula>80</formula>
      <formula>120</formula>
    </cfRule>
  </conditionalFormatting>
  <conditionalFormatting sqref="BA78">
    <cfRule type="cellIs" dxfId="454" priority="211" operator="between">
      <formula>80</formula>
      <formula>120</formula>
    </cfRule>
  </conditionalFormatting>
  <conditionalFormatting sqref="BA78">
    <cfRule type="cellIs" dxfId="453" priority="212" operator="between">
      <formula>80</formula>
      <formula>120</formula>
    </cfRule>
  </conditionalFormatting>
  <conditionalFormatting sqref="BA80">
    <cfRule type="cellIs" dxfId="452" priority="210" operator="between">
      <formula>80</formula>
      <formula>120</formula>
    </cfRule>
  </conditionalFormatting>
  <conditionalFormatting sqref="AT84">
    <cfRule type="cellIs" dxfId="451" priority="134" operator="greaterThan">
      <formula>20</formula>
    </cfRule>
  </conditionalFormatting>
  <conditionalFormatting sqref="AO85 AO82">
    <cfRule type="cellIs" dxfId="450" priority="131" operator="greaterThan">
      <formula>20</formula>
    </cfRule>
  </conditionalFormatting>
  <conditionalFormatting sqref="AQ86">
    <cfRule type="cellIs" dxfId="449" priority="123" operator="between">
      <formula>80</formula>
      <formula>120</formula>
    </cfRule>
  </conditionalFormatting>
  <conditionalFormatting sqref="BA86">
    <cfRule type="cellIs" dxfId="448" priority="120" operator="between">
      <formula>80</formula>
      <formula>120</formula>
    </cfRule>
  </conditionalFormatting>
  <conditionalFormatting sqref="AW87 AR87">
    <cfRule type="cellIs" dxfId="447" priority="119" operator="greaterThan">
      <formula>20</formula>
    </cfRule>
  </conditionalFormatting>
  <conditionalFormatting sqref="AQ87 AV87 BA87 AL87:AM87">
    <cfRule type="cellIs" dxfId="446" priority="118" operator="between">
      <formula>80</formula>
      <formula>120</formula>
    </cfRule>
  </conditionalFormatting>
  <conditionalFormatting sqref="AY87:AZ87 AT87:AU87 AJ87:AK87">
    <cfRule type="cellIs" dxfId="445" priority="117" operator="greaterThan">
      <formula>20</formula>
    </cfRule>
  </conditionalFormatting>
  <conditionalFormatting sqref="AY38">
    <cfRule type="cellIs" dxfId="444" priority="209" operator="greaterThan">
      <formula>20</formula>
    </cfRule>
  </conditionalFormatting>
  <conditionalFormatting sqref="AJ42:AK42 AT42:AU42 AY42:AZ42">
    <cfRule type="cellIs" dxfId="443" priority="208" operator="greaterThan">
      <formula>20</formula>
    </cfRule>
  </conditionalFormatting>
  <conditionalFormatting sqref="AO42:AP42">
    <cfRule type="cellIs" dxfId="442" priority="207" operator="greaterThan">
      <formula>20</formula>
    </cfRule>
  </conditionalFormatting>
  <conditionalFormatting sqref="AO42">
    <cfRule type="cellIs" dxfId="441" priority="205" operator="greaterThan">
      <formula>20</formula>
    </cfRule>
  </conditionalFormatting>
  <conditionalFormatting sqref="AY42 AY44">
    <cfRule type="cellIs" dxfId="440" priority="203" operator="greaterThan">
      <formula>20</formula>
    </cfRule>
  </conditionalFormatting>
  <conditionalFormatting sqref="AJ42">
    <cfRule type="cellIs" dxfId="439" priority="206" operator="greaterThan">
      <formula>20</formula>
    </cfRule>
  </conditionalFormatting>
  <conditionalFormatting sqref="AT42 AT44">
    <cfRule type="cellIs" dxfId="438" priority="204" operator="greaterThan">
      <formula>20</formula>
    </cfRule>
  </conditionalFormatting>
  <conditionalFormatting sqref="AR44 AW44 AJ44:AK44 AT44:AU44 AY44:AZ44">
    <cfRule type="cellIs" dxfId="437" priority="202" operator="greaterThan">
      <formula>20</formula>
    </cfRule>
  </conditionalFormatting>
  <conditionalFormatting sqref="AL44:AM44 BA44 AV44">
    <cfRule type="cellIs" dxfId="436" priority="201" operator="between">
      <formula>80</formula>
      <formula>120</formula>
    </cfRule>
  </conditionalFormatting>
  <conditionalFormatting sqref="AO44:AP44">
    <cfRule type="cellIs" dxfId="435" priority="200" operator="greaterThan">
      <formula>20</formula>
    </cfRule>
  </conditionalFormatting>
  <conditionalFormatting sqref="AQ44">
    <cfRule type="cellIs" dxfId="434" priority="199" operator="between">
      <formula>80</formula>
      <formula>120</formula>
    </cfRule>
  </conditionalFormatting>
  <conditionalFormatting sqref="AJ43">
    <cfRule type="cellIs" dxfId="433" priority="198" operator="greaterThan">
      <formula>20</formula>
    </cfRule>
  </conditionalFormatting>
  <conditionalFormatting sqref="AO43">
    <cfRule type="cellIs" dxfId="432" priority="197" operator="greaterThan">
      <formula>20</formula>
    </cfRule>
  </conditionalFormatting>
  <conditionalFormatting sqref="AT43">
    <cfRule type="cellIs" dxfId="431" priority="196" operator="greaterThan">
      <formula>20</formula>
    </cfRule>
  </conditionalFormatting>
  <conditionalFormatting sqref="AY43">
    <cfRule type="cellIs" dxfId="430" priority="195" operator="greaterThan">
      <formula>20</formula>
    </cfRule>
  </conditionalFormatting>
  <conditionalFormatting sqref="AJ40">
    <cfRule type="cellIs" dxfId="429" priority="194" operator="greaterThan">
      <formula>20</formula>
    </cfRule>
  </conditionalFormatting>
  <conditionalFormatting sqref="AO40">
    <cfRule type="cellIs" dxfId="428" priority="193" operator="greaterThan">
      <formula>20</formula>
    </cfRule>
  </conditionalFormatting>
  <conditionalFormatting sqref="AT40">
    <cfRule type="cellIs" dxfId="427" priority="192" operator="greaterThan">
      <formula>20</formula>
    </cfRule>
  </conditionalFormatting>
  <conditionalFormatting sqref="AY40">
    <cfRule type="cellIs" dxfId="426" priority="191" operator="greaterThan">
      <formula>20</formula>
    </cfRule>
  </conditionalFormatting>
  <conditionalFormatting sqref="AJ41">
    <cfRule type="cellIs" dxfId="425" priority="190" operator="greaterThan">
      <formula>20</formula>
    </cfRule>
  </conditionalFormatting>
  <conditionalFormatting sqref="AO41">
    <cfRule type="cellIs" dxfId="424" priority="189" operator="greaterThan">
      <formula>20</formula>
    </cfRule>
  </conditionalFormatting>
  <conditionalFormatting sqref="AT41">
    <cfRule type="cellIs" dxfId="423" priority="188" operator="greaterThan">
      <formula>20</formula>
    </cfRule>
  </conditionalFormatting>
  <conditionalFormatting sqref="AY41">
    <cfRule type="cellIs" dxfId="422" priority="187" operator="greaterThan">
      <formula>20</formula>
    </cfRule>
  </conditionalFormatting>
  <conditionalFormatting sqref="AJ83">
    <cfRule type="cellIs" dxfId="421" priority="182" operator="greaterThan">
      <formula>20</formula>
    </cfRule>
  </conditionalFormatting>
  <conditionalFormatting sqref="AY83">
    <cfRule type="cellIs" dxfId="420" priority="179" operator="greaterThan">
      <formula>20</formula>
    </cfRule>
  </conditionalFormatting>
  <conditionalFormatting sqref="AK79">
    <cfRule type="cellIs" dxfId="419" priority="171" operator="lessThan">
      <formula>20</formula>
    </cfRule>
  </conditionalFormatting>
  <conditionalFormatting sqref="AL77">
    <cfRule type="cellIs" dxfId="418" priority="178" operator="between">
      <formula>80</formula>
      <formula>120</formula>
    </cfRule>
  </conditionalFormatting>
  <conditionalFormatting sqref="AK76">
    <cfRule type="cellIs" dxfId="417" priority="177" operator="greaterThan">
      <formula>20</formula>
    </cfRule>
  </conditionalFormatting>
  <conditionalFormatting sqref="AL76">
    <cfRule type="cellIs" dxfId="416" priority="176" operator="between">
      <formula>80</formula>
      <formula>120</formula>
    </cfRule>
  </conditionalFormatting>
  <conditionalFormatting sqref="AL76">
    <cfRule type="cellIs" dxfId="415" priority="175" operator="between">
      <formula>80</formula>
      <formula>120</formula>
    </cfRule>
  </conditionalFormatting>
  <conditionalFormatting sqref="AK79">
    <cfRule type="cellIs" dxfId="414" priority="174" operator="greaterThan">
      <formula>20</formula>
    </cfRule>
  </conditionalFormatting>
  <conditionalFormatting sqref="AL78:AL79">
    <cfRule type="cellIs" dxfId="413" priority="173" operator="between">
      <formula>80</formula>
      <formula>120</formula>
    </cfRule>
  </conditionalFormatting>
  <conditionalFormatting sqref="AK79">
    <cfRule type="cellIs" dxfId="412" priority="172" operator="greaterThan">
      <formula>20</formula>
    </cfRule>
  </conditionalFormatting>
  <conditionalFormatting sqref="AQ77">
    <cfRule type="cellIs" dxfId="411" priority="170" operator="between">
      <formula>80</formula>
      <formula>120</formula>
    </cfRule>
  </conditionalFormatting>
  <conditionalFormatting sqref="AQ77">
    <cfRule type="cellIs" dxfId="410" priority="169" operator="between">
      <formula>80</formula>
      <formula>120</formula>
    </cfRule>
  </conditionalFormatting>
  <conditionalFormatting sqref="AQ76">
    <cfRule type="cellIs" dxfId="409" priority="167" operator="between">
      <formula>80</formula>
      <formula>120</formula>
    </cfRule>
  </conditionalFormatting>
  <conditionalFormatting sqref="AQ76">
    <cfRule type="cellIs" dxfId="408" priority="166" operator="between">
      <formula>80</formula>
      <formula>120</formula>
    </cfRule>
  </conditionalFormatting>
  <conditionalFormatting sqref="AQ76">
    <cfRule type="cellIs" dxfId="407" priority="165" operator="between">
      <formula>80</formula>
      <formula>120</formula>
    </cfRule>
  </conditionalFormatting>
  <conditionalFormatting sqref="AP79">
    <cfRule type="cellIs" dxfId="406" priority="164" operator="greaterThan">
      <formula>20</formula>
    </cfRule>
  </conditionalFormatting>
  <conditionalFormatting sqref="AQ78:AQ79">
    <cfRule type="cellIs" dxfId="405" priority="163" operator="between">
      <formula>80</formula>
      <formula>120</formula>
    </cfRule>
  </conditionalFormatting>
  <conditionalFormatting sqref="AQ78:AQ79">
    <cfRule type="cellIs" dxfId="404" priority="162" operator="between">
      <formula>80</formula>
      <formula>120</formula>
    </cfRule>
  </conditionalFormatting>
  <conditionalFormatting sqref="AP79">
    <cfRule type="cellIs" dxfId="403" priority="161" operator="greaterThan">
      <formula>20</formula>
    </cfRule>
  </conditionalFormatting>
  <conditionalFormatting sqref="AP79">
    <cfRule type="cellIs" dxfId="402" priority="160" operator="lessThan">
      <formula>20</formula>
    </cfRule>
  </conditionalFormatting>
  <conditionalFormatting sqref="AV77">
    <cfRule type="cellIs" dxfId="401" priority="159" operator="between">
      <formula>80</formula>
      <formula>120</formula>
    </cfRule>
  </conditionalFormatting>
  <conditionalFormatting sqref="AU76">
    <cfRule type="cellIs" dxfId="400" priority="158" operator="greaterThan">
      <formula>20</formula>
    </cfRule>
  </conditionalFormatting>
  <conditionalFormatting sqref="AV76">
    <cfRule type="cellIs" dxfId="399" priority="157" operator="between">
      <formula>80</formula>
      <formula>120</formula>
    </cfRule>
  </conditionalFormatting>
  <conditionalFormatting sqref="AV76">
    <cfRule type="cellIs" dxfId="398" priority="155" operator="between">
      <formula>80</formula>
      <formula>120</formula>
    </cfRule>
  </conditionalFormatting>
  <conditionalFormatting sqref="AV76">
    <cfRule type="cellIs" dxfId="397" priority="156" operator="between">
      <formula>80</formula>
      <formula>120</formula>
    </cfRule>
  </conditionalFormatting>
  <conditionalFormatting sqref="AU79">
    <cfRule type="cellIs" dxfId="396" priority="154" operator="greaterThan">
      <formula>20</formula>
    </cfRule>
  </conditionalFormatting>
  <conditionalFormatting sqref="AV78:AV79">
    <cfRule type="cellIs" dxfId="395" priority="153" operator="between">
      <formula>80</formula>
      <formula>120</formula>
    </cfRule>
  </conditionalFormatting>
  <conditionalFormatting sqref="AU79">
    <cfRule type="cellIs" dxfId="394" priority="152" operator="greaterThan">
      <formula>20</formula>
    </cfRule>
  </conditionalFormatting>
  <conditionalFormatting sqref="AU79">
    <cfRule type="cellIs" dxfId="393" priority="151" operator="lessThan">
      <formula>20</formula>
    </cfRule>
  </conditionalFormatting>
  <conditionalFormatting sqref="BA77">
    <cfRule type="cellIs" dxfId="392" priority="150" operator="between">
      <formula>80</formula>
      <formula>120</formula>
    </cfRule>
  </conditionalFormatting>
  <conditionalFormatting sqref="AZ76">
    <cfRule type="cellIs" dxfId="391" priority="149" operator="greaterThan">
      <formula>20</formula>
    </cfRule>
  </conditionalFormatting>
  <conditionalFormatting sqref="BA76">
    <cfRule type="cellIs" dxfId="390" priority="148" operator="between">
      <formula>80</formula>
      <formula>120</formula>
    </cfRule>
  </conditionalFormatting>
  <conditionalFormatting sqref="BA76">
    <cfRule type="cellIs" dxfId="389" priority="145" operator="between">
      <formula>80</formula>
      <formula>120</formula>
    </cfRule>
  </conditionalFormatting>
  <conditionalFormatting sqref="BA76">
    <cfRule type="cellIs" dxfId="388" priority="146" operator="between">
      <formula>80</formula>
      <formula>120</formula>
    </cfRule>
  </conditionalFormatting>
  <conditionalFormatting sqref="AZ79">
    <cfRule type="cellIs" dxfId="387" priority="144" operator="greaterThan">
      <formula>20</formula>
    </cfRule>
  </conditionalFormatting>
  <conditionalFormatting sqref="BA78:BA79">
    <cfRule type="cellIs" dxfId="386" priority="143" operator="between">
      <formula>80</formula>
      <formula>120</formula>
    </cfRule>
  </conditionalFormatting>
  <conditionalFormatting sqref="AZ79">
    <cfRule type="cellIs" dxfId="385" priority="142" operator="greaterThan">
      <formula>20</formula>
    </cfRule>
  </conditionalFormatting>
  <conditionalFormatting sqref="AZ79">
    <cfRule type="cellIs" dxfId="384" priority="141" operator="lessThan">
      <formula>20</formula>
    </cfRule>
  </conditionalFormatting>
  <conditionalFormatting sqref="AJ81">
    <cfRule type="cellIs" dxfId="383" priority="140" operator="greaterThan">
      <formula>20</formula>
    </cfRule>
  </conditionalFormatting>
  <conditionalFormatting sqref="AO81">
    <cfRule type="cellIs" dxfId="382" priority="139" operator="greaterThan">
      <formula>20</formula>
    </cfRule>
  </conditionalFormatting>
  <conditionalFormatting sqref="AY84">
    <cfRule type="cellIs" dxfId="381" priority="133" operator="greaterThan">
      <formula>20</formula>
    </cfRule>
  </conditionalFormatting>
  <conditionalFormatting sqref="AJ85 AJ82">
    <cfRule type="cellIs" dxfId="380" priority="132" operator="greaterThan">
      <formula>20</formula>
    </cfRule>
  </conditionalFormatting>
  <conditionalFormatting sqref="AT85 AT82">
    <cfRule type="cellIs" dxfId="379" priority="130" operator="greaterThan">
      <formula>20</formula>
    </cfRule>
  </conditionalFormatting>
  <conditionalFormatting sqref="AY85 AY82">
    <cfRule type="cellIs" dxfId="378" priority="129" operator="greaterThan">
      <formula>20</formula>
    </cfRule>
  </conditionalFormatting>
  <conditionalFormatting sqref="AI85">
    <cfRule type="cellIs" dxfId="377" priority="128" operator="lessThan">
      <formula>20</formula>
    </cfRule>
  </conditionalFormatting>
  <conditionalFormatting sqref="AN85">
    <cfRule type="cellIs" dxfId="376" priority="127" operator="lessThan">
      <formula>20</formula>
    </cfRule>
  </conditionalFormatting>
  <conditionalFormatting sqref="AS85">
    <cfRule type="cellIs" dxfId="375" priority="126" operator="lessThan">
      <formula>20</formula>
    </cfRule>
  </conditionalFormatting>
  <conditionalFormatting sqref="AL86">
    <cfRule type="cellIs" dxfId="374" priority="124" operator="between">
      <formula>80</formula>
      <formula>120</formula>
    </cfRule>
  </conditionalFormatting>
  <conditionalFormatting sqref="AQ86">
    <cfRule type="cellIs" dxfId="373" priority="122" operator="between">
      <formula>80</formula>
      <formula>120</formula>
    </cfRule>
  </conditionalFormatting>
  <conditionalFormatting sqref="AV86">
    <cfRule type="cellIs" dxfId="372" priority="121" operator="between">
      <formula>80</formula>
      <formula>120</formula>
    </cfRule>
  </conditionalFormatting>
  <conditionalFormatting sqref="AJ87">
    <cfRule type="cellIs" dxfId="371" priority="115" operator="greaterThan">
      <formula>20</formula>
    </cfRule>
  </conditionalFormatting>
  <conditionalFormatting sqref="AY87">
    <cfRule type="cellIs" dxfId="370" priority="112" operator="greaterThan">
      <formula>20</formula>
    </cfRule>
  </conditionalFormatting>
  <conditionalFormatting sqref="AO87:AP87">
    <cfRule type="cellIs" dxfId="369" priority="116" operator="greaterThan">
      <formula>20</formula>
    </cfRule>
  </conditionalFormatting>
  <conditionalFormatting sqref="AO87">
    <cfRule type="cellIs" dxfId="368" priority="114" operator="greaterThan">
      <formula>20</formula>
    </cfRule>
  </conditionalFormatting>
  <conditionalFormatting sqref="AT87">
    <cfRule type="cellIs" dxfId="367" priority="113" operator="greaterThan">
      <formula>20</formula>
    </cfRule>
  </conditionalFormatting>
  <conditionalFormatting sqref="AY87">
    <cfRule type="cellIs" dxfId="366" priority="110" operator="greaterThan">
      <formula>20</formula>
    </cfRule>
  </conditionalFormatting>
  <conditionalFormatting sqref="AT87">
    <cfRule type="cellIs" dxfId="365" priority="111" operator="greaterThan">
      <formula>20</formula>
    </cfRule>
  </conditionalFormatting>
  <conditionalFormatting sqref="AJ120 AJ117 AJ114 AJ111 AJ108 AJ105 AJ102 AJ99 AJ96 AJ93 AJ90">
    <cfRule type="cellIs" dxfId="364" priority="109" operator="greaterThan">
      <formula>20</formula>
    </cfRule>
  </conditionalFormatting>
  <conditionalFormatting sqref="AO120 AO117 AO114 AO111 AO108 AO105 AO102 AO99 AO96 AO93 AO90">
    <cfRule type="cellIs" dxfId="363" priority="108" operator="greaterThan">
      <formula>20</formula>
    </cfRule>
  </conditionalFormatting>
  <conditionalFormatting sqref="AT120 AT117 AT114 AT111 AT108 AT105 AT102 AT99 AT96 AT93 AT90">
    <cfRule type="cellIs" dxfId="362" priority="107" operator="greaterThan">
      <formula>20</formula>
    </cfRule>
  </conditionalFormatting>
  <conditionalFormatting sqref="AY120 AY117 AY114 AY111 AY108 AY105 AY102 AY99 AY96 AY93 AY90">
    <cfRule type="cellIs" dxfId="361" priority="106" operator="greaterThan">
      <formula>20</formula>
    </cfRule>
  </conditionalFormatting>
  <conditionalFormatting sqref="AJ127">
    <cfRule type="cellIs" dxfId="360" priority="105" operator="greaterThan">
      <formula>20</formula>
    </cfRule>
  </conditionalFormatting>
  <conditionalFormatting sqref="AO127">
    <cfRule type="cellIs" dxfId="359" priority="104" operator="greaterThan">
      <formula>20</formula>
    </cfRule>
  </conditionalFormatting>
  <conditionalFormatting sqref="AT127">
    <cfRule type="cellIs" dxfId="358" priority="103" operator="greaterThan">
      <formula>20</formula>
    </cfRule>
  </conditionalFormatting>
  <conditionalFormatting sqref="AY127">
    <cfRule type="cellIs" dxfId="357" priority="102" operator="greaterThan">
      <formula>20</formula>
    </cfRule>
  </conditionalFormatting>
  <conditionalFormatting sqref="AL121">
    <cfRule type="cellIs" dxfId="356" priority="101" operator="between">
      <formula>80</formula>
      <formula>120</formula>
    </cfRule>
  </conditionalFormatting>
  <conditionalFormatting sqref="AK120">
    <cfRule type="cellIs" dxfId="355" priority="100" operator="greaterThan">
      <formula>20</formula>
    </cfRule>
  </conditionalFormatting>
  <conditionalFormatting sqref="AL120">
    <cfRule type="cellIs" dxfId="354" priority="99" operator="between">
      <formula>80</formula>
      <formula>120</formula>
    </cfRule>
  </conditionalFormatting>
  <conditionalFormatting sqref="AL120">
    <cfRule type="cellIs" dxfId="353" priority="98" operator="between">
      <formula>80</formula>
      <formula>120</formula>
    </cfRule>
  </conditionalFormatting>
  <conditionalFormatting sqref="AL122">
    <cfRule type="cellIs" dxfId="352" priority="97" operator="between">
      <formula>80</formula>
      <formula>120</formula>
    </cfRule>
  </conditionalFormatting>
  <conditionalFormatting sqref="AQ121">
    <cfRule type="cellIs" dxfId="351" priority="96" operator="between">
      <formula>80</formula>
      <formula>120</formula>
    </cfRule>
  </conditionalFormatting>
  <conditionalFormatting sqref="AQ121">
    <cfRule type="cellIs" dxfId="350" priority="95" operator="between">
      <formula>80</formula>
      <formula>120</formula>
    </cfRule>
  </conditionalFormatting>
  <conditionalFormatting sqref="AP120">
    <cfRule type="cellIs" dxfId="349" priority="94" operator="greaterThan">
      <formula>20</formula>
    </cfRule>
  </conditionalFormatting>
  <conditionalFormatting sqref="AQ120">
    <cfRule type="cellIs" dxfId="348" priority="93" operator="between">
      <formula>80</formula>
      <formula>120</formula>
    </cfRule>
  </conditionalFormatting>
  <conditionalFormatting sqref="AQ120">
    <cfRule type="cellIs" dxfId="347" priority="92" operator="between">
      <formula>80</formula>
      <formula>120</formula>
    </cfRule>
  </conditionalFormatting>
  <conditionalFormatting sqref="AQ120">
    <cfRule type="cellIs" dxfId="346" priority="91" operator="between">
      <formula>80</formula>
      <formula>120</formula>
    </cfRule>
  </conditionalFormatting>
  <conditionalFormatting sqref="AQ122">
    <cfRule type="cellIs" dxfId="345" priority="90" operator="between">
      <formula>80</formula>
      <formula>120</formula>
    </cfRule>
  </conditionalFormatting>
  <conditionalFormatting sqref="AQ122">
    <cfRule type="cellIs" dxfId="344" priority="89" operator="between">
      <formula>80</formula>
      <formula>120</formula>
    </cfRule>
  </conditionalFormatting>
  <conditionalFormatting sqref="AV121">
    <cfRule type="cellIs" dxfId="343" priority="88" operator="between">
      <formula>80</formula>
      <formula>120</formula>
    </cfRule>
  </conditionalFormatting>
  <conditionalFormatting sqref="AU120">
    <cfRule type="cellIs" dxfId="342" priority="87" operator="greaterThan">
      <formula>20</formula>
    </cfRule>
  </conditionalFormatting>
  <conditionalFormatting sqref="AV120">
    <cfRule type="cellIs" dxfId="341" priority="86" operator="between">
      <formula>80</formula>
      <formula>120</formula>
    </cfRule>
  </conditionalFormatting>
  <conditionalFormatting sqref="AV120">
    <cfRule type="cellIs" dxfId="340" priority="84" operator="between">
      <formula>80</formula>
      <formula>120</formula>
    </cfRule>
  </conditionalFormatting>
  <conditionalFormatting sqref="AV120">
    <cfRule type="cellIs" dxfId="339" priority="85" operator="between">
      <formula>80</formula>
      <formula>120</formula>
    </cfRule>
  </conditionalFormatting>
  <conditionalFormatting sqref="AV122">
    <cfRule type="cellIs" dxfId="338" priority="83" operator="between">
      <formula>80</formula>
      <formula>120</formula>
    </cfRule>
  </conditionalFormatting>
  <conditionalFormatting sqref="BA121">
    <cfRule type="cellIs" dxfId="337" priority="82" operator="between">
      <formula>80</formula>
      <formula>120</formula>
    </cfRule>
  </conditionalFormatting>
  <conditionalFormatting sqref="AZ120">
    <cfRule type="cellIs" dxfId="336" priority="81" operator="greaterThan">
      <formula>20</formula>
    </cfRule>
  </conditionalFormatting>
  <conditionalFormatting sqref="BA120">
    <cfRule type="cellIs" dxfId="335" priority="80" operator="between">
      <formula>80</formula>
      <formula>120</formula>
    </cfRule>
  </conditionalFormatting>
  <conditionalFormatting sqref="BA120">
    <cfRule type="cellIs" dxfId="334" priority="79" operator="between">
      <formula>80</formula>
      <formula>120</formula>
    </cfRule>
  </conditionalFormatting>
  <conditionalFormatting sqref="BA120">
    <cfRule type="cellIs" dxfId="333" priority="77" operator="between">
      <formula>80</formula>
      <formula>120</formula>
    </cfRule>
  </conditionalFormatting>
  <conditionalFormatting sqref="BA120">
    <cfRule type="cellIs" dxfId="332" priority="78" operator="between">
      <formula>80</formula>
      <formula>120</formula>
    </cfRule>
  </conditionalFormatting>
  <conditionalFormatting sqref="BA122">
    <cfRule type="cellIs" dxfId="331" priority="76" operator="between">
      <formula>80</formula>
      <formula>120</formula>
    </cfRule>
  </conditionalFormatting>
  <conditionalFormatting sqref="AJ121 AJ118 AJ115 AJ112 AJ109 AJ106 AJ103 AJ100 AJ97 AJ94 AJ91 AJ88">
    <cfRule type="cellIs" dxfId="330" priority="75" operator="greaterThan">
      <formula>20</formula>
    </cfRule>
  </conditionalFormatting>
  <conditionalFormatting sqref="AO121 AO118 AO115 AO112 AO109 AO106 AO103 AO100 AO97 AO94 AO91 AO88">
    <cfRule type="cellIs" dxfId="329" priority="74" operator="greaterThan">
      <formula>20</formula>
    </cfRule>
  </conditionalFormatting>
  <conditionalFormatting sqref="AT121 AT118 AT115 AT112 AT109 AT106 AT103 AT100 AT97 AT94 AT91 AT88">
    <cfRule type="cellIs" dxfId="328" priority="73" operator="greaterThan">
      <formula>20</formula>
    </cfRule>
  </conditionalFormatting>
  <conditionalFormatting sqref="AY121 AY118 AY115 AY112 AY109 AY106 AY103 AY100 AY97 AY94 AY91 AY88">
    <cfRule type="cellIs" dxfId="327" priority="72" operator="greaterThan">
      <formula>20</formula>
    </cfRule>
  </conditionalFormatting>
  <conditionalFormatting sqref="AJ128 AJ125">
    <cfRule type="cellIs" dxfId="326" priority="71" operator="greaterThan">
      <formula>20</formula>
    </cfRule>
  </conditionalFormatting>
  <conditionalFormatting sqref="AO128 AO125">
    <cfRule type="cellIs" dxfId="325" priority="70" operator="greaterThan">
      <formula>20</formula>
    </cfRule>
  </conditionalFormatting>
  <conditionalFormatting sqref="AT128 AT125">
    <cfRule type="cellIs" dxfId="324" priority="69" operator="greaterThan">
      <formula>20</formula>
    </cfRule>
  </conditionalFormatting>
  <conditionalFormatting sqref="AY128 AY125">
    <cfRule type="cellIs" dxfId="323" priority="68" operator="greaterThan">
      <formula>20</formula>
    </cfRule>
  </conditionalFormatting>
  <conditionalFormatting sqref="AK121">
    <cfRule type="cellIs" dxfId="322" priority="60" operator="lessThan">
      <formula>20</formula>
    </cfRule>
  </conditionalFormatting>
  <conditionalFormatting sqref="AL119">
    <cfRule type="cellIs" dxfId="321" priority="67" operator="between">
      <formula>80</formula>
      <formula>120</formula>
    </cfRule>
  </conditionalFormatting>
  <conditionalFormatting sqref="AK118">
    <cfRule type="cellIs" dxfId="320" priority="66" operator="greaterThan">
      <formula>20</formula>
    </cfRule>
  </conditionalFormatting>
  <conditionalFormatting sqref="AL118">
    <cfRule type="cellIs" dxfId="319" priority="65" operator="between">
      <formula>80</formula>
      <formula>120</formula>
    </cfRule>
  </conditionalFormatting>
  <conditionalFormatting sqref="AL118">
    <cfRule type="cellIs" dxfId="318" priority="64" operator="between">
      <formula>80</formula>
      <formula>120</formula>
    </cfRule>
  </conditionalFormatting>
  <conditionalFormatting sqref="AK121">
    <cfRule type="cellIs" dxfId="317" priority="63" operator="greaterThan">
      <formula>20</formula>
    </cfRule>
  </conditionalFormatting>
  <conditionalFormatting sqref="AL120:AL121">
    <cfRule type="cellIs" dxfId="316" priority="62" operator="between">
      <formula>80</formula>
      <formula>120</formula>
    </cfRule>
  </conditionalFormatting>
  <conditionalFormatting sqref="AK121">
    <cfRule type="cellIs" dxfId="315" priority="61" operator="greaterThan">
      <formula>20</formula>
    </cfRule>
  </conditionalFormatting>
  <conditionalFormatting sqref="AQ119">
    <cfRule type="cellIs" dxfId="314" priority="59" operator="between">
      <formula>80</formula>
      <formula>120</formula>
    </cfRule>
  </conditionalFormatting>
  <conditionalFormatting sqref="AQ119">
    <cfRule type="cellIs" dxfId="313" priority="58" operator="between">
      <formula>80</formula>
      <formula>120</formula>
    </cfRule>
  </conditionalFormatting>
  <conditionalFormatting sqref="AP118">
    <cfRule type="cellIs" dxfId="312" priority="57" operator="greaterThan">
      <formula>20</formula>
    </cfRule>
  </conditionalFormatting>
  <conditionalFormatting sqref="AQ118">
    <cfRule type="cellIs" dxfId="311" priority="56" operator="between">
      <formula>80</formula>
      <formula>120</formula>
    </cfRule>
  </conditionalFormatting>
  <conditionalFormatting sqref="AQ118">
    <cfRule type="cellIs" dxfId="310" priority="55" operator="between">
      <formula>80</formula>
      <formula>120</formula>
    </cfRule>
  </conditionalFormatting>
  <conditionalFormatting sqref="AQ118">
    <cfRule type="cellIs" dxfId="309" priority="54" operator="between">
      <formula>80</formula>
      <formula>120</formula>
    </cfRule>
  </conditionalFormatting>
  <conditionalFormatting sqref="AP121">
    <cfRule type="cellIs" dxfId="308" priority="53" operator="greaterThan">
      <formula>20</formula>
    </cfRule>
  </conditionalFormatting>
  <conditionalFormatting sqref="AQ120:AQ121">
    <cfRule type="cellIs" dxfId="307" priority="52" operator="between">
      <formula>80</formula>
      <formula>120</formula>
    </cfRule>
  </conditionalFormatting>
  <conditionalFormatting sqref="AQ120:AQ121">
    <cfRule type="cellIs" dxfId="306" priority="51" operator="between">
      <formula>80</formula>
      <formula>120</formula>
    </cfRule>
  </conditionalFormatting>
  <conditionalFormatting sqref="AP121">
    <cfRule type="cellIs" dxfId="305" priority="50" operator="greaterThan">
      <formula>20</formula>
    </cfRule>
  </conditionalFormatting>
  <conditionalFormatting sqref="AP121">
    <cfRule type="cellIs" dxfId="304" priority="49" operator="lessThan">
      <formula>20</formula>
    </cfRule>
  </conditionalFormatting>
  <conditionalFormatting sqref="AV119">
    <cfRule type="cellIs" dxfId="303" priority="48" operator="between">
      <formula>80</formula>
      <formula>120</formula>
    </cfRule>
  </conditionalFormatting>
  <conditionalFormatting sqref="AU118">
    <cfRule type="cellIs" dxfId="302" priority="47" operator="greaterThan">
      <formula>20</formula>
    </cfRule>
  </conditionalFormatting>
  <conditionalFormatting sqref="AV118">
    <cfRule type="cellIs" dxfId="301" priority="46" operator="between">
      <formula>80</formula>
      <formula>120</formula>
    </cfRule>
  </conditionalFormatting>
  <conditionalFormatting sqref="AV118">
    <cfRule type="cellIs" dxfId="300" priority="44" operator="between">
      <formula>80</formula>
      <formula>120</formula>
    </cfRule>
  </conditionalFormatting>
  <conditionalFormatting sqref="AV118">
    <cfRule type="cellIs" dxfId="299" priority="45" operator="between">
      <formula>80</formula>
      <formula>120</formula>
    </cfRule>
  </conditionalFormatting>
  <conditionalFormatting sqref="AU121">
    <cfRule type="cellIs" dxfId="298" priority="43" operator="greaterThan">
      <formula>20</formula>
    </cfRule>
  </conditionalFormatting>
  <conditionalFormatting sqref="AV120:AV121">
    <cfRule type="cellIs" dxfId="297" priority="42" operator="between">
      <formula>80</formula>
      <formula>120</formula>
    </cfRule>
  </conditionalFormatting>
  <conditionalFormatting sqref="AU121">
    <cfRule type="cellIs" dxfId="296" priority="41" operator="greaterThan">
      <formula>20</formula>
    </cfRule>
  </conditionalFormatting>
  <conditionalFormatting sqref="AU121">
    <cfRule type="cellIs" dxfId="295" priority="40" operator="lessThan">
      <formula>20</formula>
    </cfRule>
  </conditionalFormatting>
  <conditionalFormatting sqref="BA119">
    <cfRule type="cellIs" dxfId="294" priority="39" operator="between">
      <formula>80</formula>
      <formula>120</formula>
    </cfRule>
  </conditionalFormatting>
  <conditionalFormatting sqref="AZ118">
    <cfRule type="cellIs" dxfId="293" priority="38" operator="greaterThan">
      <formula>20</formula>
    </cfRule>
  </conditionalFormatting>
  <conditionalFormatting sqref="BA118">
    <cfRule type="cellIs" dxfId="292" priority="37" operator="between">
      <formula>80</formula>
      <formula>120</formula>
    </cfRule>
  </conditionalFormatting>
  <conditionalFormatting sqref="BA118">
    <cfRule type="cellIs" dxfId="291" priority="36" operator="between">
      <formula>80</formula>
      <formula>120</formula>
    </cfRule>
  </conditionalFormatting>
  <conditionalFormatting sqref="BA118">
    <cfRule type="cellIs" dxfId="290" priority="34" operator="between">
      <formula>80</formula>
      <formula>120</formula>
    </cfRule>
  </conditionalFormatting>
  <conditionalFormatting sqref="BA118">
    <cfRule type="cellIs" dxfId="289" priority="35" operator="between">
      <formula>80</formula>
      <formula>120</formula>
    </cfRule>
  </conditionalFormatting>
  <conditionalFormatting sqref="AZ121">
    <cfRule type="cellIs" dxfId="288" priority="33" operator="greaterThan">
      <formula>20</formula>
    </cfRule>
  </conditionalFormatting>
  <conditionalFormatting sqref="BA120:BA121">
    <cfRule type="cellIs" dxfId="287" priority="32" operator="between">
      <formula>80</formula>
      <formula>120</formula>
    </cfRule>
  </conditionalFormatting>
  <conditionalFormatting sqref="AZ121">
    <cfRule type="cellIs" dxfId="286" priority="31" operator="greaterThan">
      <formula>20</formula>
    </cfRule>
  </conditionalFormatting>
  <conditionalFormatting sqref="AZ121">
    <cfRule type="cellIs" dxfId="285" priority="30" operator="lessThan">
      <formula>20</formula>
    </cfRule>
  </conditionalFormatting>
  <conditionalFormatting sqref="AJ123">
    <cfRule type="cellIs" dxfId="284" priority="29" operator="greaterThan">
      <formula>20</formula>
    </cfRule>
  </conditionalFormatting>
  <conditionalFormatting sqref="AO123">
    <cfRule type="cellIs" dxfId="283" priority="28" operator="greaterThan">
      <formula>20</formula>
    </cfRule>
  </conditionalFormatting>
  <conditionalFormatting sqref="AT123">
    <cfRule type="cellIs" dxfId="282" priority="27" operator="greaterThan">
      <formula>20</formula>
    </cfRule>
  </conditionalFormatting>
  <conditionalFormatting sqref="AY123">
    <cfRule type="cellIs" dxfId="281" priority="26" operator="greaterThan">
      <formula>20</formula>
    </cfRule>
  </conditionalFormatting>
  <conditionalFormatting sqref="AJ126">
    <cfRule type="cellIs" dxfId="280" priority="25" operator="greaterThan">
      <formula>20</formula>
    </cfRule>
  </conditionalFormatting>
  <conditionalFormatting sqref="AO126">
    <cfRule type="cellIs" dxfId="279" priority="24" operator="greaterThan">
      <formula>20</formula>
    </cfRule>
  </conditionalFormatting>
  <conditionalFormatting sqref="AT126">
    <cfRule type="cellIs" dxfId="278" priority="23" operator="greaterThan">
      <formula>20</formula>
    </cfRule>
  </conditionalFormatting>
  <conditionalFormatting sqref="AY126">
    <cfRule type="cellIs" dxfId="277" priority="22" operator="greaterThan">
      <formula>20</formula>
    </cfRule>
  </conditionalFormatting>
  <conditionalFormatting sqref="AJ127 AJ124">
    <cfRule type="cellIs" dxfId="276" priority="21" operator="greaterThan">
      <formula>20</formula>
    </cfRule>
  </conditionalFormatting>
  <conditionalFormatting sqref="AO127 AO124">
    <cfRule type="cellIs" dxfId="275" priority="20" operator="greaterThan">
      <formula>20</formula>
    </cfRule>
  </conditionalFormatting>
  <conditionalFormatting sqref="AT127 AT124">
    <cfRule type="cellIs" dxfId="274" priority="19" operator="greaterThan">
      <formula>20</formula>
    </cfRule>
  </conditionalFormatting>
  <conditionalFormatting sqref="AY127 AY124">
    <cfRule type="cellIs" dxfId="273" priority="18" operator="greaterThan">
      <formula>20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AB4-DFA7-4F51-B3E2-3EA35A63F97E}">
  <dimension ref="A1:BF135"/>
  <sheetViews>
    <sheetView topLeftCell="A4" zoomScale="85" zoomScaleNormal="85" workbookViewId="0">
      <selection activeCell="A24" sqref="A24:XFD136"/>
    </sheetView>
  </sheetViews>
  <sheetFormatPr defaultRowHeight="14.5" x14ac:dyDescent="0.35"/>
  <cols>
    <col min="3" max="3" width="26.453125" customWidth="1"/>
    <col min="5" max="5" width="11.81640625" bestFit="1" customWidth="1"/>
    <col min="7" max="7" width="12" customWidth="1"/>
    <col min="9" max="9" width="11.54296875" customWidth="1"/>
    <col min="25" max="25" width="15.36328125" customWidth="1"/>
    <col min="26" max="26" width="12.453125" customWidth="1"/>
  </cols>
  <sheetData>
    <row r="1" spans="1:9" x14ac:dyDescent="0.35">
      <c r="A1" t="s">
        <v>68</v>
      </c>
    </row>
    <row r="12" spans="1:9" x14ac:dyDescent="0.35">
      <c r="A12" t="s">
        <v>29</v>
      </c>
      <c r="C12" t="s">
        <v>66</v>
      </c>
      <c r="D12" t="s">
        <v>30</v>
      </c>
      <c r="E12" s="2" t="s">
        <v>8</v>
      </c>
      <c r="F12" t="s">
        <v>31</v>
      </c>
      <c r="G12" s="2" t="s">
        <v>9</v>
      </c>
      <c r="H12" t="s">
        <v>32</v>
      </c>
      <c r="I12" s="2" t="s">
        <v>11</v>
      </c>
    </row>
    <row r="13" spans="1:9" x14ac:dyDescent="0.35">
      <c r="G13" s="2"/>
      <c r="I13" s="2"/>
    </row>
    <row r="14" spans="1:9" x14ac:dyDescent="0.35">
      <c r="D14">
        <v>0</v>
      </c>
      <c r="E14" s="2">
        <f>AVERAGE(I28:I29)</f>
        <v>547</v>
      </c>
      <c r="F14">
        <v>0</v>
      </c>
      <c r="G14" s="2">
        <f>AVERAGE(J28:J29)</f>
        <v>1068.5</v>
      </c>
      <c r="H14">
        <v>0</v>
      </c>
      <c r="I14" s="2">
        <f>AVERAGE(L28:L29)</f>
        <v>442.5</v>
      </c>
    </row>
    <row r="15" spans="1:9" x14ac:dyDescent="0.35">
      <c r="D15">
        <f>3*G31/1000</f>
        <v>6.0000000000000006E-4</v>
      </c>
      <c r="E15" s="2">
        <f>AVERAGE(I31:I32)</f>
        <v>1410</v>
      </c>
      <c r="F15">
        <f>6*H31/1000</f>
        <v>1.2000000000000001E-3</v>
      </c>
      <c r="G15" s="2">
        <f>AVERAGE(J31:J32)</f>
        <v>2676.5</v>
      </c>
      <c r="H15">
        <f>0.3*H31/1000</f>
        <v>5.9999999999999995E-5</v>
      </c>
      <c r="I15" s="2">
        <f>AVERAGE(L31:L32)</f>
        <v>1226.5</v>
      </c>
    </row>
    <row r="16" spans="1:9" x14ac:dyDescent="0.35">
      <c r="D16">
        <f>3*G34/1000</f>
        <v>1.7999999999999997E-3</v>
      </c>
      <c r="E16" s="2">
        <f>AVERAGE(I34:I35)</f>
        <v>4444</v>
      </c>
      <c r="F16">
        <f>6*H34/1000</f>
        <v>3.5999999999999995E-3</v>
      </c>
      <c r="G16" s="2">
        <f>AVERAGE(J34:J35)</f>
        <v>8941</v>
      </c>
      <c r="H16">
        <f>0.3*H34/1000</f>
        <v>1.7999999999999998E-4</v>
      </c>
      <c r="I16" s="2">
        <f>AVERAGE(L34:L35)</f>
        <v>4206</v>
      </c>
    </row>
    <row r="17" spans="1:58" x14ac:dyDescent="0.35">
      <c r="D17">
        <f>9*G37/1000</f>
        <v>2.9970000000000005E-3</v>
      </c>
      <c r="E17" s="2">
        <f>AVERAGE(I37:I38)</f>
        <v>6841</v>
      </c>
      <c r="F17">
        <f>18*H37/1000</f>
        <v>5.9940000000000011E-3</v>
      </c>
      <c r="G17" s="2">
        <f>AVERAGE(J37:J38)</f>
        <v>13356.5</v>
      </c>
      <c r="H17">
        <f>0.9*H37/1000</f>
        <v>2.9970000000000002E-4</v>
      </c>
      <c r="I17" s="2">
        <f>AVERAGE(L37:L38)</f>
        <v>6823.5</v>
      </c>
    </row>
    <row r="18" spans="1:58" x14ac:dyDescent="0.35">
      <c r="D18">
        <f>9*G40/1000</f>
        <v>4.2030000000000001E-3</v>
      </c>
      <c r="E18" s="2">
        <f>AVERAGE(I40:I41)</f>
        <v>9810</v>
      </c>
      <c r="F18">
        <f>18*H40/1000</f>
        <v>8.4060000000000003E-3</v>
      </c>
      <c r="G18" s="2">
        <f>AVERAGE(J40:J41)</f>
        <v>19478.5</v>
      </c>
      <c r="H18">
        <f>0.9*H40/1000</f>
        <v>4.2030000000000002E-4</v>
      </c>
      <c r="I18" s="2">
        <f>AVERAGE(L40:L41)</f>
        <v>9484.5</v>
      </c>
    </row>
    <row r="19" spans="1:58" x14ac:dyDescent="0.35">
      <c r="D19">
        <f>9*G43/1000</f>
        <v>5.3999999999999994E-3</v>
      </c>
      <c r="E19" s="2">
        <f>AVERAGE(I43:I44)</f>
        <v>12617.5</v>
      </c>
      <c r="F19">
        <f>18*H43/1000</f>
        <v>1.0799999999999999E-2</v>
      </c>
      <c r="G19" s="2">
        <f>AVERAGE(J43:J44)</f>
        <v>25177</v>
      </c>
      <c r="H19">
        <f>0.9*H43/1000</f>
        <v>5.4000000000000001E-4</v>
      </c>
      <c r="I19" s="2">
        <f>AVERAGE(L43:L44)</f>
        <v>11933</v>
      </c>
    </row>
    <row r="20" spans="1:58" x14ac:dyDescent="0.35">
      <c r="C20" t="s">
        <v>33</v>
      </c>
      <c r="E20" s="4">
        <f>SLOPE(D13:D19,E13:E19)</f>
        <v>4.4144936450249943E-7</v>
      </c>
      <c r="F20" s="4"/>
      <c r="G20" s="4">
        <f>SLOPE(F13:F19,G13:G19)</f>
        <v>4.4219152232982789E-7</v>
      </c>
      <c r="H20" s="4"/>
      <c r="I20" s="4">
        <f>SLOPE(H13:H19,I13:I19)</f>
        <v>4.5790433893616091E-8</v>
      </c>
    </row>
    <row r="21" spans="1:58" x14ac:dyDescent="0.35">
      <c r="C21" t="s">
        <v>34</v>
      </c>
      <c r="E21" s="4">
        <f>INTERCEPT(D13:D19,E13:E19)</f>
        <v>-1.2437968452031715E-4</v>
      </c>
      <c r="F21" s="4"/>
      <c r="G21" s="4">
        <f>INTERCEPT(F13:F19,G13:G19)</f>
        <v>-2.1034270761236158E-4</v>
      </c>
      <c r="H21" s="4"/>
      <c r="I21" s="4">
        <f>INTERCEPT(H13:H19,I13:I19)</f>
        <v>-1.0364407119101084E-5</v>
      </c>
    </row>
    <row r="22" spans="1:58" x14ac:dyDescent="0.35">
      <c r="C22" t="s">
        <v>35</v>
      </c>
      <c r="E22" s="5">
        <f>RSQ(D13:D19,E13:E19)</f>
        <v>0.99827090734180401</v>
      </c>
      <c r="F22" s="5"/>
      <c r="G22" s="5">
        <f>RSQ(F13:F19,G13:G19)</f>
        <v>0.99720761264634572</v>
      </c>
      <c r="H22" s="5"/>
      <c r="I22" s="5">
        <f>RSQ(H13:H19,I13:I19)</f>
        <v>0.99845192800064575</v>
      </c>
    </row>
    <row r="23" spans="1:58" s="2" customFormat="1" ht="174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s="2" t="s">
        <v>36</v>
      </c>
      <c r="AB23" s="2" t="s">
        <v>37</v>
      </c>
      <c r="AC23" s="2" t="s">
        <v>38</v>
      </c>
      <c r="AD23" s="2" t="s">
        <v>39</v>
      </c>
      <c r="AE23" s="2" t="s">
        <v>40</v>
      </c>
      <c r="AF23" s="2" t="s">
        <v>41</v>
      </c>
      <c r="AG23" s="2" t="s">
        <v>42</v>
      </c>
      <c r="AI23" s="2" t="s">
        <v>43</v>
      </c>
      <c r="AJ23" s="2" t="s">
        <v>44</v>
      </c>
      <c r="AK23" s="2" t="s">
        <v>45</v>
      </c>
      <c r="AL23" s="2" t="s">
        <v>46</v>
      </c>
      <c r="AN23" s="2" t="s">
        <v>47</v>
      </c>
      <c r="AO23" s="2" t="s">
        <v>48</v>
      </c>
      <c r="AP23" s="2" t="s">
        <v>49</v>
      </c>
      <c r="AQ23" s="2" t="s">
        <v>50</v>
      </c>
      <c r="AS23" s="2" t="s">
        <v>51</v>
      </c>
      <c r="AT23" s="2" t="s">
        <v>52</v>
      </c>
      <c r="AU23" s="2" t="s">
        <v>53</v>
      </c>
      <c r="AV23" s="2" t="s">
        <v>54</v>
      </c>
      <c r="AX23" s="2" t="s">
        <v>55</v>
      </c>
      <c r="AY23" s="2" t="s">
        <v>56</v>
      </c>
      <c r="AZ23" s="2" t="s">
        <v>57</v>
      </c>
      <c r="BA23" s="2" t="s">
        <v>58</v>
      </c>
      <c r="BC23" s="2" t="s">
        <v>59</v>
      </c>
      <c r="BD23" s="2" t="s">
        <v>60</v>
      </c>
      <c r="BE23" s="2" t="s">
        <v>61</v>
      </c>
      <c r="BF23" s="2" t="s">
        <v>62</v>
      </c>
    </row>
    <row r="24" spans="1:58" x14ac:dyDescent="0.35">
      <c r="A24">
        <v>1</v>
      </c>
      <c r="B24">
        <v>1</v>
      </c>
      <c r="C24" t="s">
        <v>26</v>
      </c>
      <c r="D24" t="s">
        <v>27</v>
      </c>
      <c r="G24">
        <v>0.3</v>
      </c>
      <c r="H24">
        <v>0.3</v>
      </c>
      <c r="I24">
        <v>4577</v>
      </c>
      <c r="J24">
        <v>13492</v>
      </c>
      <c r="L24">
        <v>6819</v>
      </c>
      <c r="M24">
        <v>6.5439999999999996</v>
      </c>
      <c r="N24">
        <v>19.515000000000001</v>
      </c>
      <c r="O24">
        <v>12.97</v>
      </c>
      <c r="Q24">
        <v>0.995</v>
      </c>
      <c r="R24">
        <v>1</v>
      </c>
      <c r="S24">
        <v>0</v>
      </c>
      <c r="T24">
        <v>0</v>
      </c>
      <c r="V24">
        <v>0</v>
      </c>
      <c r="Y24" s="1">
        <v>44545</v>
      </c>
      <c r="Z24" s="6">
        <v>0.5935879629629629</v>
      </c>
      <c r="AB24">
        <v>1</v>
      </c>
      <c r="AD24" s="3">
        <f>((I24*$E$20)+$E$21)*1000/G24</f>
        <v>6.3204468560254092</v>
      </c>
      <c r="AE24" s="3">
        <f t="shared" ref="AE24:AE87" si="0">((J24*$G$20)+$G$21)*1000/H24</f>
        <v>19.185684372205589</v>
      </c>
      <c r="AF24" s="3">
        <f>AE24-AD24</f>
        <v>12.86523751618018</v>
      </c>
      <c r="AG24" s="3">
        <f>((L24*$I$20)+$I$21)*1000/H24</f>
        <v>1.0062685386715569</v>
      </c>
    </row>
    <row r="25" spans="1:58" x14ac:dyDescent="0.35">
      <c r="A25">
        <v>2</v>
      </c>
      <c r="B25">
        <v>1</v>
      </c>
      <c r="C25" t="s">
        <v>26</v>
      </c>
      <c r="D25" t="s">
        <v>27</v>
      </c>
      <c r="G25">
        <v>0.3</v>
      </c>
      <c r="H25">
        <v>0.3</v>
      </c>
      <c r="I25">
        <v>6457</v>
      </c>
      <c r="J25">
        <v>13448</v>
      </c>
      <c r="L25">
        <v>6542</v>
      </c>
      <c r="M25">
        <v>8.9469999999999992</v>
      </c>
      <c r="N25">
        <v>19.452000000000002</v>
      </c>
      <c r="O25">
        <v>10.505000000000001</v>
      </c>
      <c r="Q25">
        <v>0.94699999999999995</v>
      </c>
      <c r="R25">
        <v>1</v>
      </c>
      <c r="S25">
        <v>0</v>
      </c>
      <c r="T25">
        <v>0</v>
      </c>
      <c r="V25">
        <v>0</v>
      </c>
      <c r="Y25" s="1">
        <v>44545</v>
      </c>
      <c r="Z25" s="6">
        <v>0.60081018518518514</v>
      </c>
      <c r="AB25">
        <v>1</v>
      </c>
      <c r="AD25" s="3">
        <f t="shared" ref="AD25:AD88" si="1">((I25*$E$20)+$E$21)*1000/G25</f>
        <v>9.0868628735744075</v>
      </c>
      <c r="AE25" s="3">
        <f t="shared" si="0"/>
        <v>19.120829615597213</v>
      </c>
      <c r="AF25" s="3">
        <f t="shared" ref="AF25:AF88" si="2">AE25-AD25</f>
        <v>10.033966742022805</v>
      </c>
      <c r="AG25" s="3">
        <f t="shared" ref="AG25:AG88" si="3">((L25*$I$20)+$I$21)*1000/H25</f>
        <v>0.96398870470978471</v>
      </c>
    </row>
    <row r="26" spans="1:58" x14ac:dyDescent="0.35">
      <c r="A26">
        <v>3</v>
      </c>
      <c r="B26">
        <v>1</v>
      </c>
      <c r="C26" t="s">
        <v>26</v>
      </c>
      <c r="D26" t="s">
        <v>27</v>
      </c>
      <c r="G26">
        <v>0.3</v>
      </c>
      <c r="H26">
        <v>0.3</v>
      </c>
      <c r="I26">
        <v>6639</v>
      </c>
      <c r="J26">
        <v>13289</v>
      </c>
      <c r="L26">
        <v>6131</v>
      </c>
      <c r="M26">
        <v>9.1809999999999992</v>
      </c>
      <c r="N26">
        <v>19.227</v>
      </c>
      <c r="O26">
        <v>10.047000000000001</v>
      </c>
      <c r="Q26">
        <v>0.875</v>
      </c>
      <c r="R26">
        <v>1</v>
      </c>
      <c r="S26">
        <v>0</v>
      </c>
      <c r="T26">
        <v>0</v>
      </c>
      <c r="V26">
        <v>0</v>
      </c>
      <c r="Y26" s="1">
        <v>44545</v>
      </c>
      <c r="Z26" s="6">
        <v>0.6083912037037037</v>
      </c>
      <c r="AB26">
        <v>1</v>
      </c>
      <c r="AD26" s="3">
        <f t="shared" si="1"/>
        <v>9.3546754880392555</v>
      </c>
      <c r="AE26" s="3">
        <f t="shared" si="0"/>
        <v>18.886468108762404</v>
      </c>
      <c r="AF26" s="3">
        <f t="shared" si="2"/>
        <v>9.5317926207231487</v>
      </c>
      <c r="AG26" s="3">
        <f t="shared" si="3"/>
        <v>0.9012558102755307</v>
      </c>
    </row>
    <row r="27" spans="1:58" x14ac:dyDescent="0.35">
      <c r="A27">
        <v>4</v>
      </c>
      <c r="B27">
        <v>3</v>
      </c>
      <c r="C27" t="s">
        <v>28</v>
      </c>
      <c r="D27" t="s">
        <v>27</v>
      </c>
      <c r="G27">
        <v>0.5</v>
      </c>
      <c r="H27">
        <v>0.5</v>
      </c>
      <c r="I27">
        <v>3601</v>
      </c>
      <c r="J27">
        <v>1110</v>
      </c>
      <c r="L27">
        <v>489</v>
      </c>
      <c r="M27">
        <v>3.177</v>
      </c>
      <c r="N27">
        <v>1.2190000000000001</v>
      </c>
      <c r="O27">
        <v>0</v>
      </c>
      <c r="Q27">
        <v>0</v>
      </c>
      <c r="R27">
        <v>1</v>
      </c>
      <c r="S27">
        <v>0</v>
      </c>
      <c r="T27">
        <v>0</v>
      </c>
      <c r="V27">
        <v>0</v>
      </c>
      <c r="Y27" s="1">
        <v>44545</v>
      </c>
      <c r="Z27" s="6">
        <v>0.62126157407407401</v>
      </c>
      <c r="AB27">
        <v>1</v>
      </c>
      <c r="AD27" s="3">
        <f t="shared" si="1"/>
        <v>2.9305589541063668</v>
      </c>
      <c r="AE27" s="3">
        <f t="shared" si="0"/>
        <v>0.56097976434749464</v>
      </c>
      <c r="AF27" s="3">
        <f t="shared" si="2"/>
        <v>-2.3695791897588721</v>
      </c>
      <c r="AG27" s="3">
        <f t="shared" si="3"/>
        <v>2.4054230109754368E-2</v>
      </c>
    </row>
    <row r="28" spans="1:58" x14ac:dyDescent="0.35">
      <c r="A28">
        <v>5</v>
      </c>
      <c r="B28">
        <v>3</v>
      </c>
      <c r="C28" t="s">
        <v>28</v>
      </c>
      <c r="D28" t="s">
        <v>27</v>
      </c>
      <c r="G28">
        <v>0.5</v>
      </c>
      <c r="H28">
        <v>0.5</v>
      </c>
      <c r="I28">
        <v>602</v>
      </c>
      <c r="J28">
        <v>1080</v>
      </c>
      <c r="L28">
        <v>402</v>
      </c>
      <c r="M28">
        <v>0.877</v>
      </c>
      <c r="N28">
        <v>1.1930000000000001</v>
      </c>
      <c r="O28">
        <v>0.317</v>
      </c>
      <c r="Q28">
        <v>0</v>
      </c>
      <c r="R28">
        <v>1</v>
      </c>
      <c r="S28">
        <v>0</v>
      </c>
      <c r="T28">
        <v>0</v>
      </c>
      <c r="V28">
        <v>0</v>
      </c>
      <c r="Y28" s="1">
        <v>44545</v>
      </c>
      <c r="Z28" s="6">
        <v>0.62774305555555554</v>
      </c>
      <c r="AB28">
        <v>1</v>
      </c>
      <c r="AD28" s="3">
        <f t="shared" si="1"/>
        <v>0.28274566582037503</v>
      </c>
      <c r="AE28" s="3">
        <f t="shared" si="0"/>
        <v>0.53444827300770503</v>
      </c>
      <c r="AF28" s="3">
        <f t="shared" si="2"/>
        <v>0.25170260718733001</v>
      </c>
      <c r="AG28" s="3">
        <f t="shared" si="3"/>
        <v>1.6086694612265168E-2</v>
      </c>
      <c r="BC28" s="3">
        <f>AVERAGE(AD28:AD29)</f>
        <v>0.23418623572510008</v>
      </c>
      <c r="BD28" s="3">
        <f>AVERAGE(AE28:AE29)</f>
        <v>0.52427786799411902</v>
      </c>
      <c r="BE28" s="3">
        <f>AVERAGE(AF28:AF29)</f>
        <v>0.29009163226901891</v>
      </c>
      <c r="BF28" s="3">
        <f>AVERAGE(AG28:AG29)</f>
        <v>1.9795719757648073E-2</v>
      </c>
    </row>
    <row r="29" spans="1:58" x14ac:dyDescent="0.35">
      <c r="A29">
        <v>6</v>
      </c>
      <c r="B29">
        <v>3</v>
      </c>
      <c r="C29" t="s">
        <v>28</v>
      </c>
      <c r="D29" t="s">
        <v>27</v>
      </c>
      <c r="G29">
        <v>0.5</v>
      </c>
      <c r="H29">
        <v>0.5</v>
      </c>
      <c r="I29">
        <v>492</v>
      </c>
      <c r="J29">
        <v>1057</v>
      </c>
      <c r="L29">
        <v>483</v>
      </c>
      <c r="M29">
        <v>0.79300000000000004</v>
      </c>
      <c r="N29">
        <v>1.1739999999999999</v>
      </c>
      <c r="O29">
        <v>0.38100000000000001</v>
      </c>
      <c r="Q29">
        <v>0</v>
      </c>
      <c r="R29">
        <v>1</v>
      </c>
      <c r="S29">
        <v>0</v>
      </c>
      <c r="T29">
        <v>0</v>
      </c>
      <c r="V29">
        <v>0</v>
      </c>
      <c r="Y29" s="1">
        <v>44545</v>
      </c>
      <c r="Z29" s="6">
        <v>0.6345601851851852</v>
      </c>
      <c r="AB29">
        <v>1</v>
      </c>
      <c r="AD29" s="3">
        <f t="shared" si="1"/>
        <v>0.18562680562982514</v>
      </c>
      <c r="AE29" s="3">
        <f t="shared" si="0"/>
        <v>0.514107462980533</v>
      </c>
      <c r="AF29" s="3">
        <f t="shared" si="2"/>
        <v>0.32848065735070786</v>
      </c>
      <c r="AG29" s="3">
        <f t="shared" si="3"/>
        <v>2.3504744903030977E-2</v>
      </c>
    </row>
    <row r="30" spans="1:58" x14ac:dyDescent="0.35">
      <c r="A30">
        <v>7</v>
      </c>
      <c r="B30">
        <v>4</v>
      </c>
      <c r="C30" t="s">
        <v>63</v>
      </c>
      <c r="D30" t="s">
        <v>27</v>
      </c>
      <c r="G30">
        <v>0.2</v>
      </c>
      <c r="H30">
        <v>0.2</v>
      </c>
      <c r="I30">
        <v>663</v>
      </c>
      <c r="J30">
        <v>2607</v>
      </c>
      <c r="L30">
        <v>1223</v>
      </c>
      <c r="M30">
        <v>2.31</v>
      </c>
      <c r="N30">
        <v>6.218</v>
      </c>
      <c r="O30">
        <v>3.9079999999999999</v>
      </c>
      <c r="Q30">
        <v>0.03</v>
      </c>
      <c r="R30">
        <v>1</v>
      </c>
      <c r="S30">
        <v>0</v>
      </c>
      <c r="T30">
        <v>0</v>
      </c>
      <c r="V30">
        <v>0</v>
      </c>
      <c r="Y30" s="1">
        <v>44545</v>
      </c>
      <c r="Z30" s="6">
        <v>0.64645833333333336</v>
      </c>
      <c r="AB30">
        <v>1</v>
      </c>
      <c r="AD30" s="3">
        <f t="shared" si="1"/>
        <v>0.84150622072419978</v>
      </c>
      <c r="AE30" s="3">
        <f t="shared" si="0"/>
        <v>4.7122529555074983</v>
      </c>
      <c r="AF30" s="3">
        <f t="shared" si="2"/>
        <v>3.8707467347832987</v>
      </c>
      <c r="AG30" s="3">
        <f t="shared" si="3"/>
        <v>0.22818646766395695</v>
      </c>
      <c r="AI30">
        <f>ABS(100*(AD30-3)/3)</f>
        <v>71.949792642526674</v>
      </c>
      <c r="AN30">
        <f t="shared" ref="AN30:AN35" si="4">ABS(100*(AE30-6)/6)</f>
        <v>21.462450741541698</v>
      </c>
      <c r="AS30">
        <f t="shared" ref="AS30:AS35" si="5">ABS(100*(AF30-3)/3)</f>
        <v>29.024891159443289</v>
      </c>
      <c r="AX30">
        <f t="shared" ref="AX30:AX35" si="6">ABS(100*(AG30-0.3)/0.3)</f>
        <v>23.937844112014346</v>
      </c>
    </row>
    <row r="31" spans="1:58" x14ac:dyDescent="0.35">
      <c r="A31">
        <v>8</v>
      </c>
      <c r="B31">
        <v>4</v>
      </c>
      <c r="C31" t="s">
        <v>63</v>
      </c>
      <c r="D31" t="s">
        <v>27</v>
      </c>
      <c r="G31">
        <v>0.2</v>
      </c>
      <c r="H31">
        <v>0.2</v>
      </c>
      <c r="I31">
        <v>1395</v>
      </c>
      <c r="J31">
        <v>2694</v>
      </c>
      <c r="L31">
        <v>1217</v>
      </c>
      <c r="M31">
        <v>3.7130000000000001</v>
      </c>
      <c r="N31">
        <v>6.4029999999999996</v>
      </c>
      <c r="O31">
        <v>2.6890000000000001</v>
      </c>
      <c r="Q31">
        <v>2.8000000000000001E-2</v>
      </c>
      <c r="R31">
        <v>1</v>
      </c>
      <c r="S31">
        <v>0</v>
      </c>
      <c r="T31">
        <v>0</v>
      </c>
      <c r="V31">
        <v>0</v>
      </c>
      <c r="Y31" s="1">
        <v>44545</v>
      </c>
      <c r="Z31" s="6">
        <v>0.65285879629629628</v>
      </c>
      <c r="AB31">
        <v>1</v>
      </c>
      <c r="AD31" s="3">
        <f t="shared" si="1"/>
        <v>2.4572108948033478</v>
      </c>
      <c r="AE31" s="3">
        <f t="shared" si="0"/>
        <v>4.9046062677209736</v>
      </c>
      <c r="AF31" s="3">
        <f t="shared" si="2"/>
        <v>2.4473953729176259</v>
      </c>
      <c r="AG31" s="3">
        <f t="shared" si="3"/>
        <v>0.22681275464714851</v>
      </c>
      <c r="AI31">
        <f t="shared" ref="AI31:AI35" si="7">ABS(100*(AD31-3)/3)</f>
        <v>18.09297017322174</v>
      </c>
      <c r="AN31">
        <f t="shared" si="4"/>
        <v>18.256562204650439</v>
      </c>
      <c r="AS31">
        <f t="shared" si="5"/>
        <v>18.420154236079139</v>
      </c>
      <c r="AX31">
        <f t="shared" si="6"/>
        <v>24.395748450950496</v>
      </c>
      <c r="BC31" s="3">
        <f>AVERAGE(AD31:AD32)</f>
        <v>2.4903195971410352</v>
      </c>
      <c r="BD31" s="3">
        <f>AVERAGE(AE31:AE32)</f>
        <v>4.865914509517113</v>
      </c>
      <c r="BE31" s="3">
        <f>AVERAGE(AF31:AF32)</f>
        <v>2.3755949123760782</v>
      </c>
      <c r="BF31" s="3">
        <f>AVERAGE(AG31:AG32)</f>
        <v>0.22898780025709525</v>
      </c>
    </row>
    <row r="32" spans="1:58" x14ac:dyDescent="0.35">
      <c r="A32">
        <v>9</v>
      </c>
      <c r="B32">
        <v>4</v>
      </c>
      <c r="C32" t="s">
        <v>63</v>
      </c>
      <c r="D32" t="s">
        <v>27</v>
      </c>
      <c r="G32">
        <v>0.2</v>
      </c>
      <c r="H32">
        <v>0.2</v>
      </c>
      <c r="I32">
        <v>1425</v>
      </c>
      <c r="J32">
        <v>2659</v>
      </c>
      <c r="L32">
        <v>1236</v>
      </c>
      <c r="M32">
        <v>3.77</v>
      </c>
      <c r="N32">
        <v>6.3280000000000003</v>
      </c>
      <c r="O32">
        <v>2.5579999999999998</v>
      </c>
      <c r="Q32">
        <v>3.3000000000000002E-2</v>
      </c>
      <c r="R32">
        <v>1</v>
      </c>
      <c r="S32">
        <v>0</v>
      </c>
      <c r="T32">
        <v>0</v>
      </c>
      <c r="V32">
        <v>0</v>
      </c>
      <c r="Y32" s="1">
        <v>44545</v>
      </c>
      <c r="Z32" s="6">
        <v>0.65975694444444444</v>
      </c>
      <c r="AB32">
        <v>1</v>
      </c>
      <c r="AD32" s="3">
        <f t="shared" si="1"/>
        <v>2.5234282994787227</v>
      </c>
      <c r="AE32" s="3">
        <f t="shared" si="0"/>
        <v>4.8272227513132533</v>
      </c>
      <c r="AF32" s="3">
        <f t="shared" si="2"/>
        <v>2.3037944518345306</v>
      </c>
      <c r="AG32" s="3">
        <f t="shared" si="3"/>
        <v>0.23116284586704203</v>
      </c>
      <c r="AI32">
        <f t="shared" si="7"/>
        <v>15.885723350709242</v>
      </c>
      <c r="AN32">
        <f t="shared" si="4"/>
        <v>19.546287478112443</v>
      </c>
      <c r="AS32">
        <f t="shared" si="5"/>
        <v>23.206851605515649</v>
      </c>
      <c r="AX32">
        <f t="shared" si="6"/>
        <v>22.945718044319321</v>
      </c>
    </row>
    <row r="33" spans="1:58" x14ac:dyDescent="0.35">
      <c r="A33">
        <v>10</v>
      </c>
      <c r="B33">
        <v>5</v>
      </c>
      <c r="C33" t="s">
        <v>63</v>
      </c>
      <c r="D33" t="s">
        <v>27</v>
      </c>
      <c r="G33">
        <v>0.6</v>
      </c>
      <c r="H33">
        <v>0.6</v>
      </c>
      <c r="I33">
        <v>4411</v>
      </c>
      <c r="J33">
        <v>8979</v>
      </c>
      <c r="L33">
        <v>4259</v>
      </c>
      <c r="M33">
        <v>3.1659999999999999</v>
      </c>
      <c r="N33">
        <v>6.5720000000000001</v>
      </c>
      <c r="O33">
        <v>3.4060000000000001</v>
      </c>
      <c r="Q33">
        <v>0.27400000000000002</v>
      </c>
      <c r="R33">
        <v>1</v>
      </c>
      <c r="S33">
        <v>0</v>
      </c>
      <c r="T33">
        <v>0</v>
      </c>
      <c r="V33">
        <v>0</v>
      </c>
      <c r="Y33" s="1">
        <v>44545</v>
      </c>
      <c r="Z33" s="6">
        <v>0.67341435185185183</v>
      </c>
      <c r="AB33">
        <v>1</v>
      </c>
      <c r="AD33" s="3">
        <f t="shared" si="1"/>
        <v>3.0380891038336797</v>
      </c>
      <c r="AE33" s="3">
        <f t="shared" si="0"/>
        <v>6.2668249523119384</v>
      </c>
      <c r="AF33" s="3">
        <f t="shared" si="2"/>
        <v>3.2287358484782587</v>
      </c>
      <c r="AG33" s="3">
        <f t="shared" si="3"/>
        <v>0.30776175138968309</v>
      </c>
      <c r="AI33">
        <f t="shared" si="7"/>
        <v>1.2696367944559899</v>
      </c>
      <c r="AN33">
        <f t="shared" si="4"/>
        <v>4.4470825385323058</v>
      </c>
      <c r="AS33">
        <f t="shared" si="5"/>
        <v>7.6245282826086225</v>
      </c>
      <c r="AX33">
        <f t="shared" si="6"/>
        <v>2.5872504632277011</v>
      </c>
    </row>
    <row r="34" spans="1:58" x14ac:dyDescent="0.35">
      <c r="A34">
        <v>11</v>
      </c>
      <c r="B34">
        <v>5</v>
      </c>
      <c r="C34" t="s">
        <v>63</v>
      </c>
      <c r="D34" t="s">
        <v>27</v>
      </c>
      <c r="G34">
        <v>0.6</v>
      </c>
      <c r="H34">
        <v>0.6</v>
      </c>
      <c r="I34">
        <v>4474</v>
      </c>
      <c r="J34">
        <v>8931</v>
      </c>
      <c r="L34">
        <v>4230</v>
      </c>
      <c r="M34">
        <v>3.206</v>
      </c>
      <c r="N34">
        <v>6.5380000000000003</v>
      </c>
      <c r="O34">
        <v>3.3319999999999999</v>
      </c>
      <c r="Q34">
        <v>0.27200000000000002</v>
      </c>
      <c r="R34">
        <v>1</v>
      </c>
      <c r="S34">
        <v>0</v>
      </c>
      <c r="T34">
        <v>0</v>
      </c>
      <c r="V34">
        <v>0</v>
      </c>
      <c r="Y34" s="1">
        <v>44545</v>
      </c>
      <c r="Z34" s="6">
        <v>0.68092592592592593</v>
      </c>
      <c r="AB34">
        <v>1</v>
      </c>
      <c r="AD34" s="3">
        <f t="shared" si="1"/>
        <v>3.0844412871064426</v>
      </c>
      <c r="AE34" s="3">
        <f t="shared" si="0"/>
        <v>6.2314496305255522</v>
      </c>
      <c r="AF34" s="3">
        <f t="shared" si="2"/>
        <v>3.1470083434191096</v>
      </c>
      <c r="AG34" s="3">
        <f t="shared" si="3"/>
        <v>0.30554854708482498</v>
      </c>
      <c r="AI34">
        <f t="shared" si="7"/>
        <v>2.8147095702147538</v>
      </c>
      <c r="AN34">
        <f t="shared" si="4"/>
        <v>3.8574938420925373</v>
      </c>
      <c r="AS34">
        <f t="shared" si="5"/>
        <v>4.9002781139703204</v>
      </c>
      <c r="AX34">
        <f t="shared" si="6"/>
        <v>1.8495156949416651</v>
      </c>
      <c r="BC34" s="3">
        <f>AVERAGE(AD34:AD35)</f>
        <v>3.0623688188813176</v>
      </c>
      <c r="BD34" s="3">
        <f>AVERAGE(AE34:AE35)</f>
        <v>6.2388194892310498</v>
      </c>
      <c r="BE34" s="3">
        <f>AVERAGE(AF34:AF35)</f>
        <v>3.1764506703497317</v>
      </c>
      <c r="BF34" s="3">
        <f>AVERAGE(AG34:AG35)</f>
        <v>0.30371692972908038</v>
      </c>
    </row>
    <row r="35" spans="1:58" x14ac:dyDescent="0.35">
      <c r="A35">
        <v>12</v>
      </c>
      <c r="B35">
        <v>5</v>
      </c>
      <c r="C35" t="s">
        <v>63</v>
      </c>
      <c r="D35" t="s">
        <v>27</v>
      </c>
      <c r="G35">
        <v>0.6</v>
      </c>
      <c r="H35">
        <v>0.6</v>
      </c>
      <c r="I35">
        <v>4414</v>
      </c>
      <c r="J35">
        <v>8951</v>
      </c>
      <c r="L35">
        <v>4182</v>
      </c>
      <c r="M35">
        <v>3.1669999999999998</v>
      </c>
      <c r="N35">
        <v>6.5510000000000002</v>
      </c>
      <c r="O35">
        <v>3.3839999999999999</v>
      </c>
      <c r="Q35">
        <v>0.26800000000000002</v>
      </c>
      <c r="R35">
        <v>1</v>
      </c>
      <c r="S35">
        <v>0</v>
      </c>
      <c r="T35">
        <v>0</v>
      </c>
      <c r="V35">
        <v>0</v>
      </c>
      <c r="Y35" s="1">
        <v>44545</v>
      </c>
      <c r="Z35" s="6">
        <v>0.68879629629629635</v>
      </c>
      <c r="AB35">
        <v>1</v>
      </c>
      <c r="AD35" s="3">
        <f t="shared" si="1"/>
        <v>3.0402963506561926</v>
      </c>
      <c r="AE35" s="3">
        <f t="shared" si="0"/>
        <v>6.2461893479365465</v>
      </c>
      <c r="AF35" s="3">
        <f t="shared" si="2"/>
        <v>3.2058929972803538</v>
      </c>
      <c r="AG35" s="3">
        <f t="shared" si="3"/>
        <v>0.30188531237333571</v>
      </c>
      <c r="AI35">
        <f t="shared" si="7"/>
        <v>1.3432116885397545</v>
      </c>
      <c r="AN35">
        <f t="shared" si="4"/>
        <v>4.1031557989424412</v>
      </c>
      <c r="AS35">
        <f t="shared" si="5"/>
        <v>6.8630999093451273</v>
      </c>
      <c r="AX35">
        <f t="shared" si="6"/>
        <v>0.62843745777857452</v>
      </c>
    </row>
    <row r="36" spans="1:58" x14ac:dyDescent="0.35">
      <c r="A36">
        <v>13</v>
      </c>
      <c r="B36">
        <v>6</v>
      </c>
      <c r="C36" t="s">
        <v>67</v>
      </c>
      <c r="D36" t="s">
        <v>27</v>
      </c>
      <c r="G36">
        <v>0.33300000000000002</v>
      </c>
      <c r="H36">
        <v>0.33300000000000002</v>
      </c>
      <c r="I36">
        <v>5123</v>
      </c>
      <c r="J36">
        <v>13264</v>
      </c>
      <c r="L36">
        <v>6713</v>
      </c>
      <c r="M36">
        <v>6.524</v>
      </c>
      <c r="N36">
        <v>17.291</v>
      </c>
      <c r="O36">
        <v>10.766999999999999</v>
      </c>
      <c r="Q36">
        <v>0.88</v>
      </c>
      <c r="R36">
        <v>1</v>
      </c>
      <c r="S36">
        <v>0</v>
      </c>
      <c r="T36">
        <v>0</v>
      </c>
      <c r="V36">
        <v>0</v>
      </c>
      <c r="Y36" s="1">
        <v>44545</v>
      </c>
      <c r="Z36" s="6">
        <v>0.70228009259259261</v>
      </c>
      <c r="AB36">
        <v>1</v>
      </c>
      <c r="AD36" s="3">
        <f t="shared" si="1"/>
        <v>6.4179141436215836</v>
      </c>
      <c r="AE36" s="3">
        <f t="shared" si="0"/>
        <v>16.98163857228371</v>
      </c>
      <c r="AF36" s="3">
        <f t="shared" si="2"/>
        <v>10.563724428662127</v>
      </c>
      <c r="AG36" s="3">
        <f t="shared" si="3"/>
        <v>0.89197229912535658</v>
      </c>
      <c r="AI36">
        <f>ABS(100*(AD36-9)/9)</f>
        <v>28.689842848649068</v>
      </c>
      <c r="AN36">
        <f>ABS(100*(AE36-18)/18)</f>
        <v>5.6575634873127196</v>
      </c>
      <c r="AS36">
        <f>ABS(100*(AF36-9)/9)</f>
        <v>17.374715874023632</v>
      </c>
      <c r="AX36">
        <f>ABS(100*(AG36-0.9)/0.9)</f>
        <v>0.89196676384927109</v>
      </c>
    </row>
    <row r="37" spans="1:58" x14ac:dyDescent="0.35">
      <c r="A37">
        <v>14</v>
      </c>
      <c r="B37">
        <v>6</v>
      </c>
      <c r="C37" t="s">
        <v>67</v>
      </c>
      <c r="D37" t="s">
        <v>27</v>
      </c>
      <c r="G37">
        <v>0.33300000000000002</v>
      </c>
      <c r="H37">
        <v>0.33300000000000002</v>
      </c>
      <c r="I37">
        <v>6781</v>
      </c>
      <c r="J37">
        <v>13376</v>
      </c>
      <c r="L37">
        <v>6847</v>
      </c>
      <c r="M37">
        <v>8.4339999999999993</v>
      </c>
      <c r="N37">
        <v>17.433</v>
      </c>
      <c r="O37">
        <v>8.9990000000000006</v>
      </c>
      <c r="Q37">
        <v>0.90100000000000002</v>
      </c>
      <c r="R37">
        <v>1</v>
      </c>
      <c r="S37">
        <v>0</v>
      </c>
      <c r="T37">
        <v>0</v>
      </c>
      <c r="V37">
        <v>0</v>
      </c>
      <c r="Y37" s="1">
        <v>44545</v>
      </c>
      <c r="Z37" s="6">
        <v>0.70971064814814822</v>
      </c>
      <c r="AB37">
        <v>1</v>
      </c>
      <c r="AD37" s="3">
        <f t="shared" si="1"/>
        <v>8.6158812497631558</v>
      </c>
      <c r="AE37" s="3">
        <f t="shared" si="0"/>
        <v>17.13036364886311</v>
      </c>
      <c r="AF37" s="3">
        <f t="shared" si="2"/>
        <v>8.5144823990999541</v>
      </c>
      <c r="AG37" s="3">
        <f t="shared" si="3"/>
        <v>0.91039847973119614</v>
      </c>
      <c r="AI37">
        <f t="shared" ref="AI37:AI44" si="8">ABS(100*(AD37-9)/9)</f>
        <v>4.2679861137427126</v>
      </c>
      <c r="AN37">
        <f t="shared" ref="AN37:AN44" si="9">ABS(100*(AE37-18)/18)</f>
        <v>4.8313130618716116</v>
      </c>
      <c r="AS37">
        <f t="shared" ref="AS37:AS44" si="10">ABS(100*(AF37-9)/9)</f>
        <v>5.3946400100005105</v>
      </c>
      <c r="AX37">
        <f t="shared" ref="AX37:AX44" si="11">ABS(100*(AG37-0.9)/0.9)</f>
        <v>1.1553866367995689</v>
      </c>
      <c r="BC37" s="3">
        <f>AVERAGE(AD37:AD38)</f>
        <v>8.6954216757996434</v>
      </c>
      <c r="BD37" s="3">
        <f>AVERAGE(AE37:AE38)</f>
        <v>17.104469550708661</v>
      </c>
      <c r="BE37" s="3">
        <f>AVERAGE(AF37:AF38)</f>
        <v>8.4090478749090174</v>
      </c>
      <c r="BF37" s="3">
        <f>AVERAGE(AG37:AG38)</f>
        <v>0.90716702268464955</v>
      </c>
    </row>
    <row r="38" spans="1:58" x14ac:dyDescent="0.35">
      <c r="A38">
        <v>15</v>
      </c>
      <c r="B38">
        <v>6</v>
      </c>
      <c r="C38" t="s">
        <v>67</v>
      </c>
      <c r="D38" t="s">
        <v>27</v>
      </c>
      <c r="G38">
        <v>0.33300000000000002</v>
      </c>
      <c r="H38">
        <v>0.33300000000000002</v>
      </c>
      <c r="I38">
        <v>6901</v>
      </c>
      <c r="J38">
        <v>13337</v>
      </c>
      <c r="L38">
        <v>6800</v>
      </c>
      <c r="M38">
        <v>8.5730000000000004</v>
      </c>
      <c r="N38">
        <v>17.384</v>
      </c>
      <c r="O38">
        <v>8.8109999999999999</v>
      </c>
      <c r="Q38">
        <v>0.89400000000000002</v>
      </c>
      <c r="R38">
        <v>1</v>
      </c>
      <c r="S38">
        <v>0</v>
      </c>
      <c r="T38">
        <v>0</v>
      </c>
      <c r="V38">
        <v>0</v>
      </c>
      <c r="Y38" s="1">
        <v>44545</v>
      </c>
      <c r="Z38" s="6">
        <v>0.71756944444444448</v>
      </c>
      <c r="AB38">
        <v>1</v>
      </c>
      <c r="AD38" s="3">
        <f t="shared" si="1"/>
        <v>8.7749621018361292</v>
      </c>
      <c r="AE38" s="3">
        <f t="shared" si="0"/>
        <v>17.078575452554212</v>
      </c>
      <c r="AF38" s="3">
        <f t="shared" si="2"/>
        <v>8.3036133507180825</v>
      </c>
      <c r="AG38" s="3">
        <f t="shared" si="3"/>
        <v>0.90393556563810307</v>
      </c>
      <c r="AI38">
        <f t="shared" si="8"/>
        <v>2.5004210907096751</v>
      </c>
      <c r="AN38">
        <f t="shared" si="9"/>
        <v>5.1190252635877123</v>
      </c>
      <c r="AS38">
        <f t="shared" si="10"/>
        <v>7.7376294364657507</v>
      </c>
      <c r="AX38">
        <f t="shared" si="11"/>
        <v>0.4372850709003383</v>
      </c>
      <c r="BC38" s="3"/>
      <c r="BD38" s="3"/>
      <c r="BE38" s="3"/>
      <c r="BF38" s="3"/>
    </row>
    <row r="39" spans="1:58" x14ac:dyDescent="0.35">
      <c r="A39">
        <v>16</v>
      </c>
      <c r="B39">
        <v>7</v>
      </c>
      <c r="C39" t="s">
        <v>67</v>
      </c>
      <c r="D39" t="s">
        <v>27</v>
      </c>
      <c r="G39">
        <v>0.46700000000000003</v>
      </c>
      <c r="H39">
        <v>0.46700000000000003</v>
      </c>
      <c r="I39">
        <v>9810</v>
      </c>
      <c r="J39">
        <v>19541</v>
      </c>
      <c r="L39">
        <v>9466</v>
      </c>
      <c r="M39">
        <v>8.5020000000000007</v>
      </c>
      <c r="N39">
        <v>18.023</v>
      </c>
      <c r="O39">
        <v>9.5210000000000008</v>
      </c>
      <c r="Q39">
        <v>0.93600000000000005</v>
      </c>
      <c r="R39">
        <v>1</v>
      </c>
      <c r="S39">
        <v>0</v>
      </c>
      <c r="T39">
        <v>0</v>
      </c>
      <c r="V39">
        <v>0</v>
      </c>
      <c r="Y39" s="1">
        <v>44545</v>
      </c>
      <c r="Z39" s="6">
        <v>0.73160879629629638</v>
      </c>
      <c r="AB39">
        <v>1</v>
      </c>
      <c r="AD39" s="3">
        <f t="shared" si="1"/>
        <v>9.0069348634886559</v>
      </c>
      <c r="AE39" s="3">
        <f t="shared" si="0"/>
        <v>18.052509272451399</v>
      </c>
      <c r="AF39" s="3">
        <f t="shared" si="2"/>
        <v>9.045574408962743</v>
      </c>
      <c r="AG39" s="3">
        <f t="shared" si="3"/>
        <v>0.90596967905325221</v>
      </c>
      <c r="AI39">
        <f t="shared" si="8"/>
        <v>7.7054038762843405E-2</v>
      </c>
      <c r="AN39">
        <f t="shared" si="9"/>
        <v>0.29171818028554952</v>
      </c>
      <c r="AS39">
        <f t="shared" si="10"/>
        <v>0.5063823218082556</v>
      </c>
      <c r="AX39">
        <f t="shared" si="11"/>
        <v>0.66329767258357619</v>
      </c>
      <c r="BC39" s="3"/>
      <c r="BD39" s="3"/>
      <c r="BE39" s="3"/>
      <c r="BF39" s="3"/>
    </row>
    <row r="40" spans="1:58" x14ac:dyDescent="0.35">
      <c r="A40">
        <v>17</v>
      </c>
      <c r="B40">
        <v>7</v>
      </c>
      <c r="C40" t="s">
        <v>67</v>
      </c>
      <c r="D40" t="s">
        <v>27</v>
      </c>
      <c r="G40">
        <v>0.46700000000000003</v>
      </c>
      <c r="H40">
        <v>0.46700000000000003</v>
      </c>
      <c r="I40">
        <v>9818</v>
      </c>
      <c r="J40">
        <v>19477</v>
      </c>
      <c r="L40">
        <v>9489</v>
      </c>
      <c r="M40">
        <v>8.5090000000000003</v>
      </c>
      <c r="N40">
        <v>17.965</v>
      </c>
      <c r="O40">
        <v>9.4559999999999995</v>
      </c>
      <c r="Q40">
        <v>0.93799999999999994</v>
      </c>
      <c r="R40">
        <v>1</v>
      </c>
      <c r="S40">
        <v>0</v>
      </c>
      <c r="T40">
        <v>0</v>
      </c>
      <c r="V40">
        <v>0</v>
      </c>
      <c r="Y40" s="1">
        <v>44545</v>
      </c>
      <c r="Z40" s="6">
        <v>0.73920138888888898</v>
      </c>
      <c r="AB40">
        <v>1</v>
      </c>
      <c r="AD40" s="3">
        <f t="shared" si="1"/>
        <v>9.0144971652360208</v>
      </c>
      <c r="AE40" s="3">
        <f t="shared" si="0"/>
        <v>17.991909149476868</v>
      </c>
      <c r="AF40" s="3">
        <f t="shared" si="2"/>
        <v>8.9774119842408471</v>
      </c>
      <c r="AG40" s="3">
        <f t="shared" si="3"/>
        <v>0.90822488243559307</v>
      </c>
      <c r="AI40">
        <f t="shared" si="8"/>
        <v>0.16107961373356497</v>
      </c>
      <c r="AN40">
        <f t="shared" si="9"/>
        <v>4.4949169572955978E-2</v>
      </c>
      <c r="AS40">
        <f t="shared" si="10"/>
        <v>0.25097795287947694</v>
      </c>
      <c r="AX40">
        <f t="shared" si="11"/>
        <v>0.91387582617700558</v>
      </c>
      <c r="BC40" s="3">
        <f>AVERAGE(AD40:AD41)</f>
        <v>9.0069348634886559</v>
      </c>
      <c r="BD40" s="3">
        <f>AVERAGE(AE40:AE41)</f>
        <v>17.99332946485908</v>
      </c>
      <c r="BE40" s="3">
        <f>AVERAGE(AF40:AF41)</f>
        <v>8.9863946013704279</v>
      </c>
      <c r="BF40" s="3">
        <f>AVERAGE(AG40:AG41)</f>
        <v>0.90778364699122205</v>
      </c>
    </row>
    <row r="41" spans="1:58" x14ac:dyDescent="0.35">
      <c r="A41">
        <v>18</v>
      </c>
      <c r="B41">
        <v>7</v>
      </c>
      <c r="C41" t="s">
        <v>67</v>
      </c>
      <c r="D41" t="s">
        <v>27</v>
      </c>
      <c r="G41">
        <v>0.46700000000000003</v>
      </c>
      <c r="H41">
        <v>0.46700000000000003</v>
      </c>
      <c r="I41">
        <v>9802</v>
      </c>
      <c r="J41">
        <v>19480</v>
      </c>
      <c r="L41">
        <v>9480</v>
      </c>
      <c r="M41">
        <v>8.4949999999999992</v>
      </c>
      <c r="N41">
        <v>17.968</v>
      </c>
      <c r="O41">
        <v>9.4719999999999995</v>
      </c>
      <c r="Q41">
        <v>0.93700000000000006</v>
      </c>
      <c r="R41">
        <v>1</v>
      </c>
      <c r="S41">
        <v>0</v>
      </c>
      <c r="T41">
        <v>0</v>
      </c>
      <c r="V41">
        <v>0</v>
      </c>
      <c r="Y41" s="1">
        <v>44545</v>
      </c>
      <c r="Z41" s="6">
        <v>0.7474884259259259</v>
      </c>
      <c r="AB41">
        <v>1</v>
      </c>
      <c r="AD41" s="3">
        <f t="shared" si="1"/>
        <v>8.9993725617412892</v>
      </c>
      <c r="AE41" s="3">
        <f t="shared" si="0"/>
        <v>17.994749780241296</v>
      </c>
      <c r="AF41" s="3">
        <f t="shared" si="2"/>
        <v>8.9953772185000069</v>
      </c>
      <c r="AG41" s="3">
        <f t="shared" si="3"/>
        <v>0.90734241154685102</v>
      </c>
      <c r="AI41">
        <f t="shared" si="8"/>
        <v>6.9715362078978972E-3</v>
      </c>
      <c r="AN41">
        <f t="shared" si="9"/>
        <v>2.9167887548354879E-2</v>
      </c>
      <c r="AS41">
        <f t="shared" si="10"/>
        <v>5.1364238888811857E-2</v>
      </c>
      <c r="AX41">
        <f t="shared" si="11"/>
        <v>0.81582350520566682</v>
      </c>
      <c r="BC41" s="3"/>
      <c r="BD41" s="3"/>
      <c r="BE41" s="3"/>
      <c r="BF41" s="3"/>
    </row>
    <row r="42" spans="1:58" x14ac:dyDescent="0.35">
      <c r="A42">
        <v>19</v>
      </c>
      <c r="B42">
        <v>8</v>
      </c>
      <c r="C42" t="s">
        <v>67</v>
      </c>
      <c r="D42" t="s">
        <v>27</v>
      </c>
      <c r="G42">
        <v>0.6</v>
      </c>
      <c r="H42">
        <v>0.6</v>
      </c>
      <c r="I42">
        <v>12652</v>
      </c>
      <c r="J42">
        <v>25134</v>
      </c>
      <c r="L42">
        <v>11922</v>
      </c>
      <c r="M42">
        <v>8.4339999999999993</v>
      </c>
      <c r="N42">
        <v>17.977</v>
      </c>
      <c r="O42">
        <v>9.5429999999999993</v>
      </c>
      <c r="Q42">
        <v>0.94199999999999995</v>
      </c>
      <c r="R42">
        <v>1</v>
      </c>
      <c r="S42">
        <v>0</v>
      </c>
      <c r="T42">
        <v>0</v>
      </c>
      <c r="V42">
        <v>0</v>
      </c>
      <c r="Y42" s="1">
        <v>44545</v>
      </c>
      <c r="Z42" s="6">
        <v>0.76236111111111116</v>
      </c>
      <c r="AB42">
        <v>1</v>
      </c>
      <c r="AD42" s="3">
        <f t="shared" si="1"/>
        <v>9.1013961252755102</v>
      </c>
      <c r="AE42" s="3">
        <f t="shared" si="0"/>
        <v>18.172831691042553</v>
      </c>
      <c r="AF42" s="3">
        <f t="shared" si="2"/>
        <v>9.0714355657670431</v>
      </c>
      <c r="AG42" s="3">
        <f t="shared" si="3"/>
        <v>0.89258190960098338</v>
      </c>
      <c r="AI42">
        <f t="shared" si="8"/>
        <v>1.1266236141723358</v>
      </c>
      <c r="AN42">
        <f t="shared" si="9"/>
        <v>0.96017606134751865</v>
      </c>
      <c r="AS42">
        <f t="shared" si="10"/>
        <v>0.79372850852270149</v>
      </c>
      <c r="AX42">
        <f t="shared" si="11"/>
        <v>0.82423226655740456</v>
      </c>
      <c r="BC42" s="3"/>
      <c r="BD42" s="3"/>
      <c r="BE42" s="3"/>
      <c r="BF42" s="3"/>
    </row>
    <row r="43" spans="1:58" x14ac:dyDescent="0.35">
      <c r="A43">
        <v>20</v>
      </c>
      <c r="B43">
        <v>8</v>
      </c>
      <c r="C43" t="s">
        <v>67</v>
      </c>
      <c r="D43" t="s">
        <v>27</v>
      </c>
      <c r="G43">
        <v>0.6</v>
      </c>
      <c r="H43">
        <v>0.6</v>
      </c>
      <c r="I43">
        <v>12692</v>
      </c>
      <c r="J43">
        <v>25161</v>
      </c>
      <c r="L43">
        <v>11940</v>
      </c>
      <c r="M43">
        <v>8.4600000000000009</v>
      </c>
      <c r="N43">
        <v>17.995999999999999</v>
      </c>
      <c r="O43">
        <v>9.5359999999999996</v>
      </c>
      <c r="Q43">
        <v>0.94399999999999995</v>
      </c>
      <c r="R43">
        <v>1</v>
      </c>
      <c r="S43">
        <v>0</v>
      </c>
      <c r="T43">
        <v>0</v>
      </c>
      <c r="V43">
        <v>0</v>
      </c>
      <c r="Y43" s="1">
        <v>44545</v>
      </c>
      <c r="Z43" s="6">
        <v>0.77067129629629638</v>
      </c>
      <c r="AB43">
        <v>1</v>
      </c>
      <c r="AD43" s="3">
        <f t="shared" si="1"/>
        <v>9.1308260829090102</v>
      </c>
      <c r="AE43" s="3">
        <f t="shared" si="0"/>
        <v>18.192730309547397</v>
      </c>
      <c r="AF43" s="3">
        <f t="shared" si="2"/>
        <v>9.0619042266383865</v>
      </c>
      <c r="AG43" s="3">
        <f t="shared" si="3"/>
        <v>0.8939556226177916</v>
      </c>
      <c r="AI43">
        <f t="shared" si="8"/>
        <v>1.4536231434334468</v>
      </c>
      <c r="AN43">
        <f t="shared" si="9"/>
        <v>1.0707239419299814</v>
      </c>
      <c r="AS43">
        <f t="shared" si="10"/>
        <v>0.6878247404265162</v>
      </c>
      <c r="AX43">
        <f t="shared" si="11"/>
        <v>0.67159748691204679</v>
      </c>
      <c r="BC43" s="3">
        <f>AVERAGE(AD43:AD44)</f>
        <v>9.0760127868166158</v>
      </c>
      <c r="BD43" s="3">
        <f>AVERAGE(AE43:AE44)</f>
        <v>18.204522083476192</v>
      </c>
      <c r="BE43" s="3">
        <f>AVERAGE(AF43:AF44)</f>
        <v>9.1285092966595762</v>
      </c>
      <c r="BF43" s="3">
        <f>AVERAGE(AG43:AG44)</f>
        <v>0.89342140088903288</v>
      </c>
    </row>
    <row r="44" spans="1:58" x14ac:dyDescent="0.35">
      <c r="A44">
        <v>21</v>
      </c>
      <c r="B44">
        <v>8</v>
      </c>
      <c r="C44" t="s">
        <v>67</v>
      </c>
      <c r="D44" t="s">
        <v>27</v>
      </c>
      <c r="G44">
        <v>0.6</v>
      </c>
      <c r="H44">
        <v>0.6</v>
      </c>
      <c r="I44">
        <v>12543</v>
      </c>
      <c r="J44">
        <v>25193</v>
      </c>
      <c r="L44">
        <v>11926</v>
      </c>
      <c r="M44">
        <v>8.3650000000000002</v>
      </c>
      <c r="N44">
        <v>18.018000000000001</v>
      </c>
      <c r="O44">
        <v>9.6530000000000005</v>
      </c>
      <c r="Q44">
        <v>0.94299999999999995</v>
      </c>
      <c r="R44">
        <v>1</v>
      </c>
      <c r="S44">
        <v>0</v>
      </c>
      <c r="T44">
        <v>0</v>
      </c>
      <c r="V44">
        <v>0</v>
      </c>
      <c r="Y44" s="1">
        <v>44545</v>
      </c>
      <c r="Z44" s="6">
        <v>0.77937499999999993</v>
      </c>
      <c r="AB44">
        <v>1</v>
      </c>
      <c r="AD44" s="3">
        <f t="shared" si="1"/>
        <v>9.0211994907242214</v>
      </c>
      <c r="AE44" s="3">
        <f t="shared" si="0"/>
        <v>18.216313857404987</v>
      </c>
      <c r="AF44" s="3">
        <f t="shared" si="2"/>
        <v>9.195114366680766</v>
      </c>
      <c r="AG44" s="3">
        <f t="shared" si="3"/>
        <v>0.89288717916027427</v>
      </c>
      <c r="AI44">
        <f t="shared" si="8"/>
        <v>0.23554989693579387</v>
      </c>
      <c r="AN44">
        <f t="shared" si="9"/>
        <v>1.2017436522499301</v>
      </c>
      <c r="AS44">
        <f t="shared" si="10"/>
        <v>2.1679374075640663</v>
      </c>
      <c r="AX44">
        <f t="shared" si="11"/>
        <v>0.79031342663619475</v>
      </c>
    </row>
    <row r="45" spans="1:58" x14ac:dyDescent="0.35">
      <c r="A45">
        <v>22</v>
      </c>
      <c r="B45">
        <v>9</v>
      </c>
      <c r="C45" t="s">
        <v>152</v>
      </c>
      <c r="D45" t="s">
        <v>27</v>
      </c>
      <c r="G45">
        <v>0.5</v>
      </c>
      <c r="H45">
        <v>0.5</v>
      </c>
      <c r="I45">
        <v>6589</v>
      </c>
      <c r="J45">
        <v>8384</v>
      </c>
      <c r="L45">
        <v>2274</v>
      </c>
      <c r="M45">
        <v>5.47</v>
      </c>
      <c r="N45">
        <v>7.3819999999999997</v>
      </c>
      <c r="O45">
        <v>1.911</v>
      </c>
      <c r="Q45">
        <v>0.122</v>
      </c>
      <c r="R45">
        <v>1</v>
      </c>
      <c r="S45">
        <v>0</v>
      </c>
      <c r="T45">
        <v>0</v>
      </c>
      <c r="V45">
        <v>0</v>
      </c>
      <c r="Y45" s="1">
        <v>44545</v>
      </c>
      <c r="Z45" s="6">
        <v>0.79280092592592588</v>
      </c>
      <c r="AB45">
        <v>1</v>
      </c>
      <c r="AD45" s="3">
        <f t="shared" si="1"/>
        <v>5.5686603563733028</v>
      </c>
      <c r="AE45" s="3">
        <f t="shared" si="0"/>
        <v>6.9939820312018313</v>
      </c>
      <c r="AF45" s="3">
        <f t="shared" si="2"/>
        <v>1.4253216748285285</v>
      </c>
      <c r="AG45" s="3">
        <f t="shared" si="3"/>
        <v>0.1875260791099638</v>
      </c>
    </row>
    <row r="46" spans="1:58" x14ac:dyDescent="0.35">
      <c r="A46">
        <v>23</v>
      </c>
      <c r="B46">
        <v>9</v>
      </c>
      <c r="C46" t="s">
        <v>152</v>
      </c>
      <c r="D46" t="s">
        <v>27</v>
      </c>
      <c r="G46">
        <v>0.5</v>
      </c>
      <c r="H46">
        <v>0.5</v>
      </c>
      <c r="I46">
        <v>4976</v>
      </c>
      <c r="J46">
        <v>8235</v>
      </c>
      <c r="L46">
        <v>2194</v>
      </c>
      <c r="M46">
        <v>4.2320000000000002</v>
      </c>
      <c r="N46">
        <v>7.2549999999999999</v>
      </c>
      <c r="O46">
        <v>3.0230000000000001</v>
      </c>
      <c r="Q46">
        <v>0.113</v>
      </c>
      <c r="R46">
        <v>1</v>
      </c>
      <c r="S46">
        <v>0</v>
      </c>
      <c r="T46">
        <v>0</v>
      </c>
      <c r="V46">
        <v>0</v>
      </c>
      <c r="Y46" s="1">
        <v>44545</v>
      </c>
      <c r="Z46" s="6">
        <v>0.80001157407407408</v>
      </c>
      <c r="AB46">
        <v>1</v>
      </c>
      <c r="AD46" s="3">
        <f t="shared" si="1"/>
        <v>4.1445447064882401</v>
      </c>
      <c r="AE46" s="3">
        <f t="shared" si="0"/>
        <v>6.8622089575475416</v>
      </c>
      <c r="AF46" s="3">
        <f t="shared" si="2"/>
        <v>2.7176642510593014</v>
      </c>
      <c r="AG46" s="3">
        <f t="shared" si="3"/>
        <v>0.18019960968698526</v>
      </c>
      <c r="AJ46">
        <f>ABS(100*(AD46-AD47)/(AVERAGE(AD46:AD47)))</f>
        <v>6.392844111341392E-2</v>
      </c>
      <c r="AO46">
        <f>ABS(100*(AE46-AE47)/(AVERAGE(AE46:AE47)))</f>
        <v>0.51418391508337102</v>
      </c>
      <c r="AT46">
        <f>ABS(100*(AF46-AF47)/(AVERAGE(AF46:AF47)))</f>
        <v>1.3894233135476246</v>
      </c>
      <c r="AY46">
        <f>ABS(100*(AG46-AG47)/(AVERAGE(AG46:AG47)))</f>
        <v>4.627810605719568</v>
      </c>
      <c r="BC46" s="3">
        <f>AVERAGE(AD46:AD47)</f>
        <v>4.143220358394732</v>
      </c>
      <c r="BD46" s="3">
        <f>AVERAGE(AE46:AE47)</f>
        <v>6.8798966184407355</v>
      </c>
      <c r="BE46" s="3">
        <f>AVERAGE(AF46:AF47)</f>
        <v>2.7366762600460026</v>
      </c>
      <c r="BF46" s="3">
        <f>AVERAGE(AG46:AG47)</f>
        <v>0.17612426107045343</v>
      </c>
    </row>
    <row r="47" spans="1:58" x14ac:dyDescent="0.35">
      <c r="A47">
        <v>24</v>
      </c>
      <c r="B47">
        <v>9</v>
      </c>
      <c r="C47" t="s">
        <v>152</v>
      </c>
      <c r="D47" t="s">
        <v>27</v>
      </c>
      <c r="G47">
        <v>0.5</v>
      </c>
      <c r="H47">
        <v>0.5</v>
      </c>
      <c r="I47">
        <v>4973</v>
      </c>
      <c r="J47">
        <v>8275</v>
      </c>
      <c r="L47">
        <v>2105</v>
      </c>
      <c r="M47">
        <v>4.2300000000000004</v>
      </c>
      <c r="N47">
        <v>7.2889999999999997</v>
      </c>
      <c r="O47">
        <v>3.0590000000000002</v>
      </c>
      <c r="Q47">
        <v>0.104</v>
      </c>
      <c r="R47">
        <v>1</v>
      </c>
      <c r="S47">
        <v>0</v>
      </c>
      <c r="T47">
        <v>0</v>
      </c>
      <c r="V47">
        <v>0</v>
      </c>
      <c r="Y47" s="1">
        <v>44545</v>
      </c>
      <c r="Z47" s="6">
        <v>0.80773148148148144</v>
      </c>
      <c r="AB47">
        <v>1</v>
      </c>
      <c r="AD47" s="3">
        <f t="shared" si="1"/>
        <v>4.1418960103012248</v>
      </c>
      <c r="AE47" s="3">
        <f t="shared" si="0"/>
        <v>6.8975842793339286</v>
      </c>
      <c r="AF47" s="3">
        <f t="shared" si="2"/>
        <v>2.7556882690327038</v>
      </c>
      <c r="AG47" s="3">
        <f t="shared" si="3"/>
        <v>0.17204891245392159</v>
      </c>
      <c r="BC47" s="3"/>
      <c r="BD47" s="3"/>
      <c r="BE47" s="3"/>
      <c r="BF47" s="3"/>
    </row>
    <row r="48" spans="1:58" x14ac:dyDescent="0.35">
      <c r="A48">
        <v>25</v>
      </c>
      <c r="B48">
        <v>10</v>
      </c>
      <c r="C48" t="s">
        <v>153</v>
      </c>
      <c r="D48" t="s">
        <v>27</v>
      </c>
      <c r="G48">
        <v>0.5</v>
      </c>
      <c r="H48">
        <v>0.5</v>
      </c>
      <c r="I48">
        <v>5416</v>
      </c>
      <c r="J48">
        <v>7760</v>
      </c>
      <c r="L48">
        <v>4923</v>
      </c>
      <c r="M48">
        <v>4.57</v>
      </c>
      <c r="N48">
        <v>6.8529999999999998</v>
      </c>
      <c r="O48">
        <v>2.2829999999999999</v>
      </c>
      <c r="Q48">
        <v>0.39900000000000002</v>
      </c>
      <c r="R48">
        <v>1</v>
      </c>
      <c r="S48">
        <v>0</v>
      </c>
      <c r="T48">
        <v>0</v>
      </c>
      <c r="V48">
        <v>0</v>
      </c>
      <c r="Y48" s="1">
        <v>44545</v>
      </c>
      <c r="Z48" s="6">
        <v>0.82089120370370372</v>
      </c>
      <c r="AB48">
        <v>1</v>
      </c>
      <c r="AD48" s="3">
        <f t="shared" si="1"/>
        <v>4.5330201472504399</v>
      </c>
      <c r="AE48" s="3">
        <f t="shared" si="0"/>
        <v>6.4421270113342057</v>
      </c>
      <c r="AF48" s="3">
        <f t="shared" si="2"/>
        <v>1.9091068640837658</v>
      </c>
      <c r="AG48" s="3">
        <f t="shared" si="3"/>
        <v>0.43012379787834187</v>
      </c>
      <c r="BC48" s="3"/>
      <c r="BD48" s="3"/>
      <c r="BE48" s="3"/>
      <c r="BF48" s="3"/>
    </row>
    <row r="49" spans="1:58" x14ac:dyDescent="0.35">
      <c r="A49">
        <v>26</v>
      </c>
      <c r="B49">
        <v>10</v>
      </c>
      <c r="C49" t="s">
        <v>153</v>
      </c>
      <c r="D49" t="s">
        <v>27</v>
      </c>
      <c r="G49">
        <v>0.5</v>
      </c>
      <c r="H49">
        <v>0.5</v>
      </c>
      <c r="I49">
        <v>5596</v>
      </c>
      <c r="J49">
        <v>7756</v>
      </c>
      <c r="L49">
        <v>4909</v>
      </c>
      <c r="M49">
        <v>4.7080000000000002</v>
      </c>
      <c r="N49">
        <v>6.8490000000000002</v>
      </c>
      <c r="O49">
        <v>2.1419999999999999</v>
      </c>
      <c r="Q49">
        <v>0.39700000000000002</v>
      </c>
      <c r="R49">
        <v>1</v>
      </c>
      <c r="S49">
        <v>0</v>
      </c>
      <c r="T49">
        <v>0</v>
      </c>
      <c r="V49">
        <v>0</v>
      </c>
      <c r="Y49" s="1">
        <v>44545</v>
      </c>
      <c r="Z49" s="6">
        <v>0.82817129629629627</v>
      </c>
      <c r="AB49">
        <v>1</v>
      </c>
      <c r="AD49" s="3">
        <f t="shared" si="1"/>
        <v>4.6919419184713398</v>
      </c>
      <c r="AE49" s="3">
        <f t="shared" si="0"/>
        <v>6.4385894791555671</v>
      </c>
      <c r="AF49" s="3">
        <f t="shared" si="2"/>
        <v>1.7466475606842273</v>
      </c>
      <c r="AG49" s="3">
        <f t="shared" si="3"/>
        <v>0.42884166572932064</v>
      </c>
      <c r="AJ49">
        <f>ABS(100*(AD49-AD50)/(AVERAGE(AD49:AD50)))</f>
        <v>1.8819112026496443E-2</v>
      </c>
      <c r="AO49">
        <f>ABS(100*(AE49-AE50)/(AVERAGE(AE49:AE50)))</f>
        <v>0.52332099891814743</v>
      </c>
      <c r="AT49">
        <f>ABS(100*(AF49-AF50)/(AVERAGE(AF49:AF50)))</f>
        <v>1.8912285040027561</v>
      </c>
      <c r="AY49">
        <f>ABS(100*(AG49-AG50)/(AVERAGE(AG49:AG50)))</f>
        <v>0.85058322755668148</v>
      </c>
      <c r="BC49" s="3">
        <f>AVERAGE(AD49:AD50)</f>
        <v>4.6915004691068374</v>
      </c>
      <c r="BD49" s="3">
        <f>AVERAGE(AE49:AE50)</f>
        <v>6.4217862013070333</v>
      </c>
      <c r="BE49" s="3">
        <f>AVERAGE(AF49:AF50)</f>
        <v>1.7302857322001959</v>
      </c>
      <c r="BF49" s="3">
        <f>AVERAGE(AG49:AG50)</f>
        <v>0.43067328308506525</v>
      </c>
    </row>
    <row r="50" spans="1:58" x14ac:dyDescent="0.35">
      <c r="A50">
        <v>27</v>
      </c>
      <c r="B50">
        <v>10</v>
      </c>
      <c r="C50" t="s">
        <v>153</v>
      </c>
      <c r="D50" t="s">
        <v>27</v>
      </c>
      <c r="G50">
        <v>0.5</v>
      </c>
      <c r="H50">
        <v>0.5</v>
      </c>
      <c r="I50">
        <v>5595</v>
      </c>
      <c r="J50">
        <v>7718</v>
      </c>
      <c r="L50">
        <v>4949</v>
      </c>
      <c r="M50">
        <v>4.7069999999999999</v>
      </c>
      <c r="N50">
        <v>6.8170000000000002</v>
      </c>
      <c r="O50">
        <v>2.11</v>
      </c>
      <c r="Q50">
        <v>0.40200000000000002</v>
      </c>
      <c r="R50">
        <v>1</v>
      </c>
      <c r="S50">
        <v>0</v>
      </c>
      <c r="T50">
        <v>0</v>
      </c>
      <c r="V50">
        <v>0</v>
      </c>
      <c r="Y50" s="1">
        <v>44545</v>
      </c>
      <c r="Z50" s="6">
        <v>0.83597222222222223</v>
      </c>
      <c r="AB50">
        <v>1</v>
      </c>
      <c r="AD50" s="3">
        <f t="shared" si="1"/>
        <v>4.691059019742335</v>
      </c>
      <c r="AE50" s="3">
        <f t="shared" si="0"/>
        <v>6.4049829234584994</v>
      </c>
      <c r="AF50" s="3">
        <f t="shared" si="2"/>
        <v>1.7139239037161644</v>
      </c>
      <c r="AG50" s="3">
        <f t="shared" si="3"/>
        <v>0.43250490044080991</v>
      </c>
      <c r="BC50" s="3"/>
      <c r="BD50" s="3"/>
      <c r="BE50" s="3"/>
      <c r="BF50" s="3"/>
    </row>
    <row r="51" spans="1:58" x14ac:dyDescent="0.35">
      <c r="A51">
        <v>28</v>
      </c>
      <c r="B51">
        <v>11</v>
      </c>
      <c r="C51" t="s">
        <v>154</v>
      </c>
      <c r="D51" t="s">
        <v>27</v>
      </c>
      <c r="G51">
        <v>0.5</v>
      </c>
      <c r="H51">
        <v>0.5</v>
      </c>
      <c r="I51">
        <v>3734</v>
      </c>
      <c r="J51">
        <v>7320</v>
      </c>
      <c r="L51">
        <v>2363</v>
      </c>
      <c r="M51">
        <v>3.28</v>
      </c>
      <c r="N51">
        <v>6.48</v>
      </c>
      <c r="O51">
        <v>3.2</v>
      </c>
      <c r="Q51">
        <v>0.13100000000000001</v>
      </c>
      <c r="R51">
        <v>1</v>
      </c>
      <c r="S51">
        <v>0</v>
      </c>
      <c r="T51">
        <v>0</v>
      </c>
      <c r="V51">
        <v>0</v>
      </c>
      <c r="Y51" s="1">
        <v>44545</v>
      </c>
      <c r="Z51" s="6">
        <v>0.84921296296296289</v>
      </c>
      <c r="AB51">
        <v>1</v>
      </c>
      <c r="AD51" s="3">
        <f t="shared" si="1"/>
        <v>3.0479844850640316</v>
      </c>
      <c r="AE51" s="3">
        <f t="shared" si="0"/>
        <v>6.0529984716839573</v>
      </c>
      <c r="AF51" s="3">
        <f t="shared" si="2"/>
        <v>3.0050139866199257</v>
      </c>
      <c r="AG51" s="3">
        <f t="shared" si="3"/>
        <v>0.19567677634302746</v>
      </c>
      <c r="BC51" s="3"/>
      <c r="BD51" s="3"/>
      <c r="BE51" s="3"/>
      <c r="BF51" s="3"/>
    </row>
    <row r="52" spans="1:58" x14ac:dyDescent="0.35">
      <c r="A52">
        <v>29</v>
      </c>
      <c r="B52">
        <v>11</v>
      </c>
      <c r="C52" t="s">
        <v>154</v>
      </c>
      <c r="D52" t="s">
        <v>27</v>
      </c>
      <c r="G52">
        <v>0.5</v>
      </c>
      <c r="H52">
        <v>0.5</v>
      </c>
      <c r="I52">
        <v>3016</v>
      </c>
      <c r="J52">
        <v>7318</v>
      </c>
      <c r="L52">
        <v>2370</v>
      </c>
      <c r="M52">
        <v>2.7280000000000002</v>
      </c>
      <c r="N52">
        <v>6.4779999999999998</v>
      </c>
      <c r="O52">
        <v>3.75</v>
      </c>
      <c r="Q52">
        <v>0.13200000000000001</v>
      </c>
      <c r="R52">
        <v>1</v>
      </c>
      <c r="S52">
        <v>0</v>
      </c>
      <c r="T52">
        <v>0</v>
      </c>
      <c r="V52">
        <v>0</v>
      </c>
      <c r="Y52" s="1">
        <v>44545</v>
      </c>
      <c r="Z52" s="6">
        <v>0.8563425925925926</v>
      </c>
      <c r="AB52">
        <v>1</v>
      </c>
      <c r="AD52" s="3">
        <f t="shared" si="1"/>
        <v>2.4140631976384421</v>
      </c>
      <c r="AE52" s="3">
        <f t="shared" si="0"/>
        <v>6.0512297055946371</v>
      </c>
      <c r="AF52" s="3">
        <f t="shared" si="2"/>
        <v>3.637166507956195</v>
      </c>
      <c r="AG52" s="3">
        <f t="shared" si="3"/>
        <v>0.19631784241753811</v>
      </c>
      <c r="AJ52">
        <f>ABS(100*(AD52-AD53)/(AVERAGE(AD52:AD53)))</f>
        <v>0.80785914871264231</v>
      </c>
      <c r="AO52">
        <f>ABS(100*(AE52-AE53)/(AVERAGE(AE52:AE53)))</f>
        <v>0.60101284105116304</v>
      </c>
      <c r="AT52">
        <f>ABS(100*(AF52-AF53)/(AVERAGE(AF52:AF53)))</f>
        <v>0.46395975362071268</v>
      </c>
      <c r="AY52">
        <f>ABS(100*(AG52-AG53)/(AVERAGE(AG52:AG53)))</f>
        <v>0.84322734708253755</v>
      </c>
      <c r="BC52" s="3">
        <f>AVERAGE(AD52:AD53)</f>
        <v>2.4043513116193873</v>
      </c>
      <c r="BD52" s="3">
        <f>AVERAGE(AE52:AE53)</f>
        <v>6.0330998531791149</v>
      </c>
      <c r="BE52" s="3">
        <f>AVERAGE(AF52:AF53)</f>
        <v>3.6287485415597271</v>
      </c>
      <c r="BF52" s="3">
        <f>AVERAGE(AG52:AG53)</f>
        <v>0.19549361460745301</v>
      </c>
    </row>
    <row r="53" spans="1:58" x14ac:dyDescent="0.35">
      <c r="A53">
        <v>30</v>
      </c>
      <c r="B53">
        <v>11</v>
      </c>
      <c r="C53" t="s">
        <v>154</v>
      </c>
      <c r="D53" t="s">
        <v>27</v>
      </c>
      <c r="G53">
        <v>0.5</v>
      </c>
      <c r="H53">
        <v>0.5</v>
      </c>
      <c r="I53">
        <v>2994</v>
      </c>
      <c r="J53">
        <v>7277</v>
      </c>
      <c r="L53">
        <v>2352</v>
      </c>
      <c r="M53">
        <v>2.7120000000000002</v>
      </c>
      <c r="N53">
        <v>6.4429999999999996</v>
      </c>
      <c r="O53">
        <v>3.7309999999999999</v>
      </c>
      <c r="Q53">
        <v>0.13</v>
      </c>
      <c r="R53">
        <v>1</v>
      </c>
      <c r="S53">
        <v>0</v>
      </c>
      <c r="T53">
        <v>0</v>
      </c>
      <c r="V53">
        <v>0</v>
      </c>
      <c r="Y53" s="1">
        <v>44545</v>
      </c>
      <c r="Z53" s="6">
        <v>0.86391203703703701</v>
      </c>
      <c r="AB53">
        <v>1</v>
      </c>
      <c r="AD53" s="3">
        <f t="shared" si="1"/>
        <v>2.3946394256003325</v>
      </c>
      <c r="AE53" s="3">
        <f t="shared" si="0"/>
        <v>6.0149700007635918</v>
      </c>
      <c r="AF53" s="3">
        <f t="shared" si="2"/>
        <v>3.6203305751632593</v>
      </c>
      <c r="AG53" s="3">
        <f t="shared" si="3"/>
        <v>0.19466938679736792</v>
      </c>
      <c r="BC53" s="3"/>
      <c r="BD53" s="3"/>
      <c r="BE53" s="3"/>
      <c r="BF53" s="3"/>
    </row>
    <row r="54" spans="1:58" x14ac:dyDescent="0.35">
      <c r="A54">
        <v>31</v>
      </c>
      <c r="B54">
        <v>12</v>
      </c>
      <c r="C54" t="s">
        <v>155</v>
      </c>
      <c r="D54" t="s">
        <v>27</v>
      </c>
      <c r="G54">
        <v>0.5</v>
      </c>
      <c r="H54">
        <v>0.5</v>
      </c>
      <c r="I54">
        <v>4046</v>
      </c>
      <c r="J54">
        <v>8309</v>
      </c>
      <c r="L54">
        <v>2338</v>
      </c>
      <c r="M54">
        <v>3.5190000000000001</v>
      </c>
      <c r="N54">
        <v>7.3179999999999996</v>
      </c>
      <c r="O54">
        <v>3.7989999999999999</v>
      </c>
      <c r="Q54">
        <v>0.129</v>
      </c>
      <c r="R54">
        <v>1</v>
      </c>
      <c r="S54">
        <v>0</v>
      </c>
      <c r="T54">
        <v>0</v>
      </c>
      <c r="V54">
        <v>0</v>
      </c>
      <c r="Y54" s="1">
        <v>44545</v>
      </c>
      <c r="Z54" s="6">
        <v>0.87707175925925929</v>
      </c>
      <c r="AB54">
        <v>1</v>
      </c>
      <c r="AD54" s="3">
        <f t="shared" si="1"/>
        <v>3.3234488885135911</v>
      </c>
      <c r="AE54" s="3">
        <f t="shared" si="0"/>
        <v>6.9276533028523568</v>
      </c>
      <c r="AF54" s="3">
        <f t="shared" si="2"/>
        <v>3.6042044143387657</v>
      </c>
      <c r="AG54" s="3">
        <f t="shared" si="3"/>
        <v>0.19338725464834669</v>
      </c>
      <c r="BC54" s="3"/>
      <c r="BD54" s="3"/>
      <c r="BE54" s="3"/>
      <c r="BF54" s="3"/>
    </row>
    <row r="55" spans="1:58" x14ac:dyDescent="0.35">
      <c r="A55">
        <v>32</v>
      </c>
      <c r="B55">
        <v>12</v>
      </c>
      <c r="C55" t="s">
        <v>155</v>
      </c>
      <c r="D55" t="s">
        <v>27</v>
      </c>
      <c r="G55">
        <v>0.5</v>
      </c>
      <c r="H55">
        <v>0.5</v>
      </c>
      <c r="I55">
        <v>4496</v>
      </c>
      <c r="J55">
        <v>8353</v>
      </c>
      <c r="L55">
        <v>2320</v>
      </c>
      <c r="M55">
        <v>3.8639999999999999</v>
      </c>
      <c r="N55">
        <v>7.3550000000000004</v>
      </c>
      <c r="O55">
        <v>3.4910000000000001</v>
      </c>
      <c r="Q55">
        <v>0.127</v>
      </c>
      <c r="R55">
        <v>1</v>
      </c>
      <c r="S55">
        <v>0</v>
      </c>
      <c r="T55">
        <v>0</v>
      </c>
      <c r="V55">
        <v>0</v>
      </c>
      <c r="Y55" s="1">
        <v>44545</v>
      </c>
      <c r="Z55" s="6">
        <v>0.88446759259259267</v>
      </c>
      <c r="AB55">
        <v>1</v>
      </c>
      <c r="AD55" s="3">
        <f t="shared" si="1"/>
        <v>3.7207533165658409</v>
      </c>
      <c r="AE55" s="3">
        <f t="shared" si="0"/>
        <v>6.9665661568173816</v>
      </c>
      <c r="AF55" s="3">
        <f t="shared" si="2"/>
        <v>3.2458128402515407</v>
      </c>
      <c r="AG55" s="3">
        <f t="shared" si="3"/>
        <v>0.1917387990281765</v>
      </c>
      <c r="AJ55">
        <f>ABS(100*(AD55-AD56)/(AVERAGE(AD55:AD56)))</f>
        <v>1.1090798965418132</v>
      </c>
      <c r="AO55">
        <f>ABS(100*(AE55-AE56)/(AVERAGE(AE55:AE56)))</f>
        <v>0.12686623983861733</v>
      </c>
      <c r="AT55">
        <f>ABS(100*(AF55-AF56)/(AVERAGE(AF55:AF56)))</f>
        <v>1.0110712166848113</v>
      </c>
      <c r="AY55">
        <f>ABS(100*(AG55-AG56)/(AVERAGE(AG55:AG56)))</f>
        <v>0.99802503891829741</v>
      </c>
      <c r="BC55" s="3">
        <f>AVERAGE(AD55:AD56)</f>
        <v>3.7415014366974582</v>
      </c>
      <c r="BD55" s="3">
        <f>AVERAGE(AE55:AE56)</f>
        <v>6.9709880720406794</v>
      </c>
      <c r="BE55" s="3">
        <f>AVERAGE(AF55:AF56)</f>
        <v>3.2294866353432217</v>
      </c>
      <c r="BF55" s="3">
        <f>AVERAGE(AG55:AG56)</f>
        <v>0.19270039813994244</v>
      </c>
    </row>
    <row r="56" spans="1:58" x14ac:dyDescent="0.35">
      <c r="A56">
        <v>33</v>
      </c>
      <c r="B56">
        <v>12</v>
      </c>
      <c r="C56" t="s">
        <v>155</v>
      </c>
      <c r="D56" t="s">
        <v>27</v>
      </c>
      <c r="G56">
        <v>0.5</v>
      </c>
      <c r="H56">
        <v>0.5</v>
      </c>
      <c r="I56">
        <v>4543</v>
      </c>
      <c r="J56">
        <v>8363</v>
      </c>
      <c r="L56">
        <v>2341</v>
      </c>
      <c r="M56">
        <v>3.9</v>
      </c>
      <c r="N56">
        <v>7.3630000000000004</v>
      </c>
      <c r="O56">
        <v>3.4630000000000001</v>
      </c>
      <c r="Q56">
        <v>0.129</v>
      </c>
      <c r="R56">
        <v>1</v>
      </c>
      <c r="S56">
        <v>0</v>
      </c>
      <c r="T56">
        <v>0</v>
      </c>
      <c r="V56">
        <v>0</v>
      </c>
      <c r="Y56" s="1">
        <v>44545</v>
      </c>
      <c r="Z56" s="6">
        <v>0.8922337962962964</v>
      </c>
      <c r="AB56">
        <v>1</v>
      </c>
      <c r="AD56" s="3">
        <f t="shared" si="1"/>
        <v>3.7622495568290755</v>
      </c>
      <c r="AE56" s="3">
        <f t="shared" si="0"/>
        <v>6.9754099872639781</v>
      </c>
      <c r="AF56" s="3">
        <f t="shared" si="2"/>
        <v>3.2131604304349026</v>
      </c>
      <c r="AG56" s="3">
        <f t="shared" si="3"/>
        <v>0.19366199725170838</v>
      </c>
      <c r="BC56" s="3"/>
      <c r="BD56" s="3"/>
      <c r="BE56" s="3"/>
      <c r="BF56" s="3"/>
    </row>
    <row r="57" spans="1:58" x14ac:dyDescent="0.35">
      <c r="A57">
        <v>34</v>
      </c>
      <c r="B57">
        <v>13</v>
      </c>
      <c r="C57" t="s">
        <v>156</v>
      </c>
      <c r="D57" t="s">
        <v>27</v>
      </c>
      <c r="G57">
        <v>0.5</v>
      </c>
      <c r="H57">
        <v>0.5</v>
      </c>
      <c r="I57">
        <v>4737</v>
      </c>
      <c r="J57">
        <v>8766</v>
      </c>
      <c r="L57">
        <v>2270</v>
      </c>
      <c r="M57">
        <v>4.0490000000000004</v>
      </c>
      <c r="N57">
        <v>7.7050000000000001</v>
      </c>
      <c r="O57">
        <v>3.6560000000000001</v>
      </c>
      <c r="Q57">
        <v>0.121</v>
      </c>
      <c r="R57">
        <v>1</v>
      </c>
      <c r="S57">
        <v>0</v>
      </c>
      <c r="T57">
        <v>0</v>
      </c>
      <c r="V57">
        <v>0</v>
      </c>
      <c r="Y57" s="1">
        <v>44545</v>
      </c>
      <c r="Z57" s="6">
        <v>0.90553240740740737</v>
      </c>
      <c r="AB57">
        <v>1</v>
      </c>
      <c r="AD57" s="3">
        <f t="shared" si="1"/>
        <v>3.9335319102560455</v>
      </c>
      <c r="AE57" s="3">
        <f t="shared" si="0"/>
        <v>7.3318163542618189</v>
      </c>
      <c r="AF57" s="3">
        <f t="shared" si="2"/>
        <v>3.3982844440057733</v>
      </c>
      <c r="AG57" s="3">
        <f t="shared" si="3"/>
        <v>0.1871597556388149</v>
      </c>
      <c r="BC57" s="3"/>
      <c r="BD57" s="3"/>
      <c r="BE57" s="3"/>
      <c r="BF57" s="3"/>
    </row>
    <row r="58" spans="1:58" x14ac:dyDescent="0.35">
      <c r="A58">
        <v>35</v>
      </c>
      <c r="B58">
        <v>13</v>
      </c>
      <c r="C58" t="s">
        <v>156</v>
      </c>
      <c r="D58" t="s">
        <v>27</v>
      </c>
      <c r="G58">
        <v>0.5</v>
      </c>
      <c r="H58">
        <v>0.5</v>
      </c>
      <c r="I58">
        <v>4814</v>
      </c>
      <c r="J58">
        <v>8748</v>
      </c>
      <c r="L58">
        <v>2250</v>
      </c>
      <c r="M58">
        <v>4.1079999999999997</v>
      </c>
      <c r="N58">
        <v>7.6890000000000001</v>
      </c>
      <c r="O58">
        <v>3.581</v>
      </c>
      <c r="Q58">
        <v>0.11899999999999999</v>
      </c>
      <c r="R58">
        <v>1</v>
      </c>
      <c r="S58">
        <v>0</v>
      </c>
      <c r="T58">
        <v>0</v>
      </c>
      <c r="V58">
        <v>0</v>
      </c>
      <c r="Y58" s="1">
        <v>44545</v>
      </c>
      <c r="Z58" s="6">
        <v>0.91284722222222225</v>
      </c>
      <c r="AB58">
        <v>1</v>
      </c>
      <c r="AD58" s="3">
        <f t="shared" si="1"/>
        <v>4.0015151123894297</v>
      </c>
      <c r="AE58" s="3">
        <f t="shared" si="0"/>
        <v>7.315897459457946</v>
      </c>
      <c r="AF58" s="3">
        <f t="shared" si="2"/>
        <v>3.3143823470685163</v>
      </c>
      <c r="AG58" s="3">
        <f t="shared" si="3"/>
        <v>0.18532813828307027</v>
      </c>
      <c r="AJ58">
        <f>ABS(100*(AD58-AD59)/(AVERAGE(AD58:AD59)))</f>
        <v>0</v>
      </c>
      <c r="AO58">
        <f>ABS(100*(AE58-AE59)/(AVERAGE(AE58:AE59)))</f>
        <v>0.4604209078674576</v>
      </c>
      <c r="AT58">
        <f>ABS(100*(AF58-AF59)/(AVERAGE(AF58:AF59)))</f>
        <v>1.0191281237424947</v>
      </c>
      <c r="AY58">
        <f>ABS(100*(AG58-AG59)/(AVERAGE(AG58:AG59)))</f>
        <v>0.44375292935981869</v>
      </c>
      <c r="BC58" s="3">
        <f>AVERAGE(AD58:AD59)</f>
        <v>4.0015151123894297</v>
      </c>
      <c r="BD58" s="3">
        <f>AVERAGE(AE58:AE59)</f>
        <v>7.2990941816094121</v>
      </c>
      <c r="BE58" s="3">
        <f>AVERAGE(AF58:AF59)</f>
        <v>3.2975790692199829</v>
      </c>
      <c r="BF58" s="3">
        <f>AVERAGE(AG58:AG59)</f>
        <v>0.1857402521881128</v>
      </c>
    </row>
    <row r="59" spans="1:58" x14ac:dyDescent="0.35">
      <c r="A59">
        <v>36</v>
      </c>
      <c r="B59">
        <v>13</v>
      </c>
      <c r="C59" t="s">
        <v>156</v>
      </c>
      <c r="D59" t="s">
        <v>27</v>
      </c>
      <c r="G59">
        <v>0.5</v>
      </c>
      <c r="H59">
        <v>0.5</v>
      </c>
      <c r="I59">
        <v>4814</v>
      </c>
      <c r="J59">
        <v>8710</v>
      </c>
      <c r="L59">
        <v>2259</v>
      </c>
      <c r="M59">
        <v>4.1079999999999997</v>
      </c>
      <c r="N59">
        <v>7.657</v>
      </c>
      <c r="O59">
        <v>3.55</v>
      </c>
      <c r="Q59">
        <v>0.12</v>
      </c>
      <c r="R59">
        <v>1</v>
      </c>
      <c r="S59">
        <v>0</v>
      </c>
      <c r="T59">
        <v>0</v>
      </c>
      <c r="V59">
        <v>0</v>
      </c>
      <c r="Y59" s="1">
        <v>44545</v>
      </c>
      <c r="Z59" s="6">
        <v>0.92067129629629629</v>
      </c>
      <c r="AB59">
        <v>1</v>
      </c>
      <c r="AD59" s="3">
        <f t="shared" si="1"/>
        <v>4.0015151123894297</v>
      </c>
      <c r="AE59" s="3">
        <f t="shared" si="0"/>
        <v>7.2822909037608792</v>
      </c>
      <c r="AF59" s="3">
        <f t="shared" si="2"/>
        <v>3.2807757913714495</v>
      </c>
      <c r="AG59" s="3">
        <f t="shared" si="3"/>
        <v>0.18615236609315533</v>
      </c>
      <c r="BC59" s="3"/>
      <c r="BD59" s="3"/>
      <c r="BE59" s="3"/>
      <c r="BF59" s="3"/>
    </row>
    <row r="60" spans="1:58" x14ac:dyDescent="0.35">
      <c r="A60">
        <v>37</v>
      </c>
      <c r="B60">
        <v>14</v>
      </c>
      <c r="C60" t="s">
        <v>157</v>
      </c>
      <c r="D60" t="s">
        <v>27</v>
      </c>
      <c r="G60">
        <v>0.5</v>
      </c>
      <c r="H60">
        <v>0.5</v>
      </c>
      <c r="I60">
        <v>6186</v>
      </c>
      <c r="J60">
        <v>8416</v>
      </c>
      <c r="L60">
        <v>5922</v>
      </c>
      <c r="M60">
        <v>5.1609999999999996</v>
      </c>
      <c r="N60">
        <v>7.4080000000000004</v>
      </c>
      <c r="O60">
        <v>2.2469999999999999</v>
      </c>
      <c r="Q60">
        <v>0.503</v>
      </c>
      <c r="R60">
        <v>1</v>
      </c>
      <c r="S60">
        <v>0</v>
      </c>
      <c r="T60">
        <v>0</v>
      </c>
      <c r="V60">
        <v>0</v>
      </c>
      <c r="Y60" s="1">
        <v>44545</v>
      </c>
      <c r="Z60" s="6">
        <v>0.93405092592592587</v>
      </c>
      <c r="AB60">
        <v>1</v>
      </c>
      <c r="AD60" s="3">
        <f t="shared" si="1"/>
        <v>5.2128521685842886</v>
      </c>
      <c r="AE60" s="3">
        <f t="shared" si="0"/>
        <v>7.0222822886309402</v>
      </c>
      <c r="AF60" s="3">
        <f t="shared" si="2"/>
        <v>1.8094301200466516</v>
      </c>
      <c r="AG60" s="3">
        <f t="shared" si="3"/>
        <v>0.52161308479778679</v>
      </c>
      <c r="BC60" s="3"/>
      <c r="BD60" s="3"/>
      <c r="BE60" s="3"/>
      <c r="BF60" s="3"/>
    </row>
    <row r="61" spans="1:58" x14ac:dyDescent="0.35">
      <c r="A61">
        <v>38</v>
      </c>
      <c r="B61">
        <v>14</v>
      </c>
      <c r="C61" t="s">
        <v>157</v>
      </c>
      <c r="D61" t="s">
        <v>27</v>
      </c>
      <c r="G61">
        <v>0.5</v>
      </c>
      <c r="H61">
        <v>0.5</v>
      </c>
      <c r="I61">
        <v>6811</v>
      </c>
      <c r="J61">
        <v>8443</v>
      </c>
      <c r="L61">
        <v>5889</v>
      </c>
      <c r="M61">
        <v>5.64</v>
      </c>
      <c r="N61">
        <v>7.431</v>
      </c>
      <c r="O61">
        <v>1.7909999999999999</v>
      </c>
      <c r="Q61">
        <v>0.5</v>
      </c>
      <c r="R61">
        <v>1</v>
      </c>
      <c r="S61">
        <v>0</v>
      </c>
      <c r="T61">
        <v>0</v>
      </c>
      <c r="V61">
        <v>0</v>
      </c>
      <c r="Y61" s="1">
        <v>44545</v>
      </c>
      <c r="Z61" s="6">
        <v>0.94135416666666671</v>
      </c>
      <c r="AB61">
        <v>1</v>
      </c>
      <c r="AD61" s="3">
        <f t="shared" si="1"/>
        <v>5.7646638742124132</v>
      </c>
      <c r="AE61" s="3">
        <f t="shared" si="0"/>
        <v>7.0461606308367504</v>
      </c>
      <c r="AF61" s="3">
        <f t="shared" si="2"/>
        <v>1.2814967566243372</v>
      </c>
      <c r="AG61" s="3">
        <f t="shared" si="3"/>
        <v>0.5185909161608081</v>
      </c>
      <c r="AJ61">
        <f>ABS(100*(AD61-AD62)/(AVERAGE(AD61:AD62)))</f>
        <v>1.5316874747908727E-2</v>
      </c>
      <c r="AO61">
        <f>ABS(100*(AE61-AE62)/(AVERAGE(AE61:AE62)))</f>
        <v>0.22617845652580443</v>
      </c>
      <c r="AT61">
        <f>ABS(100*(AF61-AF62)/(AVERAGE(AF61:AF62)))</f>
        <v>1.1802391502623535</v>
      </c>
      <c r="AY61">
        <f>ABS(100*(AG61-AG62)/(AVERAGE(AG61:AG62)))</f>
        <v>0.70389625267308165</v>
      </c>
      <c r="BC61" s="3">
        <f>AVERAGE(AD61:AD62)</f>
        <v>5.7642224248479108</v>
      </c>
      <c r="BD61" s="3">
        <f>AVERAGE(AE61:AE62)</f>
        <v>7.038201183434813</v>
      </c>
      <c r="BE61" s="3">
        <f>AVERAGE(AF61:AF62)</f>
        <v>1.2739787585869027</v>
      </c>
      <c r="BF61" s="3">
        <f>AVERAGE(AG61:AG62)</f>
        <v>0.52042253351655277</v>
      </c>
    </row>
    <row r="62" spans="1:58" x14ac:dyDescent="0.35">
      <c r="A62">
        <v>39</v>
      </c>
      <c r="B62">
        <v>14</v>
      </c>
      <c r="C62" t="s">
        <v>157</v>
      </c>
      <c r="D62" t="s">
        <v>27</v>
      </c>
      <c r="G62">
        <v>0.5</v>
      </c>
      <c r="H62">
        <v>0.5</v>
      </c>
      <c r="I62">
        <v>6810</v>
      </c>
      <c r="J62">
        <v>8425</v>
      </c>
      <c r="L62">
        <v>5929</v>
      </c>
      <c r="M62">
        <v>5.64</v>
      </c>
      <c r="N62">
        <v>7.4160000000000004</v>
      </c>
      <c r="O62">
        <v>1.7769999999999999</v>
      </c>
      <c r="Q62">
        <v>0.504</v>
      </c>
      <c r="R62">
        <v>1</v>
      </c>
      <c r="S62">
        <v>0</v>
      </c>
      <c r="T62">
        <v>0</v>
      </c>
      <c r="V62">
        <v>0</v>
      </c>
      <c r="Y62" s="1">
        <v>44545</v>
      </c>
      <c r="Z62" s="6">
        <v>0.94917824074074064</v>
      </c>
      <c r="AB62">
        <v>1</v>
      </c>
      <c r="AD62" s="3">
        <f t="shared" si="1"/>
        <v>5.7637809754834084</v>
      </c>
      <c r="AE62" s="3">
        <f t="shared" si="0"/>
        <v>7.0302417360328766</v>
      </c>
      <c r="AF62" s="3">
        <f t="shared" si="2"/>
        <v>1.2664607605494682</v>
      </c>
      <c r="AG62" s="3">
        <f t="shared" si="3"/>
        <v>0.52225415087229743</v>
      </c>
      <c r="BC62" s="3"/>
      <c r="BD62" s="3"/>
      <c r="BE62" s="3"/>
      <c r="BF62" s="3"/>
    </row>
    <row r="63" spans="1:58" x14ac:dyDescent="0.35">
      <c r="A63">
        <v>40</v>
      </c>
      <c r="B63">
        <v>15</v>
      </c>
      <c r="C63" t="s">
        <v>158</v>
      </c>
      <c r="D63" t="s">
        <v>27</v>
      </c>
      <c r="G63">
        <v>0.5</v>
      </c>
      <c r="H63">
        <v>0.5</v>
      </c>
      <c r="I63">
        <v>5372</v>
      </c>
      <c r="J63">
        <v>8187</v>
      </c>
      <c r="L63">
        <v>2226</v>
      </c>
      <c r="M63">
        <v>4.5369999999999999</v>
      </c>
      <c r="N63">
        <v>7.2140000000000004</v>
      </c>
      <c r="O63">
        <v>2.6779999999999999</v>
      </c>
      <c r="Q63">
        <v>0.11700000000000001</v>
      </c>
      <c r="R63">
        <v>1</v>
      </c>
      <c r="S63">
        <v>0</v>
      </c>
      <c r="T63">
        <v>0</v>
      </c>
      <c r="V63">
        <v>0</v>
      </c>
      <c r="Y63" s="1">
        <v>44545</v>
      </c>
      <c r="Z63" s="6">
        <v>0.96248842592592598</v>
      </c>
      <c r="AB63">
        <v>1</v>
      </c>
      <c r="AD63" s="3">
        <f t="shared" si="1"/>
        <v>4.4941726031742188</v>
      </c>
      <c r="AE63" s="3">
        <f t="shared" si="0"/>
        <v>6.8197585714038782</v>
      </c>
      <c r="AF63" s="3">
        <f t="shared" si="2"/>
        <v>2.3255859682296594</v>
      </c>
      <c r="AG63" s="3">
        <f t="shared" si="3"/>
        <v>0.18313019745617667</v>
      </c>
      <c r="BC63" s="3"/>
      <c r="BD63" s="3"/>
      <c r="BE63" s="3"/>
      <c r="BF63" s="3"/>
    </row>
    <row r="64" spans="1:58" x14ac:dyDescent="0.35">
      <c r="A64">
        <v>41</v>
      </c>
      <c r="B64">
        <v>15</v>
      </c>
      <c r="C64" t="s">
        <v>158</v>
      </c>
      <c r="D64" t="s">
        <v>27</v>
      </c>
      <c r="G64">
        <v>0.5</v>
      </c>
      <c r="H64">
        <v>0.5</v>
      </c>
      <c r="I64">
        <v>4823</v>
      </c>
      <c r="J64">
        <v>8214</v>
      </c>
      <c r="L64">
        <v>2094</v>
      </c>
      <c r="M64">
        <v>4.1150000000000002</v>
      </c>
      <c r="N64">
        <v>7.2370000000000001</v>
      </c>
      <c r="O64">
        <v>3.1219999999999999</v>
      </c>
      <c r="Q64">
        <v>0.10299999999999999</v>
      </c>
      <c r="R64">
        <v>1</v>
      </c>
      <c r="S64">
        <v>0</v>
      </c>
      <c r="T64">
        <v>0</v>
      </c>
      <c r="V64">
        <v>0</v>
      </c>
      <c r="Y64" s="1">
        <v>44545</v>
      </c>
      <c r="Z64" s="6">
        <v>0.96980324074074076</v>
      </c>
      <c r="AB64">
        <v>1</v>
      </c>
      <c r="AD64" s="3">
        <f t="shared" si="1"/>
        <v>4.0094612009504758</v>
      </c>
      <c r="AE64" s="3">
        <f t="shared" si="0"/>
        <v>6.8436369136096893</v>
      </c>
      <c r="AF64" s="3">
        <f t="shared" si="2"/>
        <v>2.8341757126592135</v>
      </c>
      <c r="AG64" s="3">
        <f t="shared" si="3"/>
        <v>0.17104152290826202</v>
      </c>
      <c r="AJ64">
        <f>ABS(100*(AD64-AD65)/(AVERAGE(AD64:AD65)))</f>
        <v>3.1538353685221456</v>
      </c>
      <c r="AO64">
        <f>ABS(100*(AE64-AE65)/(AVERAGE(AE64:AE65)))</f>
        <v>3.8760603158251972E-2</v>
      </c>
      <c r="AT64">
        <f>ABS(100*(AF64-AF65)/(AVERAGE(AF64:AF65)))</f>
        <v>4.3876116646727503</v>
      </c>
      <c r="AY64">
        <f>ABS(100*(AG64-AG65)/(AVERAGE(AG64:AG65)))</f>
        <v>0.48072926617623452</v>
      </c>
      <c r="BC64" s="3">
        <f>AVERAGE(AD64:AD65)</f>
        <v>3.9472168405556229</v>
      </c>
      <c r="BD64" s="3">
        <f>AVERAGE(AE64:AE65)</f>
        <v>6.8449634881766794</v>
      </c>
      <c r="BE64" s="3">
        <f>AVERAGE(AF64:AF65)</f>
        <v>2.897746647621056</v>
      </c>
      <c r="BF64" s="3">
        <f>AVERAGE(AG64:AG65)</f>
        <v>0.17145363681330456</v>
      </c>
    </row>
    <row r="65" spans="1:58" x14ac:dyDescent="0.35">
      <c r="A65">
        <v>42</v>
      </c>
      <c r="B65">
        <v>15</v>
      </c>
      <c r="C65" t="s">
        <v>158</v>
      </c>
      <c r="D65" t="s">
        <v>27</v>
      </c>
      <c r="G65">
        <v>0.5</v>
      </c>
      <c r="H65">
        <v>0.5</v>
      </c>
      <c r="I65">
        <v>4682</v>
      </c>
      <c r="J65">
        <v>8217</v>
      </c>
      <c r="L65">
        <v>2103</v>
      </c>
      <c r="M65">
        <v>4.0060000000000002</v>
      </c>
      <c r="N65">
        <v>7.24</v>
      </c>
      <c r="O65">
        <v>3.234</v>
      </c>
      <c r="Q65">
        <v>0.104</v>
      </c>
      <c r="R65">
        <v>1</v>
      </c>
      <c r="S65">
        <v>0</v>
      </c>
      <c r="T65">
        <v>0</v>
      </c>
      <c r="V65">
        <v>0</v>
      </c>
      <c r="Y65" s="1">
        <v>44545</v>
      </c>
      <c r="Z65" s="6">
        <v>0.9775462962962963</v>
      </c>
      <c r="AB65">
        <v>1</v>
      </c>
      <c r="AD65" s="3">
        <f t="shared" si="1"/>
        <v>3.8849724801607701</v>
      </c>
      <c r="AE65" s="3">
        <f t="shared" si="0"/>
        <v>6.8462900627436687</v>
      </c>
      <c r="AF65" s="3">
        <f t="shared" si="2"/>
        <v>2.9613175825828986</v>
      </c>
      <c r="AG65" s="3">
        <f t="shared" si="3"/>
        <v>0.17186575071834709</v>
      </c>
      <c r="BC65" s="3"/>
      <c r="BD65" s="3"/>
      <c r="BE65" s="3"/>
      <c r="BF65" s="3"/>
    </row>
    <row r="66" spans="1:58" x14ac:dyDescent="0.35">
      <c r="A66">
        <v>43</v>
      </c>
      <c r="B66">
        <v>16</v>
      </c>
      <c r="C66" t="s">
        <v>159</v>
      </c>
      <c r="D66" t="s">
        <v>27</v>
      </c>
      <c r="G66">
        <v>0.5</v>
      </c>
      <c r="H66">
        <v>0.5</v>
      </c>
      <c r="I66">
        <v>5238</v>
      </c>
      <c r="J66">
        <v>8031</v>
      </c>
      <c r="L66">
        <v>2803</v>
      </c>
      <c r="M66">
        <v>4.4329999999999998</v>
      </c>
      <c r="N66">
        <v>7.0819999999999999</v>
      </c>
      <c r="O66">
        <v>2.649</v>
      </c>
      <c r="Q66">
        <v>0.17699999999999999</v>
      </c>
      <c r="R66">
        <v>1</v>
      </c>
      <c r="S66">
        <v>0</v>
      </c>
      <c r="T66">
        <v>0</v>
      </c>
      <c r="V66">
        <v>0</v>
      </c>
      <c r="Y66" s="1">
        <v>44545</v>
      </c>
      <c r="Z66" s="6">
        <v>0.99064814814814817</v>
      </c>
      <c r="AB66">
        <v>1</v>
      </c>
      <c r="AD66" s="3">
        <f t="shared" si="1"/>
        <v>4.3758641734875496</v>
      </c>
      <c r="AE66" s="3">
        <f t="shared" si="0"/>
        <v>6.6817948164369723</v>
      </c>
      <c r="AF66" s="3">
        <f t="shared" si="2"/>
        <v>2.3059306429494226</v>
      </c>
      <c r="AG66" s="3">
        <f t="shared" si="3"/>
        <v>0.23597235816940965</v>
      </c>
      <c r="BC66" s="3"/>
      <c r="BD66" s="3"/>
      <c r="BE66" s="3"/>
      <c r="BF66" s="3"/>
    </row>
    <row r="67" spans="1:58" x14ac:dyDescent="0.35">
      <c r="A67">
        <v>44</v>
      </c>
      <c r="B67">
        <v>16</v>
      </c>
      <c r="C67" t="s">
        <v>159</v>
      </c>
      <c r="D67" t="s">
        <v>27</v>
      </c>
      <c r="G67">
        <v>0.5</v>
      </c>
      <c r="H67">
        <v>0.5</v>
      </c>
      <c r="I67">
        <v>5377</v>
      </c>
      <c r="J67">
        <v>8033</v>
      </c>
      <c r="L67">
        <v>2778</v>
      </c>
      <c r="M67">
        <v>4.54</v>
      </c>
      <c r="N67">
        <v>7.0839999999999996</v>
      </c>
      <c r="O67">
        <v>2.544</v>
      </c>
      <c r="Q67">
        <v>0.17499999999999999</v>
      </c>
      <c r="R67">
        <v>1</v>
      </c>
      <c r="S67">
        <v>0</v>
      </c>
      <c r="T67">
        <v>0</v>
      </c>
      <c r="V67">
        <v>0</v>
      </c>
      <c r="Y67" s="1">
        <v>44545</v>
      </c>
      <c r="Z67" s="6">
        <v>0.99793981481481486</v>
      </c>
      <c r="AB67">
        <v>1</v>
      </c>
      <c r="AD67" s="3">
        <f t="shared" si="1"/>
        <v>4.4985870968192447</v>
      </c>
      <c r="AE67" s="3">
        <f t="shared" si="0"/>
        <v>6.6835635825262916</v>
      </c>
      <c r="AF67" s="3">
        <f t="shared" si="2"/>
        <v>2.1849764857070468</v>
      </c>
      <c r="AG67" s="3">
        <f t="shared" si="3"/>
        <v>0.23368283647472882</v>
      </c>
      <c r="AJ67">
        <f>ABS(100*(AD67-AD68)/(AVERAGE(AD67:AD68)))</f>
        <v>0.91819345702865562</v>
      </c>
      <c r="AO67">
        <f>ABS(100*(AE67-AE68)/(AVERAGE(AE67:AE68)))</f>
        <v>0.26429444296692595</v>
      </c>
      <c r="AT67">
        <f>ABS(100*(AF67-AF68)/(AVERAGE(AF67:AF68)))</f>
        <v>1.0956184250861094</v>
      </c>
      <c r="AY67">
        <f>ABS(100*(AG67-AG68)/(AVERAGE(AG67:AG68)))</f>
        <v>1.0137813335166108</v>
      </c>
      <c r="BC67" s="3">
        <f>AVERAGE(AD67:AD68)</f>
        <v>4.5193352169508625</v>
      </c>
      <c r="BD67" s="3">
        <f>AVERAGE(AE67:AE68)</f>
        <v>6.692407412972889</v>
      </c>
      <c r="BE67" s="3">
        <f>AVERAGE(AF67:AF68)</f>
        <v>2.1730721960220265</v>
      </c>
      <c r="BF67" s="3">
        <f>AVERAGE(AG67:AG68)</f>
        <v>0.23487338775596284</v>
      </c>
    </row>
    <row r="68" spans="1:58" x14ac:dyDescent="0.35">
      <c r="A68">
        <v>45</v>
      </c>
      <c r="B68">
        <v>16</v>
      </c>
      <c r="C68" t="s">
        <v>159</v>
      </c>
      <c r="D68" t="s">
        <v>27</v>
      </c>
      <c r="G68">
        <v>0.5</v>
      </c>
      <c r="H68">
        <v>0.5</v>
      </c>
      <c r="I68">
        <v>5424</v>
      </c>
      <c r="J68">
        <v>8053</v>
      </c>
      <c r="L68">
        <v>2804</v>
      </c>
      <c r="M68">
        <v>4.5759999999999996</v>
      </c>
      <c r="N68">
        <v>7.101</v>
      </c>
      <c r="O68">
        <v>2.5249999999999999</v>
      </c>
      <c r="Q68">
        <v>0.17699999999999999</v>
      </c>
      <c r="R68">
        <v>1</v>
      </c>
      <c r="S68">
        <v>0</v>
      </c>
      <c r="T68">
        <v>0</v>
      </c>
      <c r="V68">
        <v>0</v>
      </c>
      <c r="Y68" s="1">
        <v>44546</v>
      </c>
      <c r="Z68" s="6">
        <v>5.6712962962962958E-3</v>
      </c>
      <c r="AB68">
        <v>1</v>
      </c>
      <c r="AD68" s="3">
        <f t="shared" si="1"/>
        <v>4.5400833370824794</v>
      </c>
      <c r="AE68" s="3">
        <f t="shared" si="0"/>
        <v>6.7012512434194855</v>
      </c>
      <c r="AF68" s="3">
        <f t="shared" si="2"/>
        <v>2.1611679063370062</v>
      </c>
      <c r="AG68" s="3">
        <f t="shared" si="3"/>
        <v>0.23606393903719686</v>
      </c>
      <c r="BC68" s="3"/>
      <c r="BD68" s="3"/>
      <c r="BE68" s="3"/>
      <c r="BF68" s="3"/>
    </row>
    <row r="69" spans="1:58" x14ac:dyDescent="0.35">
      <c r="A69">
        <v>46</v>
      </c>
      <c r="B69">
        <v>17</v>
      </c>
      <c r="C69" t="s">
        <v>160</v>
      </c>
      <c r="D69" t="s">
        <v>27</v>
      </c>
      <c r="G69">
        <v>0.5</v>
      </c>
      <c r="H69">
        <v>0.5</v>
      </c>
      <c r="I69">
        <v>3966</v>
      </c>
      <c r="J69">
        <v>7019</v>
      </c>
      <c r="L69">
        <v>2126</v>
      </c>
      <c r="M69">
        <v>3.4580000000000002</v>
      </c>
      <c r="N69">
        <v>6.2249999999999996</v>
      </c>
      <c r="O69">
        <v>2.7669999999999999</v>
      </c>
      <c r="Q69">
        <v>0.106</v>
      </c>
      <c r="R69">
        <v>1</v>
      </c>
      <c r="S69">
        <v>0</v>
      </c>
      <c r="T69">
        <v>0</v>
      </c>
      <c r="V69">
        <v>0</v>
      </c>
      <c r="Y69" s="1">
        <v>44546</v>
      </c>
      <c r="Z69" s="6">
        <v>1.8784722222222223E-2</v>
      </c>
      <c r="AB69">
        <v>1</v>
      </c>
      <c r="AD69" s="3">
        <f t="shared" si="1"/>
        <v>3.2528169901931911</v>
      </c>
      <c r="AE69" s="3">
        <f t="shared" si="0"/>
        <v>5.7867991752414012</v>
      </c>
      <c r="AF69" s="3">
        <f t="shared" si="2"/>
        <v>2.53398218504821</v>
      </c>
      <c r="AG69" s="3">
        <f t="shared" si="3"/>
        <v>0.17397211067745344</v>
      </c>
      <c r="BC69" s="3"/>
      <c r="BD69" s="3"/>
      <c r="BE69" s="3"/>
      <c r="BF69" s="3"/>
    </row>
    <row r="70" spans="1:58" x14ac:dyDescent="0.35">
      <c r="A70">
        <v>47</v>
      </c>
      <c r="B70">
        <v>17</v>
      </c>
      <c r="C70" t="s">
        <v>160</v>
      </c>
      <c r="D70" t="s">
        <v>27</v>
      </c>
      <c r="G70">
        <v>0.5</v>
      </c>
      <c r="H70">
        <v>0.5</v>
      </c>
      <c r="I70">
        <v>3426</v>
      </c>
      <c r="J70">
        <v>7006</v>
      </c>
      <c r="L70">
        <v>2077</v>
      </c>
      <c r="M70">
        <v>3.0430000000000001</v>
      </c>
      <c r="N70">
        <v>6.2140000000000004</v>
      </c>
      <c r="O70">
        <v>3.1709999999999998</v>
      </c>
      <c r="Q70">
        <v>0.10100000000000001</v>
      </c>
      <c r="R70">
        <v>1</v>
      </c>
      <c r="S70">
        <v>0</v>
      </c>
      <c r="T70">
        <v>0</v>
      </c>
      <c r="V70">
        <v>0</v>
      </c>
      <c r="Y70" s="1">
        <v>44546</v>
      </c>
      <c r="Z70" s="6">
        <v>2.5925925925925925E-2</v>
      </c>
      <c r="AB70">
        <v>1</v>
      </c>
      <c r="AD70" s="3">
        <f t="shared" si="1"/>
        <v>2.7760516765304915</v>
      </c>
      <c r="AE70" s="3">
        <f t="shared" si="0"/>
        <v>5.7753021956608253</v>
      </c>
      <c r="AF70" s="3">
        <f t="shared" si="2"/>
        <v>2.9992505191303338</v>
      </c>
      <c r="AG70" s="3">
        <f t="shared" si="3"/>
        <v>0.16948464815587908</v>
      </c>
      <c r="AJ70">
        <f>ABS(100*(AD70-AD71)/(AVERAGE(AD70:AD71)))</f>
        <v>1.7970334209760885</v>
      </c>
      <c r="AO70">
        <f>ABS(100*(AE70-AE71)/(AVERAGE(AE70:AE71)))</f>
        <v>0.50661534958174337</v>
      </c>
      <c r="AT70">
        <f>ABS(100*(AF70-AF71)/(AVERAGE(AF70:AF71)))</f>
        <v>0.67315170023159554</v>
      </c>
      <c r="AY70">
        <f>ABS(100*(AG70-AG71)/(AVERAGE(AG70:AG71)))</f>
        <v>1.9643625075913778</v>
      </c>
      <c r="BC70" s="3">
        <f>AVERAGE(AD70:AD71)</f>
        <v>2.7513305121183516</v>
      </c>
      <c r="BD70" s="3">
        <f>AVERAGE(AE70:AE71)</f>
        <v>5.7607098754239408</v>
      </c>
      <c r="BE70" s="3">
        <f>AVERAGE(AF70:AF71)</f>
        <v>3.0093793633055892</v>
      </c>
      <c r="BF70" s="3">
        <f>AVERAGE(AG70:AG71)</f>
        <v>0.16783619253570892</v>
      </c>
    </row>
    <row r="71" spans="1:58" x14ac:dyDescent="0.35">
      <c r="A71">
        <v>48</v>
      </c>
      <c r="B71">
        <v>17</v>
      </c>
      <c r="C71" t="s">
        <v>160</v>
      </c>
      <c r="D71" t="s">
        <v>27</v>
      </c>
      <c r="G71">
        <v>0.5</v>
      </c>
      <c r="H71">
        <v>0.5</v>
      </c>
      <c r="I71">
        <v>3370</v>
      </c>
      <c r="J71">
        <v>6973</v>
      </c>
      <c r="L71">
        <v>2041</v>
      </c>
      <c r="M71">
        <v>3</v>
      </c>
      <c r="N71">
        <v>6.1859999999999999</v>
      </c>
      <c r="O71">
        <v>3.1859999999999999</v>
      </c>
      <c r="Q71">
        <v>9.7000000000000003E-2</v>
      </c>
      <c r="R71">
        <v>1</v>
      </c>
      <c r="S71">
        <v>0</v>
      </c>
      <c r="T71">
        <v>0</v>
      </c>
      <c r="V71">
        <v>0</v>
      </c>
      <c r="Y71" s="1">
        <v>44546</v>
      </c>
      <c r="Z71" s="6">
        <v>3.3518518518518517E-2</v>
      </c>
      <c r="AB71">
        <v>1</v>
      </c>
      <c r="AD71" s="3">
        <f t="shared" si="1"/>
        <v>2.7266093477062121</v>
      </c>
      <c r="AE71" s="3">
        <f t="shared" si="0"/>
        <v>5.7461175551870562</v>
      </c>
      <c r="AF71" s="3">
        <f t="shared" si="2"/>
        <v>3.0195082074808441</v>
      </c>
      <c r="AG71" s="3">
        <f t="shared" si="3"/>
        <v>0.16618773691553873</v>
      </c>
      <c r="BC71" s="3"/>
      <c r="BD71" s="3"/>
      <c r="BE71" s="3"/>
      <c r="BF71" s="3"/>
    </row>
    <row r="72" spans="1:58" x14ac:dyDescent="0.35">
      <c r="A72">
        <v>49</v>
      </c>
      <c r="B72">
        <v>18</v>
      </c>
      <c r="C72" t="s">
        <v>161</v>
      </c>
      <c r="D72" t="s">
        <v>27</v>
      </c>
      <c r="G72">
        <v>0.5</v>
      </c>
      <c r="H72">
        <v>0.5</v>
      </c>
      <c r="I72">
        <v>4374</v>
      </c>
      <c r="J72">
        <v>5993</v>
      </c>
      <c r="L72">
        <v>1867</v>
      </c>
      <c r="M72">
        <v>3.77</v>
      </c>
      <c r="N72">
        <v>5.3559999999999999</v>
      </c>
      <c r="O72">
        <v>1.585</v>
      </c>
      <c r="Q72">
        <v>7.9000000000000001E-2</v>
      </c>
      <c r="R72">
        <v>1</v>
      </c>
      <c r="S72">
        <v>0</v>
      </c>
      <c r="T72">
        <v>0</v>
      </c>
      <c r="V72">
        <v>0</v>
      </c>
      <c r="Y72" s="1">
        <v>44546</v>
      </c>
      <c r="Z72" s="6">
        <v>4.6759259259259257E-2</v>
      </c>
      <c r="AB72">
        <v>1</v>
      </c>
      <c r="AD72" s="3">
        <f t="shared" si="1"/>
        <v>3.6130396716272304</v>
      </c>
      <c r="AE72" s="3">
        <f t="shared" si="0"/>
        <v>4.8794221714205941</v>
      </c>
      <c r="AF72" s="3">
        <f t="shared" si="2"/>
        <v>1.2663824997933637</v>
      </c>
      <c r="AG72" s="3">
        <f t="shared" si="3"/>
        <v>0.1502526659205603</v>
      </c>
      <c r="BC72" s="3"/>
      <c r="BD72" s="3"/>
      <c r="BE72" s="3"/>
      <c r="BF72" s="3"/>
    </row>
    <row r="73" spans="1:58" x14ac:dyDescent="0.35">
      <c r="A73">
        <v>50</v>
      </c>
      <c r="B73">
        <v>18</v>
      </c>
      <c r="C73" t="s">
        <v>161</v>
      </c>
      <c r="D73" t="s">
        <v>27</v>
      </c>
      <c r="G73">
        <v>0.5</v>
      </c>
      <c r="H73">
        <v>0.5</v>
      </c>
      <c r="I73">
        <v>4824</v>
      </c>
      <c r="J73">
        <v>5992</v>
      </c>
      <c r="L73">
        <v>1933</v>
      </c>
      <c r="M73">
        <v>4.1150000000000002</v>
      </c>
      <c r="N73">
        <v>5.3540000000000001</v>
      </c>
      <c r="O73">
        <v>1.2390000000000001</v>
      </c>
      <c r="Q73">
        <v>8.5999999999999993E-2</v>
      </c>
      <c r="R73">
        <v>1</v>
      </c>
      <c r="S73">
        <v>0</v>
      </c>
      <c r="T73">
        <v>0</v>
      </c>
      <c r="V73">
        <v>0</v>
      </c>
      <c r="Y73" s="1">
        <v>44546</v>
      </c>
      <c r="Z73" s="6">
        <v>5.4050925925925926E-2</v>
      </c>
      <c r="AB73">
        <v>1</v>
      </c>
      <c r="AD73" s="3">
        <f t="shared" si="1"/>
        <v>4.0103440996794797</v>
      </c>
      <c r="AE73" s="3">
        <f t="shared" si="0"/>
        <v>4.8785377883759349</v>
      </c>
      <c r="AF73" s="3">
        <f t="shared" si="2"/>
        <v>0.86819368869645519</v>
      </c>
      <c r="AG73" s="3">
        <f t="shared" si="3"/>
        <v>0.15629700319451764</v>
      </c>
      <c r="AJ73">
        <f>ABS(100*(AD73-AD74)/(AVERAGE(AD73:AD74)))</f>
        <v>1.307407662141211</v>
      </c>
      <c r="AO73">
        <f>ABS(100*(AE73-AE74)/(AVERAGE(AE73:AE74)))</f>
        <v>0.2173000682994321</v>
      </c>
      <c r="AT73">
        <f>ABS(100*(AF73-AF74)/(AVERAGE(AF73:AF74)))</f>
        <v>6.9705892124578019</v>
      </c>
      <c r="AY73">
        <f>ABS(100*(AG73-AG74)/(AVERAGE(AG73:AG74)))</f>
        <v>9.0621480833253099</v>
      </c>
      <c r="BC73" s="3">
        <f>AVERAGE(AD73:AD74)</f>
        <v>3.9842985871738321</v>
      </c>
      <c r="BD73" s="3">
        <f>AVERAGE(AE73:AE74)</f>
        <v>4.8838440866438919</v>
      </c>
      <c r="BE73" s="3">
        <f>AVERAGE(AF73:AF74)</f>
        <v>0.89954549947006002</v>
      </c>
      <c r="BF73" s="3">
        <f>AVERAGE(AG73:AG74)</f>
        <v>0.16371505348528345</v>
      </c>
    </row>
    <row r="74" spans="1:58" x14ac:dyDescent="0.35">
      <c r="A74">
        <v>51</v>
      </c>
      <c r="B74">
        <v>18</v>
      </c>
      <c r="C74" t="s">
        <v>161</v>
      </c>
      <c r="D74" t="s">
        <v>27</v>
      </c>
      <c r="G74">
        <v>0.5</v>
      </c>
      <c r="H74">
        <v>0.5</v>
      </c>
      <c r="I74">
        <v>4765</v>
      </c>
      <c r="J74">
        <v>6004</v>
      </c>
      <c r="L74">
        <v>2095</v>
      </c>
      <c r="M74">
        <v>4.0709999999999997</v>
      </c>
      <c r="N74">
        <v>5.3650000000000002</v>
      </c>
      <c r="O74">
        <v>1.294</v>
      </c>
      <c r="Q74">
        <v>0.10299999999999999</v>
      </c>
      <c r="R74">
        <v>1</v>
      </c>
      <c r="S74">
        <v>0</v>
      </c>
      <c r="T74">
        <v>0</v>
      </c>
      <c r="V74">
        <v>0</v>
      </c>
      <c r="Y74" s="1">
        <v>44546</v>
      </c>
      <c r="Z74" s="6">
        <v>6.1678240740740742E-2</v>
      </c>
      <c r="AB74">
        <v>1</v>
      </c>
      <c r="AD74" s="3">
        <f t="shared" si="1"/>
        <v>3.958253074668185</v>
      </c>
      <c r="AE74" s="3">
        <f t="shared" si="0"/>
        <v>4.8891503849118498</v>
      </c>
      <c r="AF74" s="3">
        <f t="shared" si="2"/>
        <v>0.93089731024366484</v>
      </c>
      <c r="AG74" s="3">
        <f t="shared" si="3"/>
        <v>0.17113310377604926</v>
      </c>
      <c r="BC74" s="3"/>
      <c r="BD74" s="3"/>
      <c r="BE74" s="3"/>
      <c r="BF74" s="3"/>
    </row>
    <row r="75" spans="1:58" x14ac:dyDescent="0.35">
      <c r="A75">
        <v>52</v>
      </c>
      <c r="B75">
        <v>19</v>
      </c>
      <c r="C75" t="s">
        <v>64</v>
      </c>
      <c r="D75" t="s">
        <v>27</v>
      </c>
      <c r="G75">
        <v>0.5</v>
      </c>
      <c r="H75">
        <v>0.5</v>
      </c>
      <c r="I75">
        <v>7470</v>
      </c>
      <c r="J75">
        <v>15290</v>
      </c>
      <c r="L75">
        <v>5098</v>
      </c>
      <c r="M75">
        <v>6.1459999999999999</v>
      </c>
      <c r="N75">
        <v>13.231999999999999</v>
      </c>
      <c r="O75">
        <v>7.0860000000000003</v>
      </c>
      <c r="Q75">
        <v>0.41699999999999998</v>
      </c>
      <c r="R75">
        <v>1</v>
      </c>
      <c r="S75">
        <v>0</v>
      </c>
      <c r="T75">
        <v>0</v>
      </c>
      <c r="V75">
        <v>0</v>
      </c>
      <c r="Y75" s="1">
        <v>44546</v>
      </c>
      <c r="Z75" s="6">
        <v>7.5358796296296285E-2</v>
      </c>
      <c r="AB75">
        <v>1</v>
      </c>
      <c r="AD75" s="3">
        <f t="shared" si="1"/>
        <v>6.346494136626708</v>
      </c>
      <c r="AE75" s="3">
        <f t="shared" si="0"/>
        <v>13.101531337621413</v>
      </c>
      <c r="AF75" s="3">
        <f t="shared" si="2"/>
        <v>6.7550372009947051</v>
      </c>
      <c r="AG75" s="3">
        <f t="shared" si="3"/>
        <v>0.44615044974110751</v>
      </c>
      <c r="BC75" s="3"/>
      <c r="BD75" s="3"/>
      <c r="BE75" s="3"/>
      <c r="BF75" s="3"/>
    </row>
    <row r="76" spans="1:58" x14ac:dyDescent="0.35">
      <c r="A76">
        <v>53</v>
      </c>
      <c r="B76">
        <v>19</v>
      </c>
      <c r="C76" t="s">
        <v>64</v>
      </c>
      <c r="D76" t="s">
        <v>27</v>
      </c>
      <c r="G76">
        <v>0.5</v>
      </c>
      <c r="H76">
        <v>0.5</v>
      </c>
      <c r="I76">
        <v>8448</v>
      </c>
      <c r="J76">
        <v>15323</v>
      </c>
      <c r="L76">
        <v>5128</v>
      </c>
      <c r="M76">
        <v>6.8959999999999999</v>
      </c>
      <c r="N76">
        <v>13.26</v>
      </c>
      <c r="O76">
        <v>6.3639999999999999</v>
      </c>
      <c r="Q76">
        <v>0.42</v>
      </c>
      <c r="R76">
        <v>1</v>
      </c>
      <c r="S76">
        <v>0</v>
      </c>
      <c r="T76">
        <v>0</v>
      </c>
      <c r="V76">
        <v>0</v>
      </c>
      <c r="Y76" s="1">
        <v>44546</v>
      </c>
      <c r="Z76" s="6">
        <v>8.2893518518518519E-2</v>
      </c>
      <c r="AB76">
        <v>1</v>
      </c>
      <c r="AD76" s="3">
        <f t="shared" si="1"/>
        <v>7.2099690935935969</v>
      </c>
      <c r="AE76" s="3">
        <f t="shared" si="0"/>
        <v>13.130715978095182</v>
      </c>
      <c r="AF76" s="3">
        <f t="shared" si="2"/>
        <v>5.9207468845015851</v>
      </c>
      <c r="AG76" s="3">
        <f t="shared" si="3"/>
        <v>0.44889787577472445</v>
      </c>
      <c r="AJ76">
        <f>ABS(100*(AD76-AD77)/(AVERAGE(AD76:AD77)))</f>
        <v>6.1246386033182824E-2</v>
      </c>
      <c r="AL76">
        <f>100*((AVERAGE(AD76:AD77)*25.225)-(AVERAGE(AD58:AD59)*25))/(1000*0.075)</f>
        <v>109.03721970008647</v>
      </c>
      <c r="AO76">
        <f>ABS(100*(AE76-AE77)/(AVERAGE(AE76:AE77)))</f>
        <v>0.49288298446557766</v>
      </c>
      <c r="AQ76">
        <f>100*((AVERAGE(AE76:AE77)*25.225)-(AVERAGE(AE58:AE59)*25))/(2000*0.075)</f>
        <v>98.620462322139659</v>
      </c>
      <c r="AT76">
        <f>ABS(100*(AF76-AF77)/(AVERAGE(AF76:AF77)))</f>
        <v>1.0210286137308793</v>
      </c>
      <c r="AV76">
        <f>100*((AVERAGE(AF76:AF77)*25.225)-(AVERAGE(AF58:AF59)*25))/(1000*0.075)</f>
        <v>88.203704944192793</v>
      </c>
      <c r="AY76">
        <f>ABS(100*(AG76-AG77)/(AVERAGE(AG76:AG77)))</f>
        <v>0.91386226233871282</v>
      </c>
      <c r="BA76">
        <f>100*((AVERAGE(AG76:AG77)*25.225)-(AVERAGE(AG58:AG59)*25))/(100*0.075)</f>
        <v>89.758939706507974</v>
      </c>
      <c r="BC76" s="3">
        <f>AVERAGE(AD76:AD77)</f>
        <v>7.207761846771084</v>
      </c>
      <c r="BD76" s="3">
        <f>AVERAGE(AE76:AE77)</f>
        <v>13.098435996965105</v>
      </c>
      <c r="BE76" s="3">
        <f>AVERAGE(AF76:AF77)</f>
        <v>5.8906741501940205</v>
      </c>
      <c r="BF76" s="3">
        <f>AVERAGE(AG76:AG77)</f>
        <v>0.45095844529993723</v>
      </c>
    </row>
    <row r="77" spans="1:58" x14ac:dyDescent="0.35">
      <c r="A77">
        <v>54</v>
      </c>
      <c r="B77">
        <v>19</v>
      </c>
      <c r="C77" t="s">
        <v>64</v>
      </c>
      <c r="D77" t="s">
        <v>27</v>
      </c>
      <c r="G77">
        <v>0.5</v>
      </c>
      <c r="H77">
        <v>0.5</v>
      </c>
      <c r="I77">
        <v>8443</v>
      </c>
      <c r="J77">
        <v>15250</v>
      </c>
      <c r="L77">
        <v>5173</v>
      </c>
      <c r="M77">
        <v>6.8920000000000003</v>
      </c>
      <c r="N77">
        <v>13.198</v>
      </c>
      <c r="O77">
        <v>6.306</v>
      </c>
      <c r="Q77">
        <v>0.42499999999999999</v>
      </c>
      <c r="R77">
        <v>1</v>
      </c>
      <c r="S77">
        <v>0</v>
      </c>
      <c r="T77">
        <v>0</v>
      </c>
      <c r="V77">
        <v>0</v>
      </c>
      <c r="Y77" s="1">
        <v>44546</v>
      </c>
      <c r="Z77" s="6">
        <v>9.0983796296296285E-2</v>
      </c>
      <c r="AB77">
        <v>1</v>
      </c>
      <c r="AD77" s="3">
        <f t="shared" si="1"/>
        <v>7.2055545999485711</v>
      </c>
      <c r="AE77" s="3">
        <f t="shared" si="0"/>
        <v>13.066156015835027</v>
      </c>
      <c r="AF77" s="3">
        <f t="shared" si="2"/>
        <v>5.8606014158864559</v>
      </c>
      <c r="AG77" s="3">
        <f t="shared" si="3"/>
        <v>0.45301901482514995</v>
      </c>
    </row>
    <row r="78" spans="1:58" x14ac:dyDescent="0.35">
      <c r="A78">
        <v>55</v>
      </c>
      <c r="B78">
        <v>20</v>
      </c>
      <c r="C78" t="s">
        <v>65</v>
      </c>
      <c r="D78" t="s">
        <v>27</v>
      </c>
      <c r="G78">
        <v>0.5</v>
      </c>
      <c r="H78">
        <v>0.5</v>
      </c>
      <c r="I78">
        <v>6041</v>
      </c>
      <c r="J78">
        <v>6329</v>
      </c>
      <c r="L78">
        <v>1858</v>
      </c>
      <c r="M78">
        <v>5.0490000000000004</v>
      </c>
      <c r="N78">
        <v>5.64</v>
      </c>
      <c r="O78">
        <v>0.59099999999999997</v>
      </c>
      <c r="Q78">
        <v>7.8E-2</v>
      </c>
      <c r="R78">
        <v>1</v>
      </c>
      <c r="S78">
        <v>0</v>
      </c>
      <c r="T78">
        <v>0</v>
      </c>
      <c r="V78">
        <v>0</v>
      </c>
      <c r="Y78" s="1">
        <v>44546</v>
      </c>
      <c r="Z78" s="6">
        <v>0.10451388888888889</v>
      </c>
      <c r="AB78">
        <v>1</v>
      </c>
      <c r="AD78" s="3">
        <f t="shared" si="1"/>
        <v>5.0848318528785637</v>
      </c>
      <c r="AE78" s="3">
        <f t="shared" si="0"/>
        <v>5.1765748744262385</v>
      </c>
      <c r="AF78" s="3">
        <f t="shared" si="2"/>
        <v>9.1743021547674886E-2</v>
      </c>
      <c r="AG78" s="3">
        <f t="shared" si="3"/>
        <v>0.14942843811047524</v>
      </c>
      <c r="BC78" s="3"/>
      <c r="BD78" s="3"/>
      <c r="BE78" s="3"/>
      <c r="BF78" s="3"/>
    </row>
    <row r="79" spans="1:58" x14ac:dyDescent="0.35">
      <c r="A79">
        <v>56</v>
      </c>
      <c r="B79">
        <v>20</v>
      </c>
      <c r="C79" t="s">
        <v>65</v>
      </c>
      <c r="D79" t="s">
        <v>27</v>
      </c>
      <c r="G79">
        <v>0.5</v>
      </c>
      <c r="H79">
        <v>0.5</v>
      </c>
      <c r="I79">
        <v>4976</v>
      </c>
      <c r="J79">
        <v>6362</v>
      </c>
      <c r="L79">
        <v>2042</v>
      </c>
      <c r="M79">
        <v>4.2329999999999997</v>
      </c>
      <c r="N79">
        <v>5.6689999999999996</v>
      </c>
      <c r="O79">
        <v>1.4359999999999999</v>
      </c>
      <c r="Q79">
        <v>9.8000000000000004E-2</v>
      </c>
      <c r="R79">
        <v>1</v>
      </c>
      <c r="S79">
        <v>0</v>
      </c>
      <c r="T79">
        <v>0</v>
      </c>
      <c r="V79">
        <v>0</v>
      </c>
      <c r="Y79" s="1">
        <v>44546</v>
      </c>
      <c r="Z79" s="6">
        <v>0.11172453703703704</v>
      </c>
      <c r="AB79">
        <v>1</v>
      </c>
      <c r="AD79" s="3">
        <f t="shared" si="1"/>
        <v>4.1445447064882401</v>
      </c>
      <c r="AE79" s="3">
        <f t="shared" si="0"/>
        <v>5.2057595149000067</v>
      </c>
      <c r="AF79" s="3">
        <f t="shared" si="2"/>
        <v>1.0612148084117665</v>
      </c>
      <c r="AG79" s="3">
        <f t="shared" si="3"/>
        <v>0.16627931778332594</v>
      </c>
      <c r="AJ79">
        <f>ABS(100*(AD79-AD80)/(AVERAGE(AD79:AD80)))</f>
        <v>1.3943270635330858</v>
      </c>
      <c r="AK79">
        <f>ABS(100*((AVERAGE(AD79:AD80)-AVERAGE(AD73:AD74))/(AVERAGE(AD73:AD74,AD79:AD80))))</f>
        <v>3.2481355402668348</v>
      </c>
      <c r="AO79">
        <f>ABS(100*(AE79-AE80)/(AVERAGE(AE79:AE80)))</f>
        <v>1.1653795846076669</v>
      </c>
      <c r="AP79">
        <f>ABS(100*((AVERAGE(AE79:AE80)-AVERAGE(AE73:AE74))/(AVERAGE(AE73:AE74,AE79:AE80))))</f>
        <v>6.9648744047710363</v>
      </c>
      <c r="AT79">
        <f>ABS(100*(AF79-AF80)/(AVERAGE(AF79:AF80)))</f>
        <v>10.568431742805005</v>
      </c>
      <c r="AU79">
        <f>ABS(100*((AVERAGE(AF79:AF80)-AVERAGE(AF73:AF74))/(AVERAGE(AF73:AF74,AF79:AF80))))</f>
        <v>21.869156413708737</v>
      </c>
      <c r="AY79">
        <f>ABS(100*(AG79-AG80)/(AVERAGE(AG79:AG80)))</f>
        <v>13.2191063633525</v>
      </c>
      <c r="AZ79">
        <f>ABS(100*((AVERAGE(AG79:AG80)-AVERAGE(AG73:AG74))/(AVERAGE(AG73:AG74,AG79:AG80))))</f>
        <v>8.3873480986245976</v>
      </c>
      <c r="BC79" s="3">
        <f>AVERAGE(AD79:AD80)</f>
        <v>4.1158504977955772</v>
      </c>
      <c r="BD79" s="3">
        <f>AVERAGE(AE79:AE80)</f>
        <v>5.2362707299407649</v>
      </c>
      <c r="BE79" s="3">
        <f>AVERAGE(AF79:AF80)</f>
        <v>1.1204202321451873</v>
      </c>
      <c r="BF79" s="3">
        <f>AVERAGE(AG79:AG80)</f>
        <v>0.17804745929398527</v>
      </c>
    </row>
    <row r="80" spans="1:58" x14ac:dyDescent="0.35">
      <c r="A80">
        <v>57</v>
      </c>
      <c r="B80">
        <v>20</v>
      </c>
      <c r="C80" t="s">
        <v>65</v>
      </c>
      <c r="D80" t="s">
        <v>27</v>
      </c>
      <c r="G80">
        <v>0.5</v>
      </c>
      <c r="H80">
        <v>0.5</v>
      </c>
      <c r="I80">
        <v>4911</v>
      </c>
      <c r="J80">
        <v>6431</v>
      </c>
      <c r="L80">
        <v>2299</v>
      </c>
      <c r="M80">
        <v>4.1829999999999998</v>
      </c>
      <c r="N80">
        <v>5.726</v>
      </c>
      <c r="O80">
        <v>1.544</v>
      </c>
      <c r="Q80">
        <v>0.124</v>
      </c>
      <c r="R80">
        <v>1</v>
      </c>
      <c r="S80">
        <v>0</v>
      </c>
      <c r="T80">
        <v>0</v>
      </c>
      <c r="V80">
        <v>0</v>
      </c>
      <c r="Y80" s="1">
        <v>44546</v>
      </c>
      <c r="Z80" s="6">
        <v>0.11950231481481481</v>
      </c>
      <c r="AB80">
        <v>1</v>
      </c>
      <c r="AD80" s="3">
        <f t="shared" si="1"/>
        <v>4.0871562891029152</v>
      </c>
      <c r="AE80" s="3">
        <f t="shared" si="0"/>
        <v>5.2667819449815232</v>
      </c>
      <c r="AF80" s="3">
        <f t="shared" si="2"/>
        <v>1.179625655878608</v>
      </c>
      <c r="AG80" s="3">
        <f t="shared" si="3"/>
        <v>0.1898156008046446</v>
      </c>
    </row>
    <row r="81" spans="1:58" x14ac:dyDescent="0.35">
      <c r="A81">
        <v>58</v>
      </c>
      <c r="B81">
        <v>3</v>
      </c>
      <c r="C81" t="s">
        <v>28</v>
      </c>
      <c r="D81" t="s">
        <v>27</v>
      </c>
      <c r="G81">
        <v>0.5</v>
      </c>
      <c r="H81">
        <v>0.5</v>
      </c>
      <c r="I81">
        <v>1597</v>
      </c>
      <c r="J81">
        <v>459</v>
      </c>
      <c r="L81">
        <v>131</v>
      </c>
      <c r="M81">
        <v>1.64</v>
      </c>
      <c r="N81">
        <v>0.66700000000000004</v>
      </c>
      <c r="O81">
        <v>0</v>
      </c>
      <c r="Q81">
        <v>0</v>
      </c>
      <c r="R81">
        <v>1</v>
      </c>
      <c r="S81">
        <v>0</v>
      </c>
      <c r="T81">
        <v>0</v>
      </c>
      <c r="V81">
        <v>0</v>
      </c>
      <c r="Y81" s="1">
        <v>44546</v>
      </c>
      <c r="Z81" s="6">
        <v>0.13157407407407407</v>
      </c>
      <c r="AB81">
        <v>1</v>
      </c>
      <c r="AD81" s="3">
        <f t="shared" si="1"/>
        <v>1.1612299011803489</v>
      </c>
      <c r="AE81" s="3">
        <f t="shared" si="0"/>
        <v>-1.475359772594117E-2</v>
      </c>
      <c r="AF81" s="3">
        <f t="shared" si="2"/>
        <v>-1.1759834989062901</v>
      </c>
      <c r="AG81" s="3">
        <f t="shared" si="3"/>
        <v>-8.7317205580747514E-3</v>
      </c>
      <c r="BC81" s="3"/>
      <c r="BD81" s="3"/>
      <c r="BE81" s="3"/>
      <c r="BF81" s="3"/>
    </row>
    <row r="82" spans="1:58" x14ac:dyDescent="0.35">
      <c r="A82">
        <v>59</v>
      </c>
      <c r="B82">
        <v>3</v>
      </c>
      <c r="C82" t="s">
        <v>28</v>
      </c>
      <c r="D82" t="s">
        <v>27</v>
      </c>
      <c r="G82">
        <v>0.5</v>
      </c>
      <c r="H82">
        <v>0.5</v>
      </c>
      <c r="I82">
        <v>285</v>
      </c>
      <c r="J82">
        <v>440</v>
      </c>
      <c r="L82">
        <v>153</v>
      </c>
      <c r="M82">
        <v>0.63400000000000001</v>
      </c>
      <c r="N82">
        <v>0.65100000000000002</v>
      </c>
      <c r="O82">
        <v>1.7999999999999999E-2</v>
      </c>
      <c r="Q82">
        <v>0</v>
      </c>
      <c r="R82">
        <v>1</v>
      </c>
      <c r="S82">
        <v>0</v>
      </c>
      <c r="T82">
        <v>0</v>
      </c>
      <c r="V82">
        <v>0</v>
      </c>
      <c r="Y82" s="1">
        <v>44546</v>
      </c>
      <c r="Z82" s="6">
        <v>0.13761574074074076</v>
      </c>
      <c r="AB82">
        <v>1</v>
      </c>
      <c r="AD82" s="3">
        <f t="shared" si="1"/>
        <v>2.866768725790403E-3</v>
      </c>
      <c r="AE82" s="3">
        <f t="shared" si="0"/>
        <v>-3.1556875574474598E-2</v>
      </c>
      <c r="AF82" s="3">
        <f t="shared" si="2"/>
        <v>-3.4423644300265004E-2</v>
      </c>
      <c r="AG82" s="3">
        <f t="shared" si="3"/>
        <v>-6.7169414667556425E-3</v>
      </c>
      <c r="AJ82">
        <f>ABS(100*(AD82-AD83)/(AVERAGE(AD82:AD83)))</f>
        <v>236.5796809706392</v>
      </c>
      <c r="AO82">
        <f>ABS(100*(AE82-AE83)/(AVERAGE(AE82:AE83)))</f>
        <v>56.358029509325938</v>
      </c>
      <c r="AT82">
        <f>ABS(100*(AF82-AF83)/(AVERAGE(AF82:AF83)))</f>
        <v>43.585349315620668</v>
      </c>
      <c r="AY82">
        <f>ABS(100*(AG82-AG83)/(AVERAGE(AG82:AG83)))</f>
        <v>38.527426911281871</v>
      </c>
      <c r="BC82" s="3">
        <f>AVERAGE(AD82:AD83)</f>
        <v>-1.5674104583314582E-2</v>
      </c>
      <c r="BD82" s="3">
        <f>AVERAGE(AE82:AE83)</f>
        <v>-4.3938238199709781E-2</v>
      </c>
      <c r="BE82" s="3">
        <f>AVERAGE(AF82:AF83)</f>
        <v>-2.8264133616395196E-2</v>
      </c>
      <c r="BF82" s="3">
        <f>AVERAGE(AG82:AG83)</f>
        <v>-8.3196066530322067E-3</v>
      </c>
    </row>
    <row r="83" spans="1:58" x14ac:dyDescent="0.35">
      <c r="A83">
        <v>60</v>
      </c>
      <c r="B83">
        <v>3</v>
      </c>
      <c r="C83" t="s">
        <v>28</v>
      </c>
      <c r="D83" t="s">
        <v>27</v>
      </c>
      <c r="G83">
        <v>0.5</v>
      </c>
      <c r="H83">
        <v>0.5</v>
      </c>
      <c r="I83">
        <v>243</v>
      </c>
      <c r="J83">
        <v>412</v>
      </c>
      <c r="L83">
        <v>118</v>
      </c>
      <c r="M83">
        <v>0.60199999999999998</v>
      </c>
      <c r="N83">
        <v>0.627</v>
      </c>
      <c r="O83">
        <v>2.5999999999999999E-2</v>
      </c>
      <c r="Q83">
        <v>0</v>
      </c>
      <c r="R83">
        <v>1</v>
      </c>
      <c r="S83">
        <v>0</v>
      </c>
      <c r="T83">
        <v>0</v>
      </c>
      <c r="V83">
        <v>0</v>
      </c>
      <c r="Y83" s="1">
        <v>44546</v>
      </c>
      <c r="Z83" s="6">
        <v>0.14410879629629628</v>
      </c>
      <c r="AB83">
        <v>1</v>
      </c>
      <c r="AD83" s="3">
        <f t="shared" si="1"/>
        <v>-3.4214977892419569E-2</v>
      </c>
      <c r="AE83" s="3">
        <f t="shared" si="0"/>
        <v>-5.6319600824944957E-2</v>
      </c>
      <c r="AF83" s="3">
        <f t="shared" si="2"/>
        <v>-2.2104622932525388E-2</v>
      </c>
      <c r="AG83" s="3">
        <f t="shared" si="3"/>
        <v>-9.9222718393087699E-3</v>
      </c>
      <c r="BC83" s="3"/>
      <c r="BD83" s="3"/>
      <c r="BE83" s="3"/>
      <c r="BF83" s="3"/>
    </row>
    <row r="84" spans="1:58" x14ac:dyDescent="0.35">
      <c r="A84">
        <v>61</v>
      </c>
      <c r="B84">
        <v>4</v>
      </c>
      <c r="C84" t="s">
        <v>63</v>
      </c>
      <c r="D84" t="s">
        <v>27</v>
      </c>
      <c r="G84">
        <v>0.6</v>
      </c>
      <c r="H84">
        <v>0.6</v>
      </c>
      <c r="I84">
        <v>4306</v>
      </c>
      <c r="J84">
        <v>9759</v>
      </c>
      <c r="L84">
        <v>3802</v>
      </c>
      <c r="M84">
        <v>3.0990000000000002</v>
      </c>
      <c r="N84">
        <v>7.1219999999999999</v>
      </c>
      <c r="O84">
        <v>4.024</v>
      </c>
      <c r="Q84">
        <v>0.23499999999999999</v>
      </c>
      <c r="R84">
        <v>1</v>
      </c>
      <c r="S84">
        <v>0</v>
      </c>
      <c r="T84">
        <v>0</v>
      </c>
      <c r="V84">
        <v>0</v>
      </c>
      <c r="Y84" s="1">
        <v>44546</v>
      </c>
      <c r="Z84" s="6">
        <v>0.15731481481481482</v>
      </c>
      <c r="AB84">
        <v>1</v>
      </c>
      <c r="AD84" s="3">
        <f t="shared" si="1"/>
        <v>2.9608354650457427</v>
      </c>
      <c r="AE84" s="3">
        <f t="shared" si="0"/>
        <v>6.8416739313407149</v>
      </c>
      <c r="AF84" s="3">
        <f t="shared" si="2"/>
        <v>3.8808384662949722</v>
      </c>
      <c r="AG84" s="3">
        <f t="shared" si="3"/>
        <v>0.27288470424071221</v>
      </c>
    </row>
    <row r="85" spans="1:58" x14ac:dyDescent="0.35">
      <c r="A85">
        <v>62</v>
      </c>
      <c r="B85">
        <v>4</v>
      </c>
      <c r="C85" t="s">
        <v>63</v>
      </c>
      <c r="D85" t="s">
        <v>27</v>
      </c>
      <c r="G85">
        <v>0.6</v>
      </c>
      <c r="H85">
        <v>0.6</v>
      </c>
      <c r="I85">
        <v>5561</v>
      </c>
      <c r="J85">
        <v>9890</v>
      </c>
      <c r="L85">
        <v>3700</v>
      </c>
      <c r="M85">
        <v>3.9009999999999998</v>
      </c>
      <c r="N85">
        <v>7.2149999999999999</v>
      </c>
      <c r="O85">
        <v>3.3140000000000001</v>
      </c>
      <c r="Q85">
        <v>0.22600000000000001</v>
      </c>
      <c r="R85">
        <v>1</v>
      </c>
      <c r="S85">
        <v>0</v>
      </c>
      <c r="T85">
        <v>0</v>
      </c>
      <c r="V85">
        <v>0</v>
      </c>
      <c r="Y85" s="1">
        <v>44546</v>
      </c>
      <c r="Z85" s="6">
        <v>0.1648263888888889</v>
      </c>
      <c r="AB85">
        <v>1</v>
      </c>
      <c r="AD85" s="3">
        <f t="shared" si="1"/>
        <v>3.8842003857968042</v>
      </c>
      <c r="AE85" s="3">
        <f t="shared" si="0"/>
        <v>6.9382190803827282</v>
      </c>
      <c r="AF85" s="3">
        <f t="shared" si="2"/>
        <v>3.054018694585924</v>
      </c>
      <c r="AG85" s="3">
        <f t="shared" si="3"/>
        <v>0.26510033047879744</v>
      </c>
      <c r="AI85">
        <f>ABS(100*(AD85-3)/3)</f>
        <v>29.473346193226803</v>
      </c>
      <c r="AJ85">
        <f>ABS(100*(AD85-AD86)/(AVERAGE(AD85:AD86)))</f>
        <v>0.15165166684937911</v>
      </c>
      <c r="AN85">
        <f t="shared" ref="AN85" si="12">ABS(100*(AE85-6)/6)</f>
        <v>15.63698467304547</v>
      </c>
      <c r="AO85">
        <f>ABS(100*(AE85-AE86)/(AVERAGE(AE85:AE86)))</f>
        <v>0.62867497561659957</v>
      </c>
      <c r="AS85">
        <f>ABS(100*(AF85-3)/3)</f>
        <v>1.8006231528641337</v>
      </c>
      <c r="AT85">
        <f>ABS(100*(AF85-AF86)/(AVERAGE(AF85:AF86)))</f>
        <v>1.2386636657297829</v>
      </c>
      <c r="AX85">
        <f t="shared" ref="AX85" si="13">ABS(100*(AG85-0.3)/0.3)</f>
        <v>11.633223173734182</v>
      </c>
      <c r="AY85">
        <f>ABS(100*(AG85-AG86)/(AVERAGE(AG85:AG86)))</f>
        <v>0.83138492411992682</v>
      </c>
      <c r="BC85" s="3">
        <f>AVERAGE(AD85:AD86)</f>
        <v>3.8812573900334542</v>
      </c>
      <c r="BD85" s="3">
        <f>AVERAGE(AE85:AE86)</f>
        <v>6.9164779972015111</v>
      </c>
      <c r="BE85" s="3">
        <f>AVERAGE(AF85:AF86)</f>
        <v>3.035220607168057</v>
      </c>
      <c r="BF85" s="3">
        <f>AVERAGE(AG85:AG86)</f>
        <v>0.26620693263122652</v>
      </c>
    </row>
    <row r="86" spans="1:58" x14ac:dyDescent="0.35">
      <c r="A86">
        <v>63</v>
      </c>
      <c r="B86">
        <v>4</v>
      </c>
      <c r="C86" t="s">
        <v>63</v>
      </c>
      <c r="D86" t="s">
        <v>27</v>
      </c>
      <c r="G86">
        <v>0.6</v>
      </c>
      <c r="H86">
        <v>0.6</v>
      </c>
      <c r="I86">
        <v>5553</v>
      </c>
      <c r="J86">
        <v>9831</v>
      </c>
      <c r="L86">
        <v>3729</v>
      </c>
      <c r="M86">
        <v>3.8959999999999999</v>
      </c>
      <c r="N86">
        <v>7.1719999999999997</v>
      </c>
      <c r="O86">
        <v>3.2759999999999998</v>
      </c>
      <c r="Q86">
        <v>0.22800000000000001</v>
      </c>
      <c r="R86">
        <v>1</v>
      </c>
      <c r="S86">
        <v>0</v>
      </c>
      <c r="T86">
        <v>0</v>
      </c>
      <c r="V86">
        <v>0</v>
      </c>
      <c r="Y86" s="1">
        <v>44546</v>
      </c>
      <c r="Z86" s="6">
        <v>0.17287037037037037</v>
      </c>
      <c r="AB86">
        <v>1</v>
      </c>
      <c r="AD86" s="3">
        <f t="shared" si="1"/>
        <v>3.8783143942701037</v>
      </c>
      <c r="AE86" s="3">
        <f t="shared" si="0"/>
        <v>6.8947369140202941</v>
      </c>
      <c r="AF86" s="3">
        <f t="shared" si="2"/>
        <v>3.0164225197501904</v>
      </c>
      <c r="AG86" s="3">
        <f t="shared" si="3"/>
        <v>0.26731353478365555</v>
      </c>
    </row>
    <row r="87" spans="1:58" x14ac:dyDescent="0.35">
      <c r="A87">
        <v>64</v>
      </c>
      <c r="B87">
        <v>21</v>
      </c>
      <c r="C87" t="s">
        <v>162</v>
      </c>
      <c r="D87" t="s">
        <v>27</v>
      </c>
      <c r="G87">
        <v>0.5</v>
      </c>
      <c r="H87">
        <v>0.5</v>
      </c>
      <c r="I87">
        <v>4965</v>
      </c>
      <c r="J87">
        <v>7987</v>
      </c>
      <c r="L87">
        <v>2828</v>
      </c>
      <c r="M87">
        <v>4.2240000000000002</v>
      </c>
      <c r="N87">
        <v>7.0449999999999999</v>
      </c>
      <c r="O87">
        <v>2.8210000000000002</v>
      </c>
      <c r="Q87">
        <v>0.18</v>
      </c>
      <c r="R87">
        <v>1</v>
      </c>
      <c r="S87">
        <v>0</v>
      </c>
      <c r="T87">
        <v>0</v>
      </c>
      <c r="V87">
        <v>0</v>
      </c>
      <c r="Y87" s="1">
        <v>44546</v>
      </c>
      <c r="Z87" s="6">
        <v>0.18613425925925928</v>
      </c>
      <c r="AB87">
        <v>1</v>
      </c>
      <c r="AD87" s="3">
        <f t="shared" si="1"/>
        <v>4.1348328204691853</v>
      </c>
      <c r="AE87" s="3">
        <f t="shared" si="0"/>
        <v>6.6428819624719475</v>
      </c>
      <c r="AF87" s="3">
        <f t="shared" si="2"/>
        <v>2.5080491420027622</v>
      </c>
      <c r="AG87" s="3">
        <f t="shared" si="3"/>
        <v>0.23826187986409048</v>
      </c>
    </row>
    <row r="88" spans="1:58" x14ac:dyDescent="0.35">
      <c r="A88">
        <v>65</v>
      </c>
      <c r="B88">
        <v>21</v>
      </c>
      <c r="C88" t="s">
        <v>162</v>
      </c>
      <c r="D88" t="s">
        <v>27</v>
      </c>
      <c r="G88">
        <v>0.5</v>
      </c>
      <c r="H88">
        <v>0.5</v>
      </c>
      <c r="I88">
        <v>4981</v>
      </c>
      <c r="J88">
        <v>7990</v>
      </c>
      <c r="L88">
        <v>2866</v>
      </c>
      <c r="M88">
        <v>4.2370000000000001</v>
      </c>
      <c r="N88">
        <v>7.048</v>
      </c>
      <c r="O88">
        <v>2.8109999999999999</v>
      </c>
      <c r="Q88">
        <v>0.184</v>
      </c>
      <c r="R88">
        <v>1</v>
      </c>
      <c r="S88">
        <v>0</v>
      </c>
      <c r="T88">
        <v>0</v>
      </c>
      <c r="V88">
        <v>0</v>
      </c>
      <c r="Y88" s="1">
        <v>44546</v>
      </c>
      <c r="Z88" s="6">
        <v>0.19349537037037037</v>
      </c>
      <c r="AB88">
        <v>1</v>
      </c>
      <c r="AD88" s="3">
        <f t="shared" si="1"/>
        <v>4.1489592001332651</v>
      </c>
      <c r="AE88" s="3">
        <f t="shared" ref="AE88:AE134" si="14">((J88*$G$20)+$G$21)*1000/H88</f>
        <v>6.645535111605926</v>
      </c>
      <c r="AF88" s="3">
        <f t="shared" si="2"/>
        <v>2.4965759114726609</v>
      </c>
      <c r="AG88" s="3">
        <f t="shared" si="3"/>
        <v>0.24174195284000527</v>
      </c>
      <c r="AJ88">
        <f>ABS(100*(AD88-AD89)/(AVERAGE(AD88:AD89)))</f>
        <v>0.12759857159740659</v>
      </c>
      <c r="AO88">
        <f>ABS(100*(AE88-AE89)/(AVERAGE(AE88:AE89)))</f>
        <v>7.9879460419953849E-2</v>
      </c>
      <c r="AT88">
        <f>ABS(100*(AF88-AF89)/(AVERAGE(AF88:AF89)))</f>
        <v>0.42563324469421521</v>
      </c>
      <c r="AY88">
        <f>ABS(100*(AG88-AG89)/(AVERAGE(AG88:AG89)))</f>
        <v>1.2580267704888974</v>
      </c>
      <c r="BC88" s="3">
        <f>AVERAGE(AD88:AD89)</f>
        <v>4.1516078963202805</v>
      </c>
      <c r="BD88" s="3">
        <f>AVERAGE(AE88:AE89)</f>
        <v>6.6428819624719475</v>
      </c>
      <c r="BE88" s="3">
        <f>AVERAGE(AF88:AF89)</f>
        <v>2.4912740661516675</v>
      </c>
      <c r="BF88" s="3">
        <f>AVERAGE(AG88:AG89)</f>
        <v>0.24023086852151593</v>
      </c>
    </row>
    <row r="89" spans="1:58" x14ac:dyDescent="0.35">
      <c r="A89">
        <v>66</v>
      </c>
      <c r="B89">
        <v>21</v>
      </c>
      <c r="C89" t="s">
        <v>162</v>
      </c>
      <c r="D89" t="s">
        <v>27</v>
      </c>
      <c r="G89">
        <v>0.5</v>
      </c>
      <c r="H89">
        <v>0.5</v>
      </c>
      <c r="I89">
        <v>4987</v>
      </c>
      <c r="J89">
        <v>7984</v>
      </c>
      <c r="L89">
        <v>2833</v>
      </c>
      <c r="M89">
        <v>4.2409999999999997</v>
      </c>
      <c r="N89">
        <v>7.0419999999999998</v>
      </c>
      <c r="O89">
        <v>2.802</v>
      </c>
      <c r="Q89">
        <v>0.18</v>
      </c>
      <c r="R89">
        <v>1</v>
      </c>
      <c r="S89">
        <v>0</v>
      </c>
      <c r="T89">
        <v>0</v>
      </c>
      <c r="V89">
        <v>0</v>
      </c>
      <c r="Y89" s="1">
        <v>44546</v>
      </c>
      <c r="Z89" s="6">
        <v>0.20119212962962962</v>
      </c>
      <c r="AB89">
        <v>1</v>
      </c>
      <c r="AD89" s="3">
        <f t="shared" ref="AD89:AD134" si="15">((I89*$E$20)+$E$21)*1000/G89</f>
        <v>4.154256592507295</v>
      </c>
      <c r="AE89" s="3">
        <f t="shared" si="14"/>
        <v>6.640228813337969</v>
      </c>
      <c r="AF89" s="3">
        <f t="shared" ref="AF89:AF134" si="16">AE89-AD89</f>
        <v>2.485972220830674</v>
      </c>
      <c r="AG89" s="3">
        <f t="shared" ref="AG89:AG134" si="17">((L89*$I$20)+$I$21)*1000/H89</f>
        <v>0.23871978420302661</v>
      </c>
      <c r="BC89" s="3"/>
      <c r="BD89" s="3"/>
      <c r="BE89" s="3"/>
      <c r="BF89" s="3"/>
    </row>
    <row r="90" spans="1:58" x14ac:dyDescent="0.35">
      <c r="A90">
        <v>67</v>
      </c>
      <c r="B90">
        <v>22</v>
      </c>
      <c r="C90" t="s">
        <v>163</v>
      </c>
      <c r="D90" t="s">
        <v>27</v>
      </c>
      <c r="G90">
        <v>0.5</v>
      </c>
      <c r="H90">
        <v>0.5</v>
      </c>
      <c r="I90">
        <v>5303</v>
      </c>
      <c r="J90">
        <v>7465</v>
      </c>
      <c r="L90">
        <v>2951</v>
      </c>
      <c r="M90">
        <v>4.4829999999999997</v>
      </c>
      <c r="N90">
        <v>6.6029999999999998</v>
      </c>
      <c r="O90">
        <v>2.12</v>
      </c>
      <c r="Q90">
        <v>0.193</v>
      </c>
      <c r="R90">
        <v>1</v>
      </c>
      <c r="S90">
        <v>0</v>
      </c>
      <c r="T90">
        <v>0</v>
      </c>
      <c r="V90">
        <v>0</v>
      </c>
      <c r="Y90" s="1">
        <v>44546</v>
      </c>
      <c r="Z90" s="6">
        <v>0.21430555555555555</v>
      </c>
      <c r="AB90">
        <v>1</v>
      </c>
      <c r="AD90" s="3">
        <f t="shared" si="15"/>
        <v>4.4332525908728746</v>
      </c>
      <c r="AE90" s="3">
        <f t="shared" si="14"/>
        <v>6.1812340131596066</v>
      </c>
      <c r="AF90" s="3">
        <f t="shared" si="16"/>
        <v>1.747981422286732</v>
      </c>
      <c r="AG90" s="3">
        <f t="shared" si="17"/>
        <v>0.24952632660192001</v>
      </c>
      <c r="BC90" s="3"/>
      <c r="BD90" s="3"/>
      <c r="BE90" s="3"/>
      <c r="BF90" s="3"/>
    </row>
    <row r="91" spans="1:58" x14ac:dyDescent="0.35">
      <c r="A91">
        <v>68</v>
      </c>
      <c r="B91">
        <v>22</v>
      </c>
      <c r="C91" t="s">
        <v>163</v>
      </c>
      <c r="D91" t="s">
        <v>27</v>
      </c>
      <c r="G91">
        <v>0.5</v>
      </c>
      <c r="H91">
        <v>0.5</v>
      </c>
      <c r="I91">
        <v>5356</v>
      </c>
      <c r="J91">
        <v>7450</v>
      </c>
      <c r="L91">
        <v>2879</v>
      </c>
      <c r="M91">
        <v>4.524</v>
      </c>
      <c r="N91">
        <v>6.59</v>
      </c>
      <c r="O91">
        <v>2.0659999999999998</v>
      </c>
      <c r="Q91">
        <v>0.185</v>
      </c>
      <c r="R91">
        <v>1</v>
      </c>
      <c r="S91">
        <v>0</v>
      </c>
      <c r="T91">
        <v>0</v>
      </c>
      <c r="V91">
        <v>0</v>
      </c>
      <c r="Y91" s="1">
        <v>44546</v>
      </c>
      <c r="Z91" s="6">
        <v>0.22157407407407406</v>
      </c>
      <c r="AB91">
        <v>1</v>
      </c>
      <c r="AD91" s="3">
        <f t="shared" si="15"/>
        <v>4.4800462235101399</v>
      </c>
      <c r="AE91" s="3">
        <f t="shared" si="14"/>
        <v>6.1679682674897123</v>
      </c>
      <c r="AF91" s="3">
        <f t="shared" si="16"/>
        <v>1.6879220439795724</v>
      </c>
      <c r="AG91" s="3">
        <f t="shared" si="17"/>
        <v>0.24293250412123929</v>
      </c>
      <c r="AJ91">
        <f>ABS(100*(AD91-AD92)/(AVERAGE(AD91:AD92)))</f>
        <v>0.29517408110882182</v>
      </c>
      <c r="AO91">
        <f>ABS(100*(AE91-AE92)/(AVERAGE(AE91:AE92)))</f>
        <v>0.14328048267858076</v>
      </c>
      <c r="AT91">
        <f>ABS(100*(AF91-AF92)/(AVERAGE(AF91:AF92)))</f>
        <v>0.26099498716812158</v>
      </c>
      <c r="AY91">
        <f>ABS(100*(AG91-AG92)/(AVERAGE(AG91:AG92)))</f>
        <v>1.4966387595470112</v>
      </c>
      <c r="BC91" s="3">
        <f>AVERAGE(AD91:AD92)</f>
        <v>4.486667963977677</v>
      </c>
      <c r="BD91" s="3">
        <f>AVERAGE(AE91:AE92)</f>
        <v>6.172390182713011</v>
      </c>
      <c r="BE91" s="3">
        <f>AVERAGE(AF91:AF92)</f>
        <v>1.6857222187353331</v>
      </c>
      <c r="BF91" s="3">
        <f>AVERAGE(AG91:AG92)</f>
        <v>0.24476412147698393</v>
      </c>
    </row>
    <row r="92" spans="1:58" x14ac:dyDescent="0.35">
      <c r="A92">
        <v>69</v>
      </c>
      <c r="B92">
        <v>22</v>
      </c>
      <c r="C92" t="s">
        <v>163</v>
      </c>
      <c r="D92" t="s">
        <v>27</v>
      </c>
      <c r="G92">
        <v>0.5</v>
      </c>
      <c r="H92">
        <v>0.5</v>
      </c>
      <c r="I92">
        <v>5371</v>
      </c>
      <c r="J92">
        <v>7460</v>
      </c>
      <c r="L92">
        <v>2919</v>
      </c>
      <c r="M92">
        <v>4.5350000000000001</v>
      </c>
      <c r="N92">
        <v>6.5990000000000002</v>
      </c>
      <c r="O92">
        <v>2.0630000000000002</v>
      </c>
      <c r="Q92">
        <v>0.189</v>
      </c>
      <c r="R92">
        <v>1</v>
      </c>
      <c r="S92">
        <v>0</v>
      </c>
      <c r="T92">
        <v>0</v>
      </c>
      <c r="V92">
        <v>0</v>
      </c>
      <c r="Y92" s="1">
        <v>44546</v>
      </c>
      <c r="Z92" s="6">
        <v>0.22925925925925927</v>
      </c>
      <c r="AB92">
        <v>1</v>
      </c>
      <c r="AD92" s="3">
        <f t="shared" si="15"/>
        <v>4.4932897044452149</v>
      </c>
      <c r="AE92" s="3">
        <f t="shared" si="14"/>
        <v>6.1768120979363088</v>
      </c>
      <c r="AF92" s="3">
        <f t="shared" si="16"/>
        <v>1.6835223934910939</v>
      </c>
      <c r="AG92" s="3">
        <f t="shared" si="17"/>
        <v>0.24659573883272856</v>
      </c>
      <c r="BC92" s="3"/>
      <c r="BD92" s="3"/>
      <c r="BE92" s="3"/>
      <c r="BF92" s="3"/>
    </row>
    <row r="93" spans="1:58" x14ac:dyDescent="0.35">
      <c r="A93">
        <v>70</v>
      </c>
      <c r="B93">
        <v>23</v>
      </c>
      <c r="C93" t="s">
        <v>164</v>
      </c>
      <c r="D93" t="s">
        <v>27</v>
      </c>
      <c r="G93">
        <v>0.5</v>
      </c>
      <c r="H93">
        <v>0.5</v>
      </c>
      <c r="I93">
        <v>3977</v>
      </c>
      <c r="J93">
        <v>7078</v>
      </c>
      <c r="L93">
        <v>2237</v>
      </c>
      <c r="M93">
        <v>3.4660000000000002</v>
      </c>
      <c r="N93">
        <v>6.2750000000000004</v>
      </c>
      <c r="O93">
        <v>2.8090000000000002</v>
      </c>
      <c r="Q93">
        <v>0.11799999999999999</v>
      </c>
      <c r="R93">
        <v>1</v>
      </c>
      <c r="S93">
        <v>0</v>
      </c>
      <c r="T93">
        <v>0</v>
      </c>
      <c r="V93">
        <v>0</v>
      </c>
      <c r="Y93" s="1">
        <v>44546</v>
      </c>
      <c r="Z93" s="6">
        <v>0.2424074074074074</v>
      </c>
      <c r="AB93">
        <v>1</v>
      </c>
      <c r="AD93" s="3">
        <f t="shared" si="15"/>
        <v>3.2625288762122464</v>
      </c>
      <c r="AE93" s="3">
        <f t="shared" si="14"/>
        <v>5.8389777748763203</v>
      </c>
      <c r="AF93" s="3">
        <f t="shared" si="16"/>
        <v>2.5764488986640739</v>
      </c>
      <c r="AG93" s="3">
        <f t="shared" si="17"/>
        <v>0.18413758700183624</v>
      </c>
      <c r="BC93" s="3"/>
      <c r="BD93" s="3"/>
      <c r="BE93" s="3"/>
      <c r="BF93" s="3"/>
    </row>
    <row r="94" spans="1:58" x14ac:dyDescent="0.35">
      <c r="A94">
        <v>71</v>
      </c>
      <c r="B94">
        <v>23</v>
      </c>
      <c r="C94" t="s">
        <v>164</v>
      </c>
      <c r="D94" t="s">
        <v>27</v>
      </c>
      <c r="G94">
        <v>0.5</v>
      </c>
      <c r="H94">
        <v>0.5</v>
      </c>
      <c r="I94">
        <v>3436</v>
      </c>
      <c r="J94">
        <v>7113</v>
      </c>
      <c r="L94">
        <v>2230</v>
      </c>
      <c r="M94">
        <v>3.0510000000000002</v>
      </c>
      <c r="N94">
        <v>6.3040000000000003</v>
      </c>
      <c r="O94">
        <v>3.254</v>
      </c>
      <c r="Q94">
        <v>0.11700000000000001</v>
      </c>
      <c r="R94">
        <v>1</v>
      </c>
      <c r="S94">
        <v>0</v>
      </c>
      <c r="T94">
        <v>0</v>
      </c>
      <c r="V94">
        <v>0</v>
      </c>
      <c r="Y94" s="1">
        <v>44546</v>
      </c>
      <c r="Z94" s="6">
        <v>0.24966435185185185</v>
      </c>
      <c r="AB94">
        <v>1</v>
      </c>
      <c r="AD94" s="3">
        <f t="shared" si="15"/>
        <v>2.7848806638205419</v>
      </c>
      <c r="AE94" s="3">
        <f t="shared" si="14"/>
        <v>5.8699311814394086</v>
      </c>
      <c r="AF94" s="3">
        <f t="shared" si="16"/>
        <v>3.0850505176188667</v>
      </c>
      <c r="AG94" s="3">
        <f t="shared" si="17"/>
        <v>0.1834965209273256</v>
      </c>
      <c r="AJ94">
        <f>ABS(100*(AD94-AD95)/(AVERAGE(AD94:AD95)))</f>
        <v>2.7315845442015405</v>
      </c>
      <c r="AO94">
        <f>ABS(100*(AE94-AE95)/(AVERAGE(AE94:AE95)))</f>
        <v>0.377368878126004</v>
      </c>
      <c r="AT94">
        <f>ABS(100*(AF94-AF95)/(AVERAGE(AF94:AF95)))</f>
        <v>1.7013174952708778</v>
      </c>
      <c r="AY94">
        <f>ABS(100*(AG94-AG95)/(AVERAGE(AG94:AG95)))</f>
        <v>0.95278421389607704</v>
      </c>
      <c r="BC94" s="3">
        <f>AVERAGE(AD94:AD95)</f>
        <v>2.7473574678378294</v>
      </c>
      <c r="BD94" s="3">
        <f>AVERAGE(AE94:AE95)</f>
        <v>5.8588763933811627</v>
      </c>
      <c r="BE94" s="3">
        <f>AVERAGE(AF94:AF95)</f>
        <v>3.1115189255433333</v>
      </c>
      <c r="BF94" s="3">
        <f>AVERAGE(AG94:AG95)</f>
        <v>0.1826265026833469</v>
      </c>
    </row>
    <row r="95" spans="1:58" x14ac:dyDescent="0.35">
      <c r="A95">
        <v>72</v>
      </c>
      <c r="B95">
        <v>23</v>
      </c>
      <c r="C95" t="s">
        <v>164</v>
      </c>
      <c r="D95" t="s">
        <v>27</v>
      </c>
      <c r="G95">
        <v>0.5</v>
      </c>
      <c r="H95">
        <v>0.5</v>
      </c>
      <c r="I95">
        <v>3351</v>
      </c>
      <c r="J95">
        <v>7088</v>
      </c>
      <c r="L95">
        <v>2211</v>
      </c>
      <c r="M95">
        <v>2.9860000000000002</v>
      </c>
      <c r="N95">
        <v>6.2830000000000004</v>
      </c>
      <c r="O95">
        <v>3.298</v>
      </c>
      <c r="Q95">
        <v>0.115</v>
      </c>
      <c r="R95">
        <v>1</v>
      </c>
      <c r="S95">
        <v>0</v>
      </c>
      <c r="T95">
        <v>0</v>
      </c>
      <c r="V95">
        <v>0</v>
      </c>
      <c r="Y95" s="1">
        <v>44546</v>
      </c>
      <c r="Z95" s="6">
        <v>0.25726851851851851</v>
      </c>
      <c r="AB95">
        <v>1</v>
      </c>
      <c r="AD95" s="3">
        <f t="shared" si="15"/>
        <v>2.7098342718551169</v>
      </c>
      <c r="AE95" s="3">
        <f t="shared" si="14"/>
        <v>5.8478216053229168</v>
      </c>
      <c r="AF95" s="3">
        <f t="shared" si="16"/>
        <v>3.1379873334677999</v>
      </c>
      <c r="AG95" s="3">
        <f t="shared" si="17"/>
        <v>0.18175648443936818</v>
      </c>
      <c r="BC95" s="3"/>
      <c r="BD95" s="3"/>
      <c r="BE95" s="3"/>
      <c r="BF95" s="3"/>
    </row>
    <row r="96" spans="1:58" x14ac:dyDescent="0.35">
      <c r="A96">
        <v>73</v>
      </c>
      <c r="B96">
        <v>24</v>
      </c>
      <c r="C96" t="s">
        <v>165</v>
      </c>
      <c r="D96" t="s">
        <v>27</v>
      </c>
      <c r="G96">
        <v>0.5</v>
      </c>
      <c r="H96">
        <v>0.5</v>
      </c>
      <c r="I96">
        <v>4392</v>
      </c>
      <c r="J96">
        <v>8704</v>
      </c>
      <c r="L96">
        <v>2369</v>
      </c>
      <c r="M96">
        <v>3.7839999999999998</v>
      </c>
      <c r="N96">
        <v>7.6520000000000001</v>
      </c>
      <c r="O96">
        <v>3.8679999999999999</v>
      </c>
      <c r="Q96">
        <v>0.13200000000000001</v>
      </c>
      <c r="R96">
        <v>1</v>
      </c>
      <c r="S96">
        <v>0</v>
      </c>
      <c r="T96">
        <v>0</v>
      </c>
      <c r="V96">
        <v>0</v>
      </c>
      <c r="Y96" s="1">
        <v>44546</v>
      </c>
      <c r="Z96" s="6">
        <v>0.27053240740740742</v>
      </c>
      <c r="AB96">
        <v>1</v>
      </c>
      <c r="AD96" s="3">
        <f t="shared" si="15"/>
        <v>3.6289318487493207</v>
      </c>
      <c r="AE96" s="3">
        <f t="shared" si="14"/>
        <v>7.2769846054929204</v>
      </c>
      <c r="AF96" s="3">
        <f t="shared" si="16"/>
        <v>3.6480527567435996</v>
      </c>
      <c r="AG96" s="3">
        <f t="shared" si="17"/>
        <v>0.19622626154975087</v>
      </c>
      <c r="BC96" s="3"/>
      <c r="BD96" s="3"/>
      <c r="BE96" s="3"/>
      <c r="BF96" s="3"/>
    </row>
    <row r="97" spans="1:58" x14ac:dyDescent="0.35">
      <c r="A97">
        <v>74</v>
      </c>
      <c r="B97">
        <v>24</v>
      </c>
      <c r="C97" t="s">
        <v>165</v>
      </c>
      <c r="D97" t="s">
        <v>27</v>
      </c>
      <c r="G97">
        <v>0.5</v>
      </c>
      <c r="H97">
        <v>0.5</v>
      </c>
      <c r="I97">
        <v>4782</v>
      </c>
      <c r="J97">
        <v>8739</v>
      </c>
      <c r="L97">
        <v>2374</v>
      </c>
      <c r="M97">
        <v>4.0839999999999996</v>
      </c>
      <c r="N97">
        <v>7.6820000000000004</v>
      </c>
      <c r="O97">
        <v>3.5979999999999999</v>
      </c>
      <c r="Q97">
        <v>0.13200000000000001</v>
      </c>
      <c r="R97">
        <v>1</v>
      </c>
      <c r="S97">
        <v>0</v>
      </c>
      <c r="T97">
        <v>0</v>
      </c>
      <c r="V97">
        <v>0</v>
      </c>
      <c r="Y97" s="1">
        <v>44546</v>
      </c>
      <c r="Z97" s="6">
        <v>0.27780092592592592</v>
      </c>
      <c r="AB97">
        <v>1</v>
      </c>
      <c r="AD97" s="3">
        <f t="shared" si="15"/>
        <v>3.9732623530612705</v>
      </c>
      <c r="AE97" s="3">
        <f t="shared" si="14"/>
        <v>7.3079380120560087</v>
      </c>
      <c r="AF97" s="3">
        <f t="shared" si="16"/>
        <v>3.3346756589947382</v>
      </c>
      <c r="AG97" s="3">
        <f t="shared" si="17"/>
        <v>0.19668416588868703</v>
      </c>
      <c r="AJ97">
        <f>ABS(100*(AD97-AD98)/(AVERAGE(AD97:AD98)))</f>
        <v>0.22196341307515643</v>
      </c>
      <c r="AO97">
        <f>ABS(100*(AE97-AE98)/(AVERAGE(AE97:AE98)))</f>
        <v>0.44676182953307286</v>
      </c>
      <c r="AT97">
        <f>ABS(100*(AF97-AF98)/(AVERAGE(AF97:AF98)))</f>
        <v>0.71394927677875775</v>
      </c>
      <c r="AY97">
        <f>ABS(100*(AG97-AG98)/(AVERAGE(AG97:AG98)))</f>
        <v>4.9939717642661883</v>
      </c>
      <c r="BC97" s="3">
        <f>AVERAGE(AD97:AD98)</f>
        <v>3.9776768467062951</v>
      </c>
      <c r="BD97" s="3">
        <f>AVERAGE(AE97:AE98)</f>
        <v>7.3242990983822125</v>
      </c>
      <c r="BE97" s="3">
        <f>AVERAGE(AF97:AF98)</f>
        <v>3.3466222516759165</v>
      </c>
      <c r="BF97" s="3">
        <f>AVERAGE(AG97:AG98)</f>
        <v>0.2017211136169848</v>
      </c>
    </row>
    <row r="98" spans="1:58" x14ac:dyDescent="0.35">
      <c r="A98">
        <v>75</v>
      </c>
      <c r="B98">
        <v>24</v>
      </c>
      <c r="C98" t="s">
        <v>165</v>
      </c>
      <c r="D98" t="s">
        <v>27</v>
      </c>
      <c r="G98">
        <v>0.5</v>
      </c>
      <c r="H98">
        <v>0.5</v>
      </c>
      <c r="I98">
        <v>4792</v>
      </c>
      <c r="J98">
        <v>8776</v>
      </c>
      <c r="L98">
        <v>2484</v>
      </c>
      <c r="M98">
        <v>4.0910000000000002</v>
      </c>
      <c r="N98">
        <v>7.7140000000000004</v>
      </c>
      <c r="O98">
        <v>3.6230000000000002</v>
      </c>
      <c r="Q98">
        <v>0.14399999999999999</v>
      </c>
      <c r="R98">
        <v>1</v>
      </c>
      <c r="S98">
        <v>0</v>
      </c>
      <c r="T98">
        <v>0</v>
      </c>
      <c r="V98">
        <v>0</v>
      </c>
      <c r="Y98" s="1">
        <v>44546</v>
      </c>
      <c r="Z98" s="6">
        <v>0.2854976851851852</v>
      </c>
      <c r="AB98">
        <v>1</v>
      </c>
      <c r="AD98" s="3">
        <f t="shared" si="15"/>
        <v>3.9820913403513201</v>
      </c>
      <c r="AE98" s="3">
        <f t="shared" si="14"/>
        <v>7.3406601847084154</v>
      </c>
      <c r="AF98" s="3">
        <f t="shared" si="16"/>
        <v>3.3585688443570954</v>
      </c>
      <c r="AG98" s="3">
        <f t="shared" si="17"/>
        <v>0.20675806134528257</v>
      </c>
      <c r="BC98" s="3"/>
      <c r="BD98" s="3"/>
      <c r="BE98" s="3"/>
      <c r="BF98" s="3"/>
    </row>
    <row r="99" spans="1:58" x14ac:dyDescent="0.35">
      <c r="A99">
        <v>76</v>
      </c>
      <c r="B99">
        <v>25</v>
      </c>
      <c r="C99" t="s">
        <v>166</v>
      </c>
      <c r="D99" t="s">
        <v>27</v>
      </c>
      <c r="G99">
        <v>0.5</v>
      </c>
      <c r="H99">
        <v>0.5</v>
      </c>
      <c r="I99">
        <v>4867</v>
      </c>
      <c r="J99">
        <v>7897</v>
      </c>
      <c r="L99">
        <v>1789</v>
      </c>
      <c r="M99">
        <v>4.149</v>
      </c>
      <c r="N99">
        <v>6.968</v>
      </c>
      <c r="O99">
        <v>2.82</v>
      </c>
      <c r="Q99">
        <v>7.0999999999999994E-2</v>
      </c>
      <c r="R99">
        <v>1</v>
      </c>
      <c r="S99">
        <v>0</v>
      </c>
      <c r="T99">
        <v>0</v>
      </c>
      <c r="V99">
        <v>0</v>
      </c>
      <c r="Y99" s="1">
        <v>44546</v>
      </c>
      <c r="Z99" s="6">
        <v>0.29877314814814815</v>
      </c>
      <c r="AB99">
        <v>1</v>
      </c>
      <c r="AD99" s="3">
        <f t="shared" si="15"/>
        <v>4.048308745026695</v>
      </c>
      <c r="AE99" s="3">
        <f t="shared" si="14"/>
        <v>6.5632874884525787</v>
      </c>
      <c r="AF99" s="3">
        <f t="shared" si="16"/>
        <v>2.5149787434258837</v>
      </c>
      <c r="AG99" s="3">
        <f t="shared" si="17"/>
        <v>0.14310935823315621</v>
      </c>
      <c r="BC99" s="3"/>
      <c r="BD99" s="3"/>
      <c r="BE99" s="3"/>
      <c r="BF99" s="3"/>
    </row>
    <row r="100" spans="1:58" x14ac:dyDescent="0.35">
      <c r="A100">
        <v>77</v>
      </c>
      <c r="B100">
        <v>25</v>
      </c>
      <c r="C100" t="s">
        <v>166</v>
      </c>
      <c r="D100" t="s">
        <v>27</v>
      </c>
      <c r="G100">
        <v>0.5</v>
      </c>
      <c r="H100">
        <v>0.5</v>
      </c>
      <c r="I100">
        <v>4859</v>
      </c>
      <c r="J100">
        <v>7881</v>
      </c>
      <c r="L100">
        <v>1775</v>
      </c>
      <c r="M100">
        <v>4.1420000000000003</v>
      </c>
      <c r="N100">
        <v>6.9560000000000004</v>
      </c>
      <c r="O100">
        <v>2.8130000000000002</v>
      </c>
      <c r="Q100">
        <v>7.0000000000000007E-2</v>
      </c>
      <c r="R100">
        <v>1</v>
      </c>
      <c r="S100">
        <v>0</v>
      </c>
      <c r="T100">
        <v>0</v>
      </c>
      <c r="V100">
        <v>0</v>
      </c>
      <c r="Y100" s="1">
        <v>44546</v>
      </c>
      <c r="Z100" s="6">
        <v>0.30608796296296298</v>
      </c>
      <c r="AB100">
        <v>1</v>
      </c>
      <c r="AD100" s="3">
        <f t="shared" si="15"/>
        <v>4.0412455551946556</v>
      </c>
      <c r="AE100" s="3">
        <f t="shared" si="14"/>
        <v>6.5491373597380242</v>
      </c>
      <c r="AF100" s="3">
        <f t="shared" si="16"/>
        <v>2.5078918045433687</v>
      </c>
      <c r="AG100" s="3">
        <f t="shared" si="17"/>
        <v>0.14182722608413495</v>
      </c>
      <c r="AJ100">
        <f>ABS(100*(AD100-AD101)/(AVERAGE(AD100:AD101)))</f>
        <v>0.97831467770289204</v>
      </c>
      <c r="AO100">
        <f>ABS(100*(AE100-AE101)/(AVERAGE(AE100:AE101)))</f>
        <v>9.4571365331480903E-2</v>
      </c>
      <c r="AT100">
        <f>ABS(100*(AF100-AF101)/(AVERAGE(AF100:AF101)))</f>
        <v>1.8479836919725319</v>
      </c>
      <c r="AY100">
        <f>ABS(100*(AG100-AG101)/(AVERAGE(AG100:AG101)))</f>
        <v>1.0278445494434612</v>
      </c>
      <c r="BC100" s="3">
        <f>AVERAGE(AD100:AD101)</f>
        <v>4.0611107765972676</v>
      </c>
      <c r="BD100" s="3">
        <f>AVERAGE(AE100:AE101)</f>
        <v>6.5460420190817157</v>
      </c>
      <c r="BE100" s="3">
        <f>AVERAGE(AF100:AF101)</f>
        <v>2.4849312424844472</v>
      </c>
      <c r="BF100" s="3">
        <f>AVERAGE(AG100:AG101)</f>
        <v>0.1425598730264328</v>
      </c>
    </row>
    <row r="101" spans="1:58" x14ac:dyDescent="0.35">
      <c r="A101">
        <v>78</v>
      </c>
      <c r="B101">
        <v>25</v>
      </c>
      <c r="C101" t="s">
        <v>166</v>
      </c>
      <c r="D101" t="s">
        <v>27</v>
      </c>
      <c r="G101">
        <v>0.5</v>
      </c>
      <c r="H101">
        <v>0.5</v>
      </c>
      <c r="I101">
        <v>4904</v>
      </c>
      <c r="J101">
        <v>7874</v>
      </c>
      <c r="L101">
        <v>1791</v>
      </c>
      <c r="M101">
        <v>4.1769999999999996</v>
      </c>
      <c r="N101">
        <v>6.9489999999999998</v>
      </c>
      <c r="O101">
        <v>2.7719999999999998</v>
      </c>
      <c r="Q101">
        <v>7.0999999999999994E-2</v>
      </c>
      <c r="R101">
        <v>1</v>
      </c>
      <c r="S101">
        <v>0</v>
      </c>
      <c r="T101">
        <v>0</v>
      </c>
      <c r="V101">
        <v>0</v>
      </c>
      <c r="Y101" s="1">
        <v>44546</v>
      </c>
      <c r="Z101" s="6">
        <v>0.31373842592592593</v>
      </c>
      <c r="AB101">
        <v>1</v>
      </c>
      <c r="AD101" s="3">
        <f t="shared" si="15"/>
        <v>4.0809759979998805</v>
      </c>
      <c r="AE101" s="3">
        <f t="shared" si="14"/>
        <v>6.5429466784254062</v>
      </c>
      <c r="AF101" s="3">
        <f t="shared" si="16"/>
        <v>2.4619706804255257</v>
      </c>
      <c r="AG101" s="3">
        <f t="shared" si="17"/>
        <v>0.14329251996873066</v>
      </c>
      <c r="BC101" s="3"/>
      <c r="BD101" s="3"/>
      <c r="BE101" s="3"/>
      <c r="BF101" s="3"/>
    </row>
    <row r="102" spans="1:58" x14ac:dyDescent="0.35">
      <c r="A102">
        <v>79</v>
      </c>
      <c r="B102">
        <v>26</v>
      </c>
      <c r="C102" t="s">
        <v>167</v>
      </c>
      <c r="D102" t="s">
        <v>27</v>
      </c>
      <c r="G102">
        <v>0.5</v>
      </c>
      <c r="H102">
        <v>0.5</v>
      </c>
      <c r="I102">
        <v>6319</v>
      </c>
      <c r="J102">
        <v>8438</v>
      </c>
      <c r="L102">
        <v>8389</v>
      </c>
      <c r="M102">
        <v>5.2629999999999999</v>
      </c>
      <c r="N102">
        <v>7.4269999999999996</v>
      </c>
      <c r="O102">
        <v>2.1640000000000001</v>
      </c>
      <c r="Q102">
        <v>0.76100000000000001</v>
      </c>
      <c r="R102">
        <v>1</v>
      </c>
      <c r="S102">
        <v>0</v>
      </c>
      <c r="T102">
        <v>0</v>
      </c>
      <c r="V102">
        <v>0</v>
      </c>
      <c r="Y102" s="1">
        <v>44546</v>
      </c>
      <c r="Z102" s="6">
        <v>0.32700231481481484</v>
      </c>
      <c r="AB102">
        <v>1</v>
      </c>
      <c r="AD102" s="3">
        <f t="shared" si="15"/>
        <v>5.3302776995419539</v>
      </c>
      <c r="AE102" s="3">
        <f t="shared" si="14"/>
        <v>7.0417387156134517</v>
      </c>
      <c r="AF102" s="3">
        <f t="shared" si="16"/>
        <v>1.7114610160714978</v>
      </c>
      <c r="AG102" s="3">
        <f t="shared" si="17"/>
        <v>0.7475430856288886</v>
      </c>
      <c r="BC102" s="3"/>
      <c r="BD102" s="3"/>
      <c r="BE102" s="3"/>
      <c r="BF102" s="3"/>
    </row>
    <row r="103" spans="1:58" x14ac:dyDescent="0.35">
      <c r="A103">
        <v>80</v>
      </c>
      <c r="B103">
        <v>26</v>
      </c>
      <c r="C103" t="s">
        <v>167</v>
      </c>
      <c r="D103" t="s">
        <v>27</v>
      </c>
      <c r="G103">
        <v>0.5</v>
      </c>
      <c r="H103">
        <v>0.5</v>
      </c>
      <c r="I103">
        <v>6867</v>
      </c>
      <c r="J103">
        <v>8411</v>
      </c>
      <c r="L103">
        <v>8416</v>
      </c>
      <c r="M103">
        <v>5.6829999999999998</v>
      </c>
      <c r="N103">
        <v>7.4039999999999999</v>
      </c>
      <c r="O103">
        <v>1.722</v>
      </c>
      <c r="Q103">
        <v>0.76400000000000001</v>
      </c>
      <c r="R103">
        <v>1</v>
      </c>
      <c r="S103">
        <v>0</v>
      </c>
      <c r="T103">
        <v>0</v>
      </c>
      <c r="V103">
        <v>0</v>
      </c>
      <c r="Y103" s="1">
        <v>44546</v>
      </c>
      <c r="Z103" s="6">
        <v>0.33435185185185184</v>
      </c>
      <c r="AB103">
        <v>1</v>
      </c>
      <c r="AD103" s="3">
        <f t="shared" si="15"/>
        <v>5.814106203036693</v>
      </c>
      <c r="AE103" s="3">
        <f t="shared" si="14"/>
        <v>7.0178603734076415</v>
      </c>
      <c r="AF103" s="3">
        <f t="shared" si="16"/>
        <v>1.2037541703709485</v>
      </c>
      <c r="AG103" s="3">
        <f t="shared" si="17"/>
        <v>0.75001576905914391</v>
      </c>
      <c r="AJ103">
        <f>ABS(100*(AD103-AD104)/(AVERAGE(AD103:AD104)))</f>
        <v>0.21282265637501749</v>
      </c>
      <c r="AO103">
        <f>ABS(100*(AE103-AE104)/(AVERAGE(AE103:AE104)))</f>
        <v>2.5206956554340586E-2</v>
      </c>
      <c r="AT103">
        <f>ABS(100*(AF103-AF104)/(AVERAGE(AF103:AF104)))</f>
        <v>0.8760444505748417</v>
      </c>
      <c r="AY103">
        <f>ABS(100*(AG103-AG104)/(AVERAGE(AG103:AG104)))</f>
        <v>0.32914162832858557</v>
      </c>
      <c r="BC103" s="3">
        <f>AVERAGE(AD103:AD104)</f>
        <v>5.8079259119336584</v>
      </c>
      <c r="BD103" s="3">
        <f>AVERAGE(AE103:AE104)</f>
        <v>7.0169759903629814</v>
      </c>
      <c r="BE103" s="3">
        <f>AVERAGE(AF103:AF104)</f>
        <v>1.2090500784293239</v>
      </c>
      <c r="BF103" s="3">
        <f>AVERAGE(AG103:AG104)</f>
        <v>0.75125211077427156</v>
      </c>
    </row>
    <row r="104" spans="1:58" x14ac:dyDescent="0.35">
      <c r="A104">
        <v>81</v>
      </c>
      <c r="B104">
        <v>26</v>
      </c>
      <c r="C104" t="s">
        <v>167</v>
      </c>
      <c r="D104" t="s">
        <v>27</v>
      </c>
      <c r="G104">
        <v>0.5</v>
      </c>
      <c r="H104">
        <v>0.5</v>
      </c>
      <c r="I104">
        <v>6853</v>
      </c>
      <c r="J104">
        <v>8409</v>
      </c>
      <c r="L104">
        <v>8443</v>
      </c>
      <c r="M104">
        <v>5.673</v>
      </c>
      <c r="N104">
        <v>7.4029999999999996</v>
      </c>
      <c r="O104">
        <v>1.73</v>
      </c>
      <c r="Q104">
        <v>0.76700000000000002</v>
      </c>
      <c r="R104">
        <v>1</v>
      </c>
      <c r="S104">
        <v>0</v>
      </c>
      <c r="T104">
        <v>0</v>
      </c>
      <c r="V104">
        <v>0</v>
      </c>
      <c r="Y104" s="1">
        <v>44546</v>
      </c>
      <c r="Z104" s="6">
        <v>0.34209490740740739</v>
      </c>
      <c r="AB104">
        <v>1</v>
      </c>
      <c r="AD104" s="3">
        <f t="shared" si="15"/>
        <v>5.8017456208306228</v>
      </c>
      <c r="AE104" s="3">
        <f t="shared" si="14"/>
        <v>7.0160916073183222</v>
      </c>
      <c r="AF104" s="3">
        <f t="shared" si="16"/>
        <v>1.2143459864876993</v>
      </c>
      <c r="AG104" s="3">
        <f t="shared" si="17"/>
        <v>0.75248845248939922</v>
      </c>
      <c r="BC104" s="3"/>
      <c r="BD104" s="3"/>
      <c r="BE104" s="3"/>
      <c r="BF104" s="3"/>
    </row>
    <row r="105" spans="1:58" x14ac:dyDescent="0.35">
      <c r="A105">
        <v>82</v>
      </c>
      <c r="B105">
        <v>27</v>
      </c>
      <c r="C105" t="s">
        <v>168</v>
      </c>
      <c r="D105" t="s">
        <v>27</v>
      </c>
      <c r="G105">
        <v>0.5</v>
      </c>
      <c r="H105">
        <v>0.5</v>
      </c>
      <c r="I105">
        <v>7051</v>
      </c>
      <c r="J105">
        <v>8920</v>
      </c>
      <c r="L105">
        <v>12498</v>
      </c>
      <c r="M105">
        <v>5.8239999999999998</v>
      </c>
      <c r="N105">
        <v>7.835</v>
      </c>
      <c r="O105">
        <v>2.0110000000000001</v>
      </c>
      <c r="Q105">
        <v>1.1910000000000001</v>
      </c>
      <c r="R105">
        <v>1</v>
      </c>
      <c r="S105">
        <v>0</v>
      </c>
      <c r="T105">
        <v>0</v>
      </c>
      <c r="V105">
        <v>0</v>
      </c>
      <c r="Y105" s="1">
        <v>44546</v>
      </c>
      <c r="Z105" s="6">
        <v>0.35548611111111111</v>
      </c>
      <c r="AB105">
        <v>1</v>
      </c>
      <c r="AD105" s="3">
        <f t="shared" si="15"/>
        <v>5.9765595691736131</v>
      </c>
      <c r="AE105" s="3">
        <f t="shared" si="14"/>
        <v>7.4680113431394055</v>
      </c>
      <c r="AF105" s="3">
        <f t="shared" si="16"/>
        <v>1.4914517739657924</v>
      </c>
      <c r="AG105" s="3">
        <f t="shared" si="17"/>
        <v>1.1238488713666257</v>
      </c>
      <c r="BC105" s="3"/>
      <c r="BD105" s="3"/>
      <c r="BE105" s="3"/>
      <c r="BF105" s="3"/>
    </row>
    <row r="106" spans="1:58" x14ac:dyDescent="0.35">
      <c r="A106">
        <v>83</v>
      </c>
      <c r="B106">
        <v>27</v>
      </c>
      <c r="C106" t="s">
        <v>168</v>
      </c>
      <c r="D106" t="s">
        <v>27</v>
      </c>
      <c r="G106">
        <v>0.5</v>
      </c>
      <c r="H106">
        <v>0.5</v>
      </c>
      <c r="I106">
        <v>7110</v>
      </c>
      <c r="J106">
        <v>8969</v>
      </c>
      <c r="L106">
        <v>12690</v>
      </c>
      <c r="M106">
        <v>5.8689999999999998</v>
      </c>
      <c r="N106">
        <v>7.8769999999999998</v>
      </c>
      <c r="O106">
        <v>2.008</v>
      </c>
      <c r="Q106">
        <v>1.2110000000000001</v>
      </c>
      <c r="R106">
        <v>1</v>
      </c>
      <c r="S106">
        <v>0</v>
      </c>
      <c r="T106">
        <v>0</v>
      </c>
      <c r="V106">
        <v>0</v>
      </c>
      <c r="Y106" s="1">
        <v>44546</v>
      </c>
      <c r="Z106" s="6">
        <v>0.3628703703703704</v>
      </c>
      <c r="AB106">
        <v>1</v>
      </c>
      <c r="AD106" s="3">
        <f t="shared" si="15"/>
        <v>6.0286505941849082</v>
      </c>
      <c r="AE106" s="3">
        <f t="shared" si="14"/>
        <v>7.511346112327729</v>
      </c>
      <c r="AF106" s="3">
        <f t="shared" si="16"/>
        <v>1.4826955181428207</v>
      </c>
      <c r="AG106" s="3">
        <f t="shared" si="17"/>
        <v>1.1414323979817742</v>
      </c>
      <c r="AJ106">
        <f>ABS(100*(AD106-AD107)/(AVERAGE(AD106:AD107)))</f>
        <v>0.66120589004876162</v>
      </c>
      <c r="AO106">
        <f>ABS(100*(AE106-AE107)/(AVERAGE(AE106:AE107)))</f>
        <v>0.92260550568305721</v>
      </c>
      <c r="AT106">
        <f>ABS(100*(AF106-AF107)/(AVERAGE(AF106:AF107)))</f>
        <v>1.9925098017964853</v>
      </c>
      <c r="AY106">
        <f>ABS(100*(AG106-AG107)/(AVERAGE(AG106:AG107)))</f>
        <v>0.24098987796416049</v>
      </c>
      <c r="BC106" s="3">
        <f>AVERAGE(AD106:AD107)</f>
        <v>6.0087853727822953</v>
      </c>
      <c r="BD106" s="3">
        <f>AVERAGE(AE106:AE107)</f>
        <v>7.4768551735860029</v>
      </c>
      <c r="BE106" s="3">
        <f>AVERAGE(AF106:AF107)</f>
        <v>1.4680698008037067</v>
      </c>
      <c r="BF106" s="3">
        <f>AVERAGE(AG106:AG107)</f>
        <v>1.1400586849649659</v>
      </c>
    </row>
    <row r="107" spans="1:58" x14ac:dyDescent="0.35">
      <c r="A107">
        <v>84</v>
      </c>
      <c r="B107">
        <v>27</v>
      </c>
      <c r="C107" t="s">
        <v>168</v>
      </c>
      <c r="D107" t="s">
        <v>27</v>
      </c>
      <c r="G107">
        <v>0.5</v>
      </c>
      <c r="H107">
        <v>0.5</v>
      </c>
      <c r="I107">
        <v>7065</v>
      </c>
      <c r="J107">
        <v>8891</v>
      </c>
      <c r="L107">
        <v>12660</v>
      </c>
      <c r="M107">
        <v>5.835</v>
      </c>
      <c r="N107">
        <v>7.8109999999999999</v>
      </c>
      <c r="O107">
        <v>1.9750000000000001</v>
      </c>
      <c r="Q107">
        <v>1.208</v>
      </c>
      <c r="R107">
        <v>1</v>
      </c>
      <c r="S107">
        <v>0</v>
      </c>
      <c r="T107">
        <v>0</v>
      </c>
      <c r="V107">
        <v>0</v>
      </c>
      <c r="Y107" s="1">
        <v>44546</v>
      </c>
      <c r="Z107" s="6">
        <v>0.3706828703703704</v>
      </c>
      <c r="AB107">
        <v>1</v>
      </c>
      <c r="AD107" s="3">
        <f t="shared" si="15"/>
        <v>5.9889201513796833</v>
      </c>
      <c r="AE107" s="3">
        <f t="shared" si="14"/>
        <v>7.442364234844276</v>
      </c>
      <c r="AF107" s="3">
        <f t="shared" si="16"/>
        <v>1.4534440834645928</v>
      </c>
      <c r="AG107" s="3">
        <f t="shared" si="17"/>
        <v>1.1386849719481573</v>
      </c>
      <c r="BC107" s="3"/>
      <c r="BD107" s="3"/>
      <c r="BE107" s="3"/>
      <c r="BF107" s="3"/>
    </row>
    <row r="108" spans="1:58" x14ac:dyDescent="0.35">
      <c r="A108">
        <v>85</v>
      </c>
      <c r="B108">
        <v>28</v>
      </c>
      <c r="C108" t="s">
        <v>169</v>
      </c>
      <c r="D108" t="s">
        <v>27</v>
      </c>
      <c r="G108">
        <v>0.5</v>
      </c>
      <c r="H108">
        <v>0.5</v>
      </c>
      <c r="I108">
        <v>6527</v>
      </c>
      <c r="J108">
        <v>8218</v>
      </c>
      <c r="L108">
        <v>5587</v>
      </c>
      <c r="M108">
        <v>5.4219999999999997</v>
      </c>
      <c r="N108">
        <v>7.2409999999999997</v>
      </c>
      <c r="O108">
        <v>1.819</v>
      </c>
      <c r="Q108">
        <v>0.46800000000000003</v>
      </c>
      <c r="R108">
        <v>1</v>
      </c>
      <c r="S108">
        <v>0</v>
      </c>
      <c r="T108">
        <v>0</v>
      </c>
      <c r="V108">
        <v>0</v>
      </c>
      <c r="Y108" s="1">
        <v>44546</v>
      </c>
      <c r="Z108" s="6">
        <v>0.38408564814814811</v>
      </c>
      <c r="AB108">
        <v>1</v>
      </c>
      <c r="AD108" s="3">
        <f t="shared" si="15"/>
        <v>5.5139206351749932</v>
      </c>
      <c r="AE108" s="3">
        <f t="shared" si="14"/>
        <v>6.8471744457883279</v>
      </c>
      <c r="AF108" s="3">
        <f t="shared" si="16"/>
        <v>1.3332538106133347</v>
      </c>
      <c r="AG108" s="3">
        <f t="shared" si="17"/>
        <v>0.49093349408906406</v>
      </c>
      <c r="BC108" s="3"/>
      <c r="BD108" s="3"/>
      <c r="BE108" s="3"/>
      <c r="BF108" s="3"/>
    </row>
    <row r="109" spans="1:58" x14ac:dyDescent="0.35">
      <c r="A109">
        <v>86</v>
      </c>
      <c r="B109">
        <v>28</v>
      </c>
      <c r="C109" t="s">
        <v>169</v>
      </c>
      <c r="D109" t="s">
        <v>27</v>
      </c>
      <c r="G109">
        <v>0.5</v>
      </c>
      <c r="H109">
        <v>0.5</v>
      </c>
      <c r="I109">
        <v>6244</v>
      </c>
      <c r="J109">
        <v>8233</v>
      </c>
      <c r="L109">
        <v>5542</v>
      </c>
      <c r="M109">
        <v>5.2050000000000001</v>
      </c>
      <c r="N109">
        <v>7.2530000000000001</v>
      </c>
      <c r="O109">
        <v>2.048</v>
      </c>
      <c r="Q109">
        <v>0.46400000000000002</v>
      </c>
      <c r="R109">
        <v>1</v>
      </c>
      <c r="S109">
        <v>0</v>
      </c>
      <c r="T109">
        <v>0</v>
      </c>
      <c r="V109">
        <v>0</v>
      </c>
      <c r="Y109" s="1">
        <v>44546</v>
      </c>
      <c r="Z109" s="6">
        <v>0.3913773148148148</v>
      </c>
      <c r="AB109">
        <v>1</v>
      </c>
      <c r="AD109" s="3">
        <f t="shared" si="15"/>
        <v>5.264060294866578</v>
      </c>
      <c r="AE109" s="3">
        <f t="shared" si="14"/>
        <v>6.8604401914582231</v>
      </c>
      <c r="AF109" s="3">
        <f t="shared" si="16"/>
        <v>1.5963798965916451</v>
      </c>
      <c r="AG109" s="3">
        <f t="shared" si="17"/>
        <v>0.48681235503863857</v>
      </c>
      <c r="AJ109">
        <f>ABS(100*(AD109-AD110)/(AVERAGE(AD109:AD110)))</f>
        <v>0.87597433250673606</v>
      </c>
      <c r="AO109">
        <f>ABS(100*(AE109-AE110)/(AVERAGE(AE109:AE110)))</f>
        <v>0.39882577261004087</v>
      </c>
      <c r="AT109">
        <f>ABS(100*(AF109-AF110)/(AVERAGE(AF109:AF110)))</f>
        <v>4.4901817820600245</v>
      </c>
      <c r="AY109">
        <f>ABS(100*(AG109-AG110)/(AVERAGE(AG109:AG110)))</f>
        <v>0.6375810175629415</v>
      </c>
      <c r="BC109" s="3">
        <f>AVERAGE(AD109:AD110)</f>
        <v>5.2411049279124491</v>
      </c>
      <c r="BD109" s="3">
        <f>AVERAGE(AE109:AE110)</f>
        <v>6.8741481286504476</v>
      </c>
      <c r="BE109" s="3">
        <f>AVERAGE(AF109:AF110)</f>
        <v>1.6330432007379989</v>
      </c>
      <c r="BF109" s="3">
        <f>AVERAGE(AG109:AG110)</f>
        <v>0.48836922979102149</v>
      </c>
    </row>
    <row r="110" spans="1:58" x14ac:dyDescent="0.35">
      <c r="A110">
        <v>87</v>
      </c>
      <c r="B110">
        <v>28</v>
      </c>
      <c r="C110" t="s">
        <v>169</v>
      </c>
      <c r="D110" t="s">
        <v>27</v>
      </c>
      <c r="G110">
        <v>0.5</v>
      </c>
      <c r="H110">
        <v>0.5</v>
      </c>
      <c r="I110">
        <v>6192</v>
      </c>
      <c r="J110">
        <v>8264</v>
      </c>
      <c r="L110">
        <v>5576</v>
      </c>
      <c r="M110">
        <v>5.165</v>
      </c>
      <c r="N110">
        <v>7.28</v>
      </c>
      <c r="O110">
        <v>2.1150000000000002</v>
      </c>
      <c r="Q110">
        <v>0.46700000000000003</v>
      </c>
      <c r="R110">
        <v>1</v>
      </c>
      <c r="S110">
        <v>0</v>
      </c>
      <c r="T110">
        <v>0</v>
      </c>
      <c r="V110">
        <v>0</v>
      </c>
      <c r="Y110" s="1">
        <v>44546</v>
      </c>
      <c r="Z110" s="6">
        <v>0.39914351851851854</v>
      </c>
      <c r="AB110">
        <v>1</v>
      </c>
      <c r="AD110" s="3">
        <f t="shared" si="15"/>
        <v>5.2181495609583193</v>
      </c>
      <c r="AE110" s="3">
        <f t="shared" si="14"/>
        <v>6.887856065842672</v>
      </c>
      <c r="AF110" s="3">
        <f t="shared" si="16"/>
        <v>1.6697065048843527</v>
      </c>
      <c r="AG110" s="3">
        <f t="shared" si="17"/>
        <v>0.48992610454340446</v>
      </c>
      <c r="BC110" s="3"/>
      <c r="BD110" s="3"/>
      <c r="BE110" s="3"/>
      <c r="BF110" s="3"/>
    </row>
    <row r="111" spans="1:58" x14ac:dyDescent="0.35">
      <c r="A111">
        <v>88</v>
      </c>
      <c r="B111">
        <v>29</v>
      </c>
      <c r="C111" t="s">
        <v>170</v>
      </c>
      <c r="D111" t="s">
        <v>27</v>
      </c>
      <c r="G111">
        <v>0.5</v>
      </c>
      <c r="H111">
        <v>0.5</v>
      </c>
      <c r="I111">
        <v>4862</v>
      </c>
      <c r="J111">
        <v>6310</v>
      </c>
      <c r="L111">
        <v>5123</v>
      </c>
      <c r="M111">
        <v>4.1449999999999996</v>
      </c>
      <c r="N111">
        <v>5.6239999999999997</v>
      </c>
      <c r="O111">
        <v>1.4790000000000001</v>
      </c>
      <c r="Q111">
        <v>0.42</v>
      </c>
      <c r="R111">
        <v>1</v>
      </c>
      <c r="S111">
        <v>0</v>
      </c>
      <c r="T111">
        <v>0</v>
      </c>
      <c r="V111">
        <v>0</v>
      </c>
      <c r="Y111" s="1">
        <v>44546</v>
      </c>
      <c r="Z111" s="6">
        <v>0.41222222222222221</v>
      </c>
      <c r="AB111">
        <v>1</v>
      </c>
      <c r="AD111" s="3">
        <f t="shared" si="15"/>
        <v>4.04389425138167</v>
      </c>
      <c r="AE111" s="3">
        <f t="shared" si="14"/>
        <v>5.1597715965777047</v>
      </c>
      <c r="AF111" s="3">
        <f t="shared" si="16"/>
        <v>1.1158773451960347</v>
      </c>
      <c r="AG111" s="3">
        <f t="shared" si="17"/>
        <v>0.44843997143578829</v>
      </c>
      <c r="BC111" s="3"/>
      <c r="BD111" s="3"/>
      <c r="BE111" s="3"/>
      <c r="BF111" s="3"/>
    </row>
    <row r="112" spans="1:58" x14ac:dyDescent="0.35">
      <c r="A112">
        <v>89</v>
      </c>
      <c r="B112">
        <v>29</v>
      </c>
      <c r="C112" t="s">
        <v>170</v>
      </c>
      <c r="D112" t="s">
        <v>27</v>
      </c>
      <c r="G112">
        <v>0.5</v>
      </c>
      <c r="H112">
        <v>0.5</v>
      </c>
      <c r="I112">
        <v>4385</v>
      </c>
      <c r="J112">
        <v>6306</v>
      </c>
      <c r="L112">
        <v>5158</v>
      </c>
      <c r="M112">
        <v>3.7789999999999999</v>
      </c>
      <c r="N112">
        <v>5.6210000000000004</v>
      </c>
      <c r="O112">
        <v>1.8420000000000001</v>
      </c>
      <c r="Q112">
        <v>0.42299999999999999</v>
      </c>
      <c r="R112">
        <v>1</v>
      </c>
      <c r="S112">
        <v>0</v>
      </c>
      <c r="T112">
        <v>0</v>
      </c>
      <c r="V112">
        <v>0</v>
      </c>
      <c r="Y112" s="1">
        <v>44546</v>
      </c>
      <c r="Z112" s="6">
        <v>0.41932870370370368</v>
      </c>
      <c r="AB112">
        <v>1</v>
      </c>
      <c r="AD112" s="3">
        <f t="shared" si="15"/>
        <v>3.6227515576462861</v>
      </c>
      <c r="AE112" s="3">
        <f t="shared" si="14"/>
        <v>5.1562340643990661</v>
      </c>
      <c r="AF112" s="3">
        <f t="shared" si="16"/>
        <v>1.53348250675278</v>
      </c>
      <c r="AG112" s="3">
        <f t="shared" si="17"/>
        <v>0.45164530180834145</v>
      </c>
      <c r="AJ112">
        <f>ABS(100*(AD112-AD113)/(AVERAGE(AD112:AD113)))</f>
        <v>0.85663649837956191</v>
      </c>
      <c r="AO112">
        <f>ABS(100*(AE112-AE113)/(AVERAGE(AE112:AE113)))</f>
        <v>0.4986401191196444</v>
      </c>
      <c r="AT112">
        <f>ABS(100*(AF112-AF113)/(AVERAGE(AF112:AF113)))</f>
        <v>0.34205547215899612</v>
      </c>
      <c r="AY112">
        <f>ABS(100*(AG112-AG113)/(AVERAGE(AG112:AG113)))</f>
        <v>2.3178747240320652</v>
      </c>
      <c r="BC112" s="3">
        <f>AVERAGE(AD112:AD113)</f>
        <v>3.6073008298886986</v>
      </c>
      <c r="BD112" s="3">
        <f>AVERAGE(AE112:AE113)</f>
        <v>5.1434105102515009</v>
      </c>
      <c r="BE112" s="3">
        <f>AVERAGE(AF112:AF113)</f>
        <v>1.5361096803628025</v>
      </c>
      <c r="BF112" s="3">
        <f>AVERAGE(AG112:AG113)</f>
        <v>0.44647098277836283</v>
      </c>
    </row>
    <row r="113" spans="1:58" x14ac:dyDescent="0.35">
      <c r="A113">
        <v>90</v>
      </c>
      <c r="B113">
        <v>29</v>
      </c>
      <c r="C113" t="s">
        <v>170</v>
      </c>
      <c r="D113" t="s">
        <v>27</v>
      </c>
      <c r="G113">
        <v>0.5</v>
      </c>
      <c r="H113">
        <v>0.5</v>
      </c>
      <c r="I113">
        <v>4350</v>
      </c>
      <c r="J113">
        <v>6277</v>
      </c>
      <c r="L113">
        <v>5045</v>
      </c>
      <c r="M113">
        <v>3.7519999999999998</v>
      </c>
      <c r="N113">
        <v>5.5960000000000001</v>
      </c>
      <c r="O113">
        <v>1.8440000000000001</v>
      </c>
      <c r="Q113">
        <v>0.41199999999999998</v>
      </c>
      <c r="R113">
        <v>1</v>
      </c>
      <c r="S113">
        <v>0</v>
      </c>
      <c r="T113">
        <v>0</v>
      </c>
      <c r="V113">
        <v>0</v>
      </c>
      <c r="Y113" s="1">
        <v>44546</v>
      </c>
      <c r="Z113" s="6">
        <v>0.42695601851851855</v>
      </c>
      <c r="AB113">
        <v>1</v>
      </c>
      <c r="AD113" s="3">
        <f t="shared" si="15"/>
        <v>3.5918501021311107</v>
      </c>
      <c r="AE113" s="3">
        <f t="shared" si="14"/>
        <v>5.1305869561039357</v>
      </c>
      <c r="AF113" s="3">
        <f t="shared" si="16"/>
        <v>1.538736853972825</v>
      </c>
      <c r="AG113" s="3">
        <f t="shared" si="17"/>
        <v>0.44129666374838422</v>
      </c>
      <c r="BC113" s="3"/>
      <c r="BD113" s="3"/>
      <c r="BE113" s="3"/>
      <c r="BF113" s="3"/>
    </row>
    <row r="114" spans="1:58" x14ac:dyDescent="0.35">
      <c r="A114">
        <v>91</v>
      </c>
      <c r="B114">
        <v>30</v>
      </c>
      <c r="C114" t="s">
        <v>171</v>
      </c>
      <c r="D114" t="s">
        <v>27</v>
      </c>
      <c r="G114">
        <v>0.5</v>
      </c>
      <c r="H114">
        <v>0.5</v>
      </c>
      <c r="I114">
        <v>4553</v>
      </c>
      <c r="J114">
        <v>8128</v>
      </c>
      <c r="L114">
        <v>2306</v>
      </c>
      <c r="M114">
        <v>3.9079999999999999</v>
      </c>
      <c r="N114">
        <v>7.165</v>
      </c>
      <c r="O114">
        <v>3.2570000000000001</v>
      </c>
      <c r="Q114">
        <v>0.125</v>
      </c>
      <c r="R114">
        <v>1</v>
      </c>
      <c r="S114">
        <v>0</v>
      </c>
      <c r="T114">
        <v>0</v>
      </c>
      <c r="V114">
        <v>0</v>
      </c>
      <c r="Y114" s="1">
        <v>44546</v>
      </c>
      <c r="Z114" s="6">
        <v>0.44027777777777777</v>
      </c>
      <c r="AB114">
        <v>1</v>
      </c>
      <c r="AD114" s="3">
        <f t="shared" si="15"/>
        <v>3.7710785441191255</v>
      </c>
      <c r="AE114" s="3">
        <f t="shared" si="14"/>
        <v>6.7675799717689591</v>
      </c>
      <c r="AF114" s="3">
        <f t="shared" si="16"/>
        <v>2.9965014276498336</v>
      </c>
      <c r="AG114" s="3">
        <f t="shared" si="17"/>
        <v>0.19045666687915522</v>
      </c>
      <c r="BC114" s="3"/>
      <c r="BD114" s="3"/>
      <c r="BE114" s="3"/>
      <c r="BF114" s="3"/>
    </row>
    <row r="115" spans="1:58" x14ac:dyDescent="0.35">
      <c r="A115">
        <v>92</v>
      </c>
      <c r="B115">
        <v>30</v>
      </c>
      <c r="C115" t="s">
        <v>171</v>
      </c>
      <c r="D115" t="s">
        <v>27</v>
      </c>
      <c r="G115">
        <v>0.5</v>
      </c>
      <c r="H115">
        <v>0.5</v>
      </c>
      <c r="I115">
        <v>4596</v>
      </c>
      <c r="J115">
        <v>8128</v>
      </c>
      <c r="L115">
        <v>2271</v>
      </c>
      <c r="M115">
        <v>3.9409999999999998</v>
      </c>
      <c r="N115">
        <v>7.1639999999999997</v>
      </c>
      <c r="O115">
        <v>3.2229999999999999</v>
      </c>
      <c r="Q115">
        <v>0.121</v>
      </c>
      <c r="R115">
        <v>1</v>
      </c>
      <c r="S115">
        <v>0</v>
      </c>
      <c r="T115">
        <v>0</v>
      </c>
      <c r="V115">
        <v>0</v>
      </c>
      <c r="Y115" s="1">
        <v>44546</v>
      </c>
      <c r="Z115" s="6">
        <v>0.44768518518518513</v>
      </c>
      <c r="AB115">
        <v>1</v>
      </c>
      <c r="AD115" s="3">
        <f t="shared" si="15"/>
        <v>3.8090431894663408</v>
      </c>
      <c r="AE115" s="3">
        <f t="shared" si="14"/>
        <v>6.7675799717689591</v>
      </c>
      <c r="AF115" s="3">
        <f t="shared" si="16"/>
        <v>2.9585367823026183</v>
      </c>
      <c r="AG115" s="3">
        <f t="shared" si="17"/>
        <v>0.18725133650660211</v>
      </c>
      <c r="AJ115">
        <f>ABS(100*(AD115-AD116)/(AVERAGE(AD115:AD116)))</f>
        <v>0.13917087110606857</v>
      </c>
      <c r="AO115">
        <f>ABS(100*(AE115-AE116)/(AVERAGE(AE115:AE116)))</f>
        <v>0.58979129164766164</v>
      </c>
      <c r="AT115">
        <f>ABS(100*(AF115-AF116)/(AVERAGE(AF115:AF116)))</f>
        <v>1.1729506939636953</v>
      </c>
      <c r="AY115">
        <f>ABS(100*(AG115-AG116)/(AVERAGE(AG115:AG116)))</f>
        <v>0.14661641385711305</v>
      </c>
      <c r="BC115" s="3">
        <f>AVERAGE(AD115:AD116)</f>
        <v>3.8063944932793259</v>
      </c>
      <c r="BD115" s="3">
        <f>AVERAGE(AE115:AE116)</f>
        <v>6.7476813532641167</v>
      </c>
      <c r="BE115" s="3">
        <f>AVERAGE(AF115:AF116)</f>
        <v>2.9412868599847908</v>
      </c>
      <c r="BF115" s="3">
        <f>AVERAGE(AG115:AG116)</f>
        <v>0.18738870780828296</v>
      </c>
    </row>
    <row r="116" spans="1:58" x14ac:dyDescent="0.35">
      <c r="A116">
        <v>93</v>
      </c>
      <c r="B116">
        <v>30</v>
      </c>
      <c r="C116" t="s">
        <v>171</v>
      </c>
      <c r="D116" t="s">
        <v>27</v>
      </c>
      <c r="G116">
        <v>0.5</v>
      </c>
      <c r="H116">
        <v>0.5</v>
      </c>
      <c r="I116">
        <v>4590</v>
      </c>
      <c r="J116">
        <v>8083</v>
      </c>
      <c r="L116">
        <v>2274</v>
      </c>
      <c r="M116">
        <v>3.9359999999999999</v>
      </c>
      <c r="N116">
        <v>7.1260000000000003</v>
      </c>
      <c r="O116">
        <v>3.19</v>
      </c>
      <c r="Q116">
        <v>0.122</v>
      </c>
      <c r="R116">
        <v>1</v>
      </c>
      <c r="S116">
        <v>0</v>
      </c>
      <c r="T116">
        <v>0</v>
      </c>
      <c r="V116">
        <v>0</v>
      </c>
      <c r="Y116" s="1">
        <v>44546</v>
      </c>
      <c r="Z116" s="6">
        <v>0.45532407407407405</v>
      </c>
      <c r="AB116">
        <v>1</v>
      </c>
      <c r="AD116" s="3">
        <f t="shared" si="15"/>
        <v>3.8037457970923105</v>
      </c>
      <c r="AE116" s="3">
        <f t="shared" si="14"/>
        <v>6.7277827347592742</v>
      </c>
      <c r="AF116" s="3">
        <f t="shared" si="16"/>
        <v>2.9240369376669637</v>
      </c>
      <c r="AG116" s="3">
        <f t="shared" si="17"/>
        <v>0.1875260791099638</v>
      </c>
      <c r="BC116" s="3"/>
      <c r="BD116" s="3"/>
      <c r="BE116" s="3"/>
      <c r="BF116" s="3"/>
    </row>
    <row r="117" spans="1:58" x14ac:dyDescent="0.35">
      <c r="A117">
        <v>94</v>
      </c>
      <c r="B117">
        <v>31</v>
      </c>
      <c r="C117" t="s">
        <v>64</v>
      </c>
      <c r="D117" t="s">
        <v>27</v>
      </c>
      <c r="G117">
        <v>0.5</v>
      </c>
      <c r="H117">
        <v>0.5</v>
      </c>
      <c r="I117">
        <v>7452</v>
      </c>
      <c r="J117">
        <v>14626</v>
      </c>
      <c r="L117">
        <v>4661</v>
      </c>
      <c r="M117">
        <v>6.1319999999999997</v>
      </c>
      <c r="N117">
        <v>12.67</v>
      </c>
      <c r="O117">
        <v>6.5369999999999999</v>
      </c>
      <c r="Q117">
        <v>0.371</v>
      </c>
      <c r="R117">
        <v>1</v>
      </c>
      <c r="S117">
        <v>0</v>
      </c>
      <c r="T117">
        <v>0</v>
      </c>
      <c r="V117">
        <v>0</v>
      </c>
      <c r="Y117" s="1">
        <v>44546</v>
      </c>
      <c r="Z117" s="6">
        <v>0.46887731481481482</v>
      </c>
      <c r="AB117">
        <v>1</v>
      </c>
      <c r="AD117" s="3">
        <f t="shared" si="15"/>
        <v>6.3306019595046168</v>
      </c>
      <c r="AE117" s="3">
        <f t="shared" si="14"/>
        <v>12.514300995967401</v>
      </c>
      <c r="AF117" s="3">
        <f t="shared" si="16"/>
        <v>6.1836990364627846</v>
      </c>
      <c r="AG117" s="3">
        <f t="shared" si="17"/>
        <v>0.40612961051808699</v>
      </c>
      <c r="BC117" s="3"/>
      <c r="BD117" s="3"/>
      <c r="BE117" s="3"/>
      <c r="BF117" s="3"/>
    </row>
    <row r="118" spans="1:58" x14ac:dyDescent="0.35">
      <c r="A118">
        <v>95</v>
      </c>
      <c r="B118">
        <v>31</v>
      </c>
      <c r="C118" t="s">
        <v>64</v>
      </c>
      <c r="D118" t="s">
        <v>27</v>
      </c>
      <c r="G118">
        <v>0.5</v>
      </c>
      <c r="H118">
        <v>0.5</v>
      </c>
      <c r="I118">
        <v>8508</v>
      </c>
      <c r="J118">
        <v>14659</v>
      </c>
      <c r="L118">
        <v>4717</v>
      </c>
      <c r="M118">
        <v>6.9420000000000002</v>
      </c>
      <c r="N118">
        <v>12.698</v>
      </c>
      <c r="O118">
        <v>5.7549999999999999</v>
      </c>
      <c r="Q118">
        <v>0.377</v>
      </c>
      <c r="R118">
        <v>1</v>
      </c>
      <c r="S118">
        <v>0</v>
      </c>
      <c r="T118">
        <v>0</v>
      </c>
      <c r="V118">
        <v>0</v>
      </c>
      <c r="Y118" s="1">
        <v>44546</v>
      </c>
      <c r="Z118" s="6">
        <v>0.47636574074074073</v>
      </c>
      <c r="AB118">
        <v>1</v>
      </c>
      <c r="AD118" s="3">
        <f t="shared" si="15"/>
        <v>7.262943017333896</v>
      </c>
      <c r="AE118" s="3">
        <f t="shared" si="14"/>
        <v>12.54348563644117</v>
      </c>
      <c r="AF118" s="3">
        <f t="shared" si="16"/>
        <v>5.2805426191072744</v>
      </c>
      <c r="AG118" s="3">
        <f t="shared" si="17"/>
        <v>0.41125813911417203</v>
      </c>
      <c r="AJ118">
        <f>ABS(100*(AD118-AD119)/(AVERAGE(AD118:AD119)))</f>
        <v>0.6784386271272177</v>
      </c>
      <c r="AL118">
        <f>100*((AVERAGE(AD118:AD119)*25.225)-(AVERAGE(AD100:AD101)*25))/(1000*0.075)</f>
        <v>109.73807942614944</v>
      </c>
      <c r="AO118">
        <f>ABS(100*(AE118-AE119)/(AVERAGE(AE118:AE119)))</f>
        <v>0.58691182507194706</v>
      </c>
      <c r="AQ118">
        <f>100*((AVERAGE(AE118:AE119)*25.225)-(AVERAGE(AE100:AE101)*25))/(2000*0.075)</f>
        <v>101.22171291111448</v>
      </c>
      <c r="AT118">
        <f>ABS(100*(AF118-AF119)/(AVERAGE(AF118:AF119)))</f>
        <v>2.3537709791431136</v>
      </c>
      <c r="AV118">
        <f>100*((AVERAGE(AF118:AF119)*25.225)-(AVERAGE(AF100:AF101)*25))/(1000*0.075)</f>
        <v>92.705346396079634</v>
      </c>
      <c r="AY118">
        <f>ABS(100*(AG118-AG119)/(AVERAGE(AG118:AG119)))</f>
        <v>1.4370498249934489</v>
      </c>
      <c r="BA118">
        <f>100*((AVERAGE(AG118:AG119)*25.225)-(AVERAGE(AG100:AG101)*25))/(100*0.075)</f>
        <v>91.800918315559869</v>
      </c>
      <c r="BC118" s="3">
        <f>AVERAGE(AD118:AD119)</f>
        <v>7.2876641817460364</v>
      </c>
      <c r="BD118" s="3">
        <f>AVERAGE(AE118:AE119)</f>
        <v>12.506783740087794</v>
      </c>
      <c r="BE118" s="3">
        <f>AVERAGE(AF118:AF119)</f>
        <v>5.2191195583417596</v>
      </c>
      <c r="BF118" s="3">
        <f>AVERAGE(AG118:AG119)</f>
        <v>0.41423451731725708</v>
      </c>
    </row>
    <row r="119" spans="1:58" x14ac:dyDescent="0.35">
      <c r="A119">
        <v>96</v>
      </c>
      <c r="B119">
        <v>31</v>
      </c>
      <c r="C119" t="s">
        <v>64</v>
      </c>
      <c r="D119" t="s">
        <v>27</v>
      </c>
      <c r="G119">
        <v>0.5</v>
      </c>
      <c r="H119">
        <v>0.5</v>
      </c>
      <c r="I119">
        <v>8564</v>
      </c>
      <c r="J119">
        <v>14576</v>
      </c>
      <c r="L119">
        <v>4782</v>
      </c>
      <c r="M119">
        <v>6.9850000000000003</v>
      </c>
      <c r="N119">
        <v>12.627000000000001</v>
      </c>
      <c r="O119">
        <v>5.6420000000000003</v>
      </c>
      <c r="Q119">
        <v>0.38400000000000001</v>
      </c>
      <c r="R119">
        <v>1</v>
      </c>
      <c r="S119">
        <v>0</v>
      </c>
      <c r="T119">
        <v>0</v>
      </c>
      <c r="V119">
        <v>0</v>
      </c>
      <c r="Y119" s="1">
        <v>44546</v>
      </c>
      <c r="Z119" s="6">
        <v>0.48428240740740741</v>
      </c>
      <c r="AB119">
        <v>1</v>
      </c>
      <c r="AD119" s="3">
        <f t="shared" si="15"/>
        <v>7.3123853461581758</v>
      </c>
      <c r="AE119" s="3">
        <f t="shared" si="14"/>
        <v>12.47008184373442</v>
      </c>
      <c r="AF119" s="3">
        <f t="shared" si="16"/>
        <v>5.1576964975762438</v>
      </c>
      <c r="AG119" s="3">
        <f t="shared" si="17"/>
        <v>0.41721089552034213</v>
      </c>
    </row>
    <row r="120" spans="1:58" x14ac:dyDescent="0.35">
      <c r="A120">
        <v>97</v>
      </c>
      <c r="B120">
        <v>32</v>
      </c>
      <c r="C120" t="s">
        <v>65</v>
      </c>
      <c r="D120" t="s">
        <v>27</v>
      </c>
      <c r="G120">
        <v>0.5</v>
      </c>
      <c r="H120">
        <v>0.5</v>
      </c>
      <c r="I120">
        <v>5862</v>
      </c>
      <c r="J120">
        <v>8380</v>
      </c>
      <c r="L120">
        <v>2195</v>
      </c>
      <c r="M120">
        <v>4.9119999999999999</v>
      </c>
      <c r="N120">
        <v>7.3780000000000001</v>
      </c>
      <c r="O120">
        <v>2.4660000000000002</v>
      </c>
      <c r="Q120">
        <v>0.114</v>
      </c>
      <c r="R120">
        <v>1</v>
      </c>
      <c r="S120">
        <v>0</v>
      </c>
      <c r="T120">
        <v>0</v>
      </c>
      <c r="V120">
        <v>0</v>
      </c>
      <c r="Y120" s="1">
        <v>44546</v>
      </c>
      <c r="Z120" s="6">
        <v>0.49755787037037041</v>
      </c>
      <c r="AB120">
        <v>1</v>
      </c>
      <c r="AD120" s="3">
        <f t="shared" si="15"/>
        <v>4.9267929803866686</v>
      </c>
      <c r="AE120" s="3">
        <f t="shared" si="14"/>
        <v>6.9904444990231918</v>
      </c>
      <c r="AF120" s="3">
        <f t="shared" si="16"/>
        <v>2.0636515186365232</v>
      </c>
      <c r="AG120" s="3">
        <f t="shared" si="17"/>
        <v>0.18029119055477247</v>
      </c>
      <c r="BC120" s="3"/>
      <c r="BD120" s="3"/>
      <c r="BE120" s="3"/>
      <c r="BF120" s="3"/>
    </row>
    <row r="121" spans="1:58" x14ac:dyDescent="0.35">
      <c r="A121">
        <v>98</v>
      </c>
      <c r="B121">
        <v>32</v>
      </c>
      <c r="C121" t="s">
        <v>65</v>
      </c>
      <c r="D121" t="s">
        <v>27</v>
      </c>
      <c r="G121">
        <v>0.5</v>
      </c>
      <c r="H121">
        <v>0.5</v>
      </c>
      <c r="I121">
        <v>4735</v>
      </c>
      <c r="J121">
        <v>8347</v>
      </c>
      <c r="L121">
        <v>2217</v>
      </c>
      <c r="M121">
        <v>4.0469999999999997</v>
      </c>
      <c r="N121">
        <v>7.35</v>
      </c>
      <c r="O121">
        <v>3.3029999999999999</v>
      </c>
      <c r="Q121">
        <v>0.11600000000000001</v>
      </c>
      <c r="R121">
        <v>1</v>
      </c>
      <c r="S121">
        <v>0</v>
      </c>
      <c r="T121">
        <v>0</v>
      </c>
      <c r="V121">
        <v>0</v>
      </c>
      <c r="Y121" s="1">
        <v>44546</v>
      </c>
      <c r="Z121" s="6">
        <v>0.50471064814814814</v>
      </c>
      <c r="AB121">
        <v>1</v>
      </c>
      <c r="AD121" s="3">
        <f t="shared" si="15"/>
        <v>3.9317661127980355</v>
      </c>
      <c r="AE121" s="3">
        <f t="shared" si="14"/>
        <v>6.9612598585494236</v>
      </c>
      <c r="AF121" s="3">
        <f t="shared" si="16"/>
        <v>3.0294937457513882</v>
      </c>
      <c r="AG121" s="3">
        <f t="shared" si="17"/>
        <v>0.18230596964609155</v>
      </c>
      <c r="AJ121">
        <f>ABS(100*(AD121-AD122)/(AVERAGE(AD121:AD122)))</f>
        <v>0.51781427488368958</v>
      </c>
      <c r="AK121">
        <f>ABS(100*((AVERAGE(AD121:AD122)-AVERAGE(AD115:AD116))/(AVERAGE(AD115:AD116,AD121:AD122))))</f>
        <v>2.9818368461448999</v>
      </c>
      <c r="AO121">
        <f>ABS(100*(AE121-AE122)/(AVERAGE(AE121:AE122)))</f>
        <v>0.89795924538592375</v>
      </c>
      <c r="AP121">
        <f>ABS(100*((AVERAGE(AE121:AE122)-AVERAGE(AE115:AE116))/(AVERAGE(AE115:AE116,AE121:AE122))))</f>
        <v>3.5657656251080776</v>
      </c>
      <c r="AT121">
        <f>ABS(100*(AF121-AF122)/(AVERAGE(AF121:AF122)))</f>
        <v>2.7058519082205179</v>
      </c>
      <c r="AU121">
        <f>ABS(100*((AVERAGE(AF121:AF122)-AVERAGE(AF115:AF116))/(AVERAGE(AF115:AF116,AF121:AF122))))</f>
        <v>4.3163242596555031</v>
      </c>
      <c r="AY121">
        <f>ABS(100*(AG121-AG122)/(AVERAGE(AG121:AG122)))</f>
        <v>1.1487618498486727</v>
      </c>
      <c r="AZ121">
        <f>ABS(100*((AVERAGE(AG121:AG122)-AVERAGE(AG115:AG116))/(AVERAGE(AG115:AG116,AG121:AG122))))</f>
        <v>2.1737459040374083</v>
      </c>
      <c r="BC121" s="3">
        <f>AVERAGE(AD121:AD122)</f>
        <v>3.9216127774144782</v>
      </c>
      <c r="BD121" s="3">
        <f>AVERAGE(AE121:AE122)</f>
        <v>6.9926554566348411</v>
      </c>
      <c r="BE121" s="3">
        <f>AVERAGE(AF121:AF122)</f>
        <v>3.0710426792203638</v>
      </c>
      <c r="BF121" s="3">
        <f>AVERAGE(AG121:AG122)</f>
        <v>0.18335914962564473</v>
      </c>
    </row>
    <row r="122" spans="1:58" x14ac:dyDescent="0.35">
      <c r="A122">
        <v>99</v>
      </c>
      <c r="B122">
        <v>32</v>
      </c>
      <c r="C122" t="s">
        <v>65</v>
      </c>
      <c r="D122" t="s">
        <v>27</v>
      </c>
      <c r="G122">
        <v>0.5</v>
      </c>
      <c r="H122">
        <v>0.5</v>
      </c>
      <c r="I122">
        <v>4712</v>
      </c>
      <c r="J122">
        <v>8418</v>
      </c>
      <c r="L122">
        <v>2240</v>
      </c>
      <c r="M122">
        <v>4.03</v>
      </c>
      <c r="N122">
        <v>7.41</v>
      </c>
      <c r="O122">
        <v>3.38</v>
      </c>
      <c r="Q122">
        <v>0.11799999999999999</v>
      </c>
      <c r="R122">
        <v>1</v>
      </c>
      <c r="S122">
        <v>0</v>
      </c>
      <c r="T122">
        <v>0</v>
      </c>
      <c r="V122">
        <v>0</v>
      </c>
      <c r="Y122" s="1">
        <v>44546</v>
      </c>
      <c r="Z122" s="6">
        <v>0.51237268518518519</v>
      </c>
      <c r="AB122">
        <v>1</v>
      </c>
      <c r="AD122" s="3">
        <f t="shared" si="15"/>
        <v>3.9114594420309206</v>
      </c>
      <c r="AE122" s="3">
        <f t="shared" si="14"/>
        <v>7.0240510547202595</v>
      </c>
      <c r="AF122" s="3">
        <f t="shared" si="16"/>
        <v>3.1125916126893389</v>
      </c>
      <c r="AG122" s="3">
        <f t="shared" si="17"/>
        <v>0.18441232960519791</v>
      </c>
    </row>
    <row r="123" spans="1:58" x14ac:dyDescent="0.35">
      <c r="A123">
        <v>100</v>
      </c>
      <c r="B123">
        <v>3</v>
      </c>
      <c r="C123" t="s">
        <v>28</v>
      </c>
      <c r="D123" t="s">
        <v>27</v>
      </c>
      <c r="G123">
        <v>0.5</v>
      </c>
      <c r="H123">
        <v>0.5</v>
      </c>
      <c r="I123">
        <v>1576</v>
      </c>
      <c r="J123">
        <v>568</v>
      </c>
      <c r="L123">
        <v>145</v>
      </c>
      <c r="M123">
        <v>1.6240000000000001</v>
      </c>
      <c r="N123">
        <v>0.76</v>
      </c>
      <c r="O123">
        <v>0</v>
      </c>
      <c r="Q123">
        <v>0</v>
      </c>
      <c r="R123">
        <v>1</v>
      </c>
      <c r="S123">
        <v>0</v>
      </c>
      <c r="T123">
        <v>0</v>
      </c>
      <c r="V123">
        <v>0</v>
      </c>
      <c r="Y123" s="1">
        <v>44546</v>
      </c>
      <c r="Z123" s="6">
        <v>0.5247222222222222</v>
      </c>
      <c r="AB123">
        <v>1</v>
      </c>
      <c r="AD123" s="3">
        <f t="shared" si="15"/>
        <v>1.1426890278712438</v>
      </c>
      <c r="AE123" s="3">
        <f t="shared" si="14"/>
        <v>8.1644154141961314E-2</v>
      </c>
      <c r="AF123" s="3">
        <f t="shared" si="16"/>
        <v>-1.0610448737292826</v>
      </c>
      <c r="AG123" s="3">
        <f t="shared" si="17"/>
        <v>-7.4495884090535003E-3</v>
      </c>
      <c r="BC123" s="3"/>
      <c r="BD123" s="3"/>
      <c r="BE123" s="3"/>
      <c r="BF123" s="3"/>
    </row>
    <row r="124" spans="1:58" x14ac:dyDescent="0.35">
      <c r="A124">
        <v>101</v>
      </c>
      <c r="B124">
        <v>3</v>
      </c>
      <c r="C124" t="s">
        <v>28</v>
      </c>
      <c r="D124" t="s">
        <v>27</v>
      </c>
      <c r="G124">
        <v>0.5</v>
      </c>
      <c r="H124">
        <v>0.5</v>
      </c>
      <c r="I124">
        <v>280</v>
      </c>
      <c r="J124">
        <v>530</v>
      </c>
      <c r="L124">
        <v>137</v>
      </c>
      <c r="M124">
        <v>0.63</v>
      </c>
      <c r="N124">
        <v>0.72699999999999998</v>
      </c>
      <c r="O124">
        <v>9.7000000000000003E-2</v>
      </c>
      <c r="Q124">
        <v>0</v>
      </c>
      <c r="R124">
        <v>1</v>
      </c>
      <c r="S124">
        <v>0</v>
      </c>
      <c r="T124">
        <v>0</v>
      </c>
      <c r="V124">
        <v>0</v>
      </c>
      <c r="Y124" s="1">
        <v>44546</v>
      </c>
      <c r="Z124" s="6">
        <v>0.5307291666666667</v>
      </c>
      <c r="AB124">
        <v>1</v>
      </c>
      <c r="AD124" s="3">
        <f t="shared" si="15"/>
        <v>-1.5477249192346297E-3</v>
      </c>
      <c r="AE124" s="3">
        <f t="shared" si="14"/>
        <v>4.80375984448944E-2</v>
      </c>
      <c r="AF124" s="3">
        <f t="shared" si="16"/>
        <v>4.9585323364129033E-2</v>
      </c>
      <c r="AG124" s="3">
        <f t="shared" si="17"/>
        <v>-8.182235351351359E-3</v>
      </c>
      <c r="AJ124">
        <f>ABS(100*(AD124-AD125)/(AVERAGE(AD124:AD125)))</f>
        <v>183.10602250567629</v>
      </c>
      <c r="AO124">
        <f>ABS(100*(AE124-AE125)/(AVERAGE(AE124:AE125)))</f>
        <v>1.8581268694656103</v>
      </c>
      <c r="AT124">
        <f>ABS(100*(AF124-AF125)/(AVERAGE(AF124:AF125)))</f>
        <v>49.555001267201547</v>
      </c>
      <c r="AY124">
        <f>ABS(100*(AG124-AG125)/(AVERAGE(AG124:AG125)))</f>
        <v>53.346738617033793</v>
      </c>
      <c r="BC124" s="3">
        <f>AVERAGE(AD124:AD125)</f>
        <v>-1.8322800770329592E-2</v>
      </c>
      <c r="BD124" s="3">
        <f>AVERAGE(AE124:AE125)</f>
        <v>4.7595406922564566E-2</v>
      </c>
      <c r="BE124" s="3">
        <f>AVERAGE(AF124:AF125)</f>
        <v>6.5918207692894165E-2</v>
      </c>
      <c r="BF124" s="3">
        <f>AVERAGE(AG124:AG125)</f>
        <v>-1.1158613554436404E-2</v>
      </c>
    </row>
    <row r="125" spans="1:58" x14ac:dyDescent="0.35">
      <c r="A125">
        <v>102</v>
      </c>
      <c r="B125">
        <v>3</v>
      </c>
      <c r="C125" t="s">
        <v>28</v>
      </c>
      <c r="D125" t="s">
        <v>27</v>
      </c>
      <c r="G125">
        <v>0.5</v>
      </c>
      <c r="H125">
        <v>0.5</v>
      </c>
      <c r="I125">
        <v>242</v>
      </c>
      <c r="J125">
        <v>529</v>
      </c>
      <c r="L125">
        <v>72</v>
      </c>
      <c r="M125">
        <v>0.6</v>
      </c>
      <c r="N125">
        <v>0.72599999999999998</v>
      </c>
      <c r="O125">
        <v>0.126</v>
      </c>
      <c r="Q125">
        <v>0</v>
      </c>
      <c r="R125">
        <v>1</v>
      </c>
      <c r="S125">
        <v>0</v>
      </c>
      <c r="T125">
        <v>0</v>
      </c>
      <c r="V125">
        <v>0</v>
      </c>
      <c r="Y125" s="1">
        <v>44546</v>
      </c>
      <c r="Z125" s="6">
        <v>0.53718750000000004</v>
      </c>
      <c r="AB125">
        <v>1</v>
      </c>
      <c r="AD125" s="3">
        <f t="shared" si="15"/>
        <v>-3.5097876621424558E-2</v>
      </c>
      <c r="AE125" s="3">
        <f t="shared" si="14"/>
        <v>4.7153215400234733E-2</v>
      </c>
      <c r="AF125" s="3">
        <f t="shared" si="16"/>
        <v>8.2251092021659283E-2</v>
      </c>
      <c r="AG125" s="3">
        <f t="shared" si="17"/>
        <v>-1.4134991757521451E-2</v>
      </c>
      <c r="BC125" s="3"/>
      <c r="BD125" s="3"/>
      <c r="BE125" s="3"/>
      <c r="BF125" s="3"/>
    </row>
    <row r="126" spans="1:58" x14ac:dyDescent="0.35">
      <c r="A126">
        <v>103</v>
      </c>
      <c r="B126">
        <v>2</v>
      </c>
      <c r="C126" t="s">
        <v>69</v>
      </c>
      <c r="D126" t="s">
        <v>27</v>
      </c>
      <c r="G126">
        <v>0.3</v>
      </c>
      <c r="H126">
        <v>0.3</v>
      </c>
      <c r="I126">
        <v>3075</v>
      </c>
      <c r="J126">
        <v>11805</v>
      </c>
      <c r="L126">
        <v>5462</v>
      </c>
      <c r="M126">
        <v>4.6239999999999997</v>
      </c>
      <c r="N126">
        <v>17.132999999999999</v>
      </c>
      <c r="O126">
        <v>12.509</v>
      </c>
      <c r="Q126">
        <v>0.75900000000000001</v>
      </c>
      <c r="R126">
        <v>1</v>
      </c>
      <c r="S126">
        <v>0</v>
      </c>
      <c r="T126">
        <v>0</v>
      </c>
      <c r="V126">
        <v>0</v>
      </c>
      <c r="Y126" s="1">
        <v>44546</v>
      </c>
      <c r="Z126" s="6">
        <v>0.54976851851851849</v>
      </c>
      <c r="AB126">
        <v>1</v>
      </c>
      <c r="AD126" s="3">
        <f t="shared" si="15"/>
        <v>4.1102570377495624</v>
      </c>
      <c r="AE126" s="3">
        <f t="shared" si="14"/>
        <v>16.699094044970856</v>
      </c>
      <c r="AF126" s="3">
        <f t="shared" si="16"/>
        <v>12.588837007221294</v>
      </c>
      <c r="AG126" s="3">
        <f t="shared" si="17"/>
        <v>0.79914314269276676</v>
      </c>
    </row>
    <row r="127" spans="1:58" x14ac:dyDescent="0.35">
      <c r="A127">
        <v>104</v>
      </c>
      <c r="B127">
        <v>2</v>
      </c>
      <c r="C127" t="s">
        <v>69</v>
      </c>
      <c r="D127" t="s">
        <v>27</v>
      </c>
      <c r="G127">
        <v>0.3</v>
      </c>
      <c r="H127">
        <v>0.3</v>
      </c>
      <c r="I127">
        <v>5197</v>
      </c>
      <c r="J127">
        <v>12103</v>
      </c>
      <c r="L127">
        <v>5925</v>
      </c>
      <c r="M127">
        <v>7.3360000000000003</v>
      </c>
      <c r="N127">
        <v>17.553000000000001</v>
      </c>
      <c r="O127">
        <v>10.217000000000001</v>
      </c>
      <c r="Q127">
        <v>0.83899999999999997</v>
      </c>
      <c r="R127">
        <v>1</v>
      </c>
      <c r="S127">
        <v>0</v>
      </c>
      <c r="T127">
        <v>0</v>
      </c>
      <c r="V127">
        <v>0</v>
      </c>
      <c r="Y127" s="1">
        <v>44546</v>
      </c>
      <c r="Z127" s="6">
        <v>0.55687500000000001</v>
      </c>
      <c r="AB127">
        <v>1</v>
      </c>
      <c r="AD127" s="3">
        <f t="shared" si="15"/>
        <v>7.2327755426639087</v>
      </c>
      <c r="AE127" s="3">
        <f t="shared" si="14"/>
        <v>17.138337623818483</v>
      </c>
      <c r="AF127" s="3">
        <f t="shared" si="16"/>
        <v>9.9055620811545744</v>
      </c>
      <c r="AG127" s="3">
        <f t="shared" si="17"/>
        <v>0.86981304566858098</v>
      </c>
      <c r="AJ127">
        <f>ABS(100*(AD127-AD128)/(AVERAGE(AD127:AD128)))</f>
        <v>4.940724210816736</v>
      </c>
      <c r="AO127">
        <f>ABS(100*(AE127-AE128)/(AVERAGE(AE127:AE128)))</f>
        <v>3.4407662004685764E-2</v>
      </c>
      <c r="AT127">
        <f>ABS(100*(AF127-AF128)/(AVERAGE(AF127:AF128)))</f>
        <v>3.8304666429374845</v>
      </c>
      <c r="AY127">
        <f>ABS(100*(AG127-AG128)/(AVERAGE(AG127:AG128)))</f>
        <v>0.52505789579383422</v>
      </c>
      <c r="BC127" s="3">
        <f>AVERAGE(AD127:AD128)</f>
        <v>7.4159770289324456</v>
      </c>
      <c r="BD127" s="3">
        <f>AVERAGE(AE127:AE128)</f>
        <v>17.135389680336285</v>
      </c>
      <c r="BE127" s="3">
        <f>AVERAGE(AF127:AF128)</f>
        <v>9.7194126514038395</v>
      </c>
      <c r="BF127" s="3">
        <f>AVERAGE(AG127:AG128)</f>
        <v>0.87210256736326175</v>
      </c>
    </row>
    <row r="128" spans="1:58" x14ac:dyDescent="0.35">
      <c r="A128">
        <v>105</v>
      </c>
      <c r="B128">
        <v>2</v>
      </c>
      <c r="C128" t="s">
        <v>69</v>
      </c>
      <c r="D128" t="s">
        <v>27</v>
      </c>
      <c r="G128">
        <v>0.3</v>
      </c>
      <c r="H128">
        <v>0.3</v>
      </c>
      <c r="I128">
        <v>5446</v>
      </c>
      <c r="J128">
        <v>12099</v>
      </c>
      <c r="L128">
        <v>5955</v>
      </c>
      <c r="M128">
        <v>7.6539999999999999</v>
      </c>
      <c r="N128">
        <v>17.547000000000001</v>
      </c>
      <c r="O128">
        <v>9.8930000000000007</v>
      </c>
      <c r="Q128">
        <v>0.84499999999999997</v>
      </c>
      <c r="R128">
        <v>1</v>
      </c>
      <c r="S128">
        <v>0</v>
      </c>
      <c r="T128">
        <v>0</v>
      </c>
      <c r="V128">
        <v>0</v>
      </c>
      <c r="Y128" s="1">
        <v>44546</v>
      </c>
      <c r="Z128" s="6">
        <v>0.56437499999999996</v>
      </c>
      <c r="AB128">
        <v>1</v>
      </c>
      <c r="AD128" s="3">
        <f t="shared" si="15"/>
        <v>7.5991785152009816</v>
      </c>
      <c r="AE128" s="3">
        <f t="shared" si="14"/>
        <v>17.132441736854087</v>
      </c>
      <c r="AF128" s="3">
        <f t="shared" si="16"/>
        <v>9.5332632216531046</v>
      </c>
      <c r="AG128" s="3">
        <f t="shared" si="17"/>
        <v>0.87439208905794252</v>
      </c>
      <c r="BC128" s="3"/>
      <c r="BD128" s="3"/>
      <c r="BE128" s="3"/>
      <c r="BF128" s="3"/>
    </row>
    <row r="129" spans="1:58" x14ac:dyDescent="0.35">
      <c r="A129">
        <v>106</v>
      </c>
      <c r="B129">
        <v>4</v>
      </c>
      <c r="C129" t="s">
        <v>63</v>
      </c>
      <c r="D129" t="s">
        <v>27</v>
      </c>
      <c r="G129">
        <v>0.6</v>
      </c>
      <c r="H129">
        <v>0.6</v>
      </c>
      <c r="I129">
        <v>7117</v>
      </c>
      <c r="J129">
        <v>10441</v>
      </c>
      <c r="L129">
        <v>3884</v>
      </c>
      <c r="M129">
        <v>4.8959999999999999</v>
      </c>
      <c r="N129">
        <v>7.6040000000000001</v>
      </c>
      <c r="O129">
        <v>2.7069999999999999</v>
      </c>
      <c r="Q129">
        <v>0.24199999999999999</v>
      </c>
      <c r="R129">
        <v>1</v>
      </c>
      <c r="S129">
        <v>0</v>
      </c>
      <c r="T129">
        <v>0</v>
      </c>
      <c r="V129">
        <v>0</v>
      </c>
      <c r="Y129" s="1">
        <v>44546</v>
      </c>
      <c r="Z129" s="6">
        <v>0.57837962962962963</v>
      </c>
      <c r="AB129">
        <v>1</v>
      </c>
      <c r="AD129" s="3">
        <f t="shared" si="15"/>
        <v>5.0290257377399525</v>
      </c>
      <c r="AE129" s="3">
        <f t="shared" si="14"/>
        <v>7.3442982950556193</v>
      </c>
      <c r="AF129" s="3">
        <f t="shared" si="16"/>
        <v>2.3152725573156667</v>
      </c>
      <c r="AG129" s="3">
        <f t="shared" si="17"/>
        <v>0.27914273020617303</v>
      </c>
    </row>
    <row r="130" spans="1:58" x14ac:dyDescent="0.35">
      <c r="A130">
        <v>107</v>
      </c>
      <c r="B130">
        <v>4</v>
      </c>
      <c r="C130" t="s">
        <v>63</v>
      </c>
      <c r="D130" t="s">
        <v>27</v>
      </c>
      <c r="G130">
        <v>0.6</v>
      </c>
      <c r="H130">
        <v>0.6</v>
      </c>
      <c r="I130">
        <v>5848</v>
      </c>
      <c r="J130">
        <v>10369</v>
      </c>
      <c r="L130">
        <v>3749</v>
      </c>
      <c r="M130">
        <v>4.0839999999999996</v>
      </c>
      <c r="N130">
        <v>7.5529999999999999</v>
      </c>
      <c r="O130">
        <v>3.468</v>
      </c>
      <c r="Q130">
        <v>0.23</v>
      </c>
      <c r="R130">
        <v>1</v>
      </c>
      <c r="S130">
        <v>0</v>
      </c>
      <c r="T130">
        <v>0</v>
      </c>
      <c r="V130">
        <v>0</v>
      </c>
      <c r="Y130" s="1">
        <v>44546</v>
      </c>
      <c r="Z130" s="6">
        <v>0.58597222222222223</v>
      </c>
      <c r="AB130">
        <v>1</v>
      </c>
      <c r="AD130" s="3">
        <f t="shared" si="15"/>
        <v>4.0953603318171661</v>
      </c>
      <c r="AE130" s="3">
        <f t="shared" si="14"/>
        <v>7.2912353123760409</v>
      </c>
      <c r="AF130" s="3">
        <f t="shared" si="16"/>
        <v>3.1958749805588749</v>
      </c>
      <c r="AG130" s="3">
        <f t="shared" si="17"/>
        <v>0.26883988258010938</v>
      </c>
      <c r="AI130">
        <f>ABS(100*(AD130-3)/3)</f>
        <v>36.512011060572199</v>
      </c>
      <c r="AJ130">
        <f>ABS(100*(AD130-AD131)/(AVERAGE(AD130:AD131)))</f>
        <v>0.57655091786926815</v>
      </c>
      <c r="AN130">
        <f t="shared" ref="AN130" si="18">ABS(100*(AE130-6)/6)</f>
        <v>21.520588539600681</v>
      </c>
      <c r="AO130">
        <f>ABS(100*(AE130-AE131)/(AVERAGE(AE130:AE131)))</f>
        <v>7.0729806850493598E-2</v>
      </c>
      <c r="AS130">
        <f>ABS(100*(AF130-3)/3)</f>
        <v>6.5291660186291622</v>
      </c>
      <c r="AT130">
        <f>ABS(100*(AF130-AF131)/(AVERAGE(AF130:AF131)))</f>
        <v>0.89410725281088466</v>
      </c>
      <c r="AX130">
        <f t="shared" ref="AX130" si="19">ABS(100*(AG130-0.3)/0.3)</f>
        <v>10.386705806630204</v>
      </c>
      <c r="AY130">
        <f>ABS(100*(AG130-AG131)/(AVERAGE(AG130:AG131)))</f>
        <v>0.11348626433446862</v>
      </c>
      <c r="BC130" s="3">
        <f>AVERAGE(AD130:AD131)</f>
        <v>4.0835883487637661</v>
      </c>
      <c r="BD130" s="3">
        <f>AVERAGE(AE130:AE131)</f>
        <v>7.293814762922965</v>
      </c>
      <c r="BE130" s="3">
        <f>AVERAGE(AF130:AF131)</f>
        <v>3.210226414159199</v>
      </c>
      <c r="BF130" s="3">
        <f>AVERAGE(AG130:AG131)</f>
        <v>0.26899251735975482</v>
      </c>
    </row>
    <row r="131" spans="1:58" x14ac:dyDescent="0.35">
      <c r="A131">
        <v>108</v>
      </c>
      <c r="B131">
        <v>4</v>
      </c>
      <c r="C131" t="s">
        <v>63</v>
      </c>
      <c r="D131" t="s">
        <v>27</v>
      </c>
      <c r="G131">
        <v>0.6</v>
      </c>
      <c r="H131">
        <v>0.6</v>
      </c>
      <c r="I131">
        <v>5816</v>
      </c>
      <c r="J131">
        <v>10376</v>
      </c>
      <c r="L131">
        <v>3753</v>
      </c>
      <c r="M131">
        <v>4.0640000000000001</v>
      </c>
      <c r="N131">
        <v>7.5570000000000004</v>
      </c>
      <c r="O131">
        <v>3.4929999999999999</v>
      </c>
      <c r="Q131">
        <v>0.23</v>
      </c>
      <c r="R131">
        <v>1</v>
      </c>
      <c r="S131">
        <v>0</v>
      </c>
      <c r="T131">
        <v>0</v>
      </c>
      <c r="V131">
        <v>0</v>
      </c>
      <c r="Y131" s="1">
        <v>44546</v>
      </c>
      <c r="Z131" s="6">
        <v>0.59388888888888891</v>
      </c>
      <c r="AB131">
        <v>1</v>
      </c>
      <c r="AD131" s="3">
        <f t="shared" si="15"/>
        <v>4.0718163657103661</v>
      </c>
      <c r="AE131" s="3">
        <f t="shared" si="14"/>
        <v>7.2963942134698891</v>
      </c>
      <c r="AF131" s="3">
        <f t="shared" si="16"/>
        <v>3.2245778477595231</v>
      </c>
      <c r="AG131" s="3">
        <f t="shared" si="17"/>
        <v>0.26914515213940021</v>
      </c>
    </row>
    <row r="132" spans="1:58" x14ac:dyDescent="0.35">
      <c r="A132">
        <v>109</v>
      </c>
      <c r="B132">
        <v>1</v>
      </c>
      <c r="C132" t="s">
        <v>131</v>
      </c>
      <c r="D132" t="s">
        <v>27</v>
      </c>
      <c r="G132">
        <v>0.5</v>
      </c>
      <c r="H132">
        <v>0.5</v>
      </c>
      <c r="I132">
        <v>4056</v>
      </c>
      <c r="J132">
        <v>7447</v>
      </c>
      <c r="L132">
        <v>3299</v>
      </c>
      <c r="M132">
        <v>3.5259999999999998</v>
      </c>
      <c r="N132">
        <v>6.5880000000000001</v>
      </c>
      <c r="O132">
        <v>3.0609999999999999</v>
      </c>
      <c r="Q132">
        <v>0.22900000000000001</v>
      </c>
      <c r="R132">
        <v>1</v>
      </c>
      <c r="S132">
        <v>0</v>
      </c>
      <c r="T132">
        <v>0</v>
      </c>
      <c r="V132">
        <v>0</v>
      </c>
      <c r="Y132" s="1">
        <v>44546</v>
      </c>
      <c r="Z132" s="6">
        <v>0.60699074074074078</v>
      </c>
      <c r="AB132">
        <v>1</v>
      </c>
      <c r="AD132" s="3">
        <f t="shared" si="15"/>
        <v>3.3322778758036411</v>
      </c>
      <c r="AE132" s="3">
        <f t="shared" si="14"/>
        <v>6.1653151183557338</v>
      </c>
      <c r="AF132" s="3">
        <f t="shared" si="16"/>
        <v>2.8330372425520927</v>
      </c>
      <c r="AG132" s="3">
        <f t="shared" si="17"/>
        <v>0.28139646859187678</v>
      </c>
    </row>
    <row r="133" spans="1:58" x14ac:dyDescent="0.35">
      <c r="A133">
        <v>110</v>
      </c>
      <c r="B133">
        <v>1</v>
      </c>
      <c r="C133" t="s">
        <v>131</v>
      </c>
      <c r="D133" t="s">
        <v>27</v>
      </c>
      <c r="G133">
        <v>0.5</v>
      </c>
      <c r="H133">
        <v>0.5</v>
      </c>
      <c r="I133">
        <v>3680</v>
      </c>
      <c r="J133">
        <v>7469</v>
      </c>
      <c r="L133">
        <v>3369</v>
      </c>
      <c r="M133">
        <v>3.238</v>
      </c>
      <c r="N133">
        <v>6.6070000000000002</v>
      </c>
      <c r="O133">
        <v>3.3679999999999999</v>
      </c>
      <c r="Q133">
        <v>0.23599999999999999</v>
      </c>
      <c r="R133">
        <v>1</v>
      </c>
      <c r="S133">
        <v>0</v>
      </c>
      <c r="T133">
        <v>0</v>
      </c>
      <c r="V133">
        <v>0</v>
      </c>
      <c r="Y133" s="1">
        <v>44546</v>
      </c>
      <c r="Z133" s="6">
        <v>0.61427083333333332</v>
      </c>
      <c r="AB133">
        <v>1</v>
      </c>
      <c r="AD133" s="3">
        <f t="shared" si="15"/>
        <v>3.0003079536977615</v>
      </c>
      <c r="AE133" s="3">
        <f t="shared" si="14"/>
        <v>6.1847715453382452</v>
      </c>
      <c r="AF133" s="3">
        <f t="shared" si="16"/>
        <v>3.1844635916404838</v>
      </c>
      <c r="AG133" s="3">
        <f t="shared" si="17"/>
        <v>0.2878071293369831</v>
      </c>
      <c r="AJ133">
        <f>ABS(100*(AD133-AD134)/(AVERAGE(AD133:AD134)))</f>
        <v>0.41282749431460197</v>
      </c>
      <c r="AO133">
        <f>ABS(100*(AE133-AE134)/(AVERAGE(AE133:AE134)))</f>
        <v>1.049330366184146</v>
      </c>
      <c r="AT133">
        <f>ABS(100*(AF133-AF134)/(AVERAGE(AF133:AF134)))</f>
        <v>1.6527348234767429</v>
      </c>
      <c r="AY133">
        <f>ABS(100*(AG133-AG134)/(AVERAGE(AG133:AG134)))</f>
        <v>1.7331825622368746</v>
      </c>
      <c r="BC133" s="3">
        <f>AVERAGE(AD133:AD134)</f>
        <v>2.9941276625947264</v>
      </c>
      <c r="BD133" s="3">
        <f>AVERAGE(AE133:AE134)</f>
        <v>6.1524915642081677</v>
      </c>
      <c r="BE133" s="3">
        <f>AVERAGE(AF133:AF134)</f>
        <v>3.1583639016134417</v>
      </c>
      <c r="BF133" s="3">
        <f>AVERAGE(AG133:AG134)</f>
        <v>0.2853344459067278</v>
      </c>
    </row>
    <row r="134" spans="1:58" x14ac:dyDescent="0.35">
      <c r="A134">
        <v>111</v>
      </c>
      <c r="B134">
        <v>1</v>
      </c>
      <c r="C134" t="s">
        <v>131</v>
      </c>
      <c r="D134" t="s">
        <v>27</v>
      </c>
      <c r="G134">
        <v>0.5</v>
      </c>
      <c r="H134">
        <v>0.5</v>
      </c>
      <c r="I134">
        <v>3666</v>
      </c>
      <c r="J134">
        <v>7396</v>
      </c>
      <c r="L134">
        <v>3315</v>
      </c>
      <c r="M134">
        <v>3.2269999999999999</v>
      </c>
      <c r="N134">
        <v>6.5449999999999999</v>
      </c>
      <c r="O134">
        <v>3.3180000000000001</v>
      </c>
      <c r="Q134">
        <v>0.23100000000000001</v>
      </c>
      <c r="R134">
        <v>1</v>
      </c>
      <c r="S134">
        <v>0</v>
      </c>
      <c r="T134">
        <v>0</v>
      </c>
      <c r="V134">
        <v>0</v>
      </c>
      <c r="Y134" s="1">
        <v>44546</v>
      </c>
      <c r="Z134" s="6">
        <v>0.62194444444444441</v>
      </c>
      <c r="AB134">
        <v>1</v>
      </c>
      <c r="AD134" s="3">
        <f t="shared" si="15"/>
        <v>2.9879473714916913</v>
      </c>
      <c r="AE134" s="3">
        <f t="shared" si="14"/>
        <v>6.120211583078091</v>
      </c>
      <c r="AF134" s="3">
        <f t="shared" si="16"/>
        <v>3.1322642115863997</v>
      </c>
      <c r="AG134" s="3">
        <f t="shared" si="17"/>
        <v>0.28286176247647249</v>
      </c>
    </row>
    <row r="135" spans="1:58" x14ac:dyDescent="0.35">
      <c r="A135">
        <v>112</v>
      </c>
      <c r="B135">
        <v>6</v>
      </c>
      <c r="R135">
        <v>1</v>
      </c>
    </row>
  </sheetData>
  <conditionalFormatting sqref="AW45 AR45 AY31:AZ37 AR42:AR43 AW42:AW43 AR35:AR39 AW31:AW39 AJ35:AK39 AT35:AU39 AO35:AP39">
    <cfRule type="cellIs" dxfId="272" priority="273" operator="greaterThan">
      <formula>20</formula>
    </cfRule>
  </conditionalFormatting>
  <conditionalFormatting sqref="AQ45 AV45 BA45 AL45:AM45 BA31:BA37 AL42:AM43 BA42:BA43 AV42:AV43 AQ42:AQ43 AL35:AM39 AV35:AV39 AQ35:AQ39">
    <cfRule type="cellIs" dxfId="271" priority="272" operator="between">
      <formula>80</formula>
      <formula>120</formula>
    </cfRule>
  </conditionalFormatting>
  <conditionalFormatting sqref="AY39">
    <cfRule type="cellIs" dxfId="270" priority="271" operator="greaterThan">
      <formula>20</formula>
    </cfRule>
  </conditionalFormatting>
  <conditionalFormatting sqref="AJ43:AK43 AT43:AU43 AY43:AZ43 AY45:AZ45 AT45:AU45 AJ45:AK45">
    <cfRule type="cellIs" dxfId="269" priority="270" operator="greaterThan">
      <formula>20</formula>
    </cfRule>
  </conditionalFormatting>
  <conditionalFormatting sqref="AJ45">
    <cfRule type="cellIs" dxfId="268" priority="267" operator="greaterThan">
      <formula>20</formula>
    </cfRule>
  </conditionalFormatting>
  <conditionalFormatting sqref="AY45">
    <cfRule type="cellIs" dxfId="267" priority="264" operator="greaterThan">
      <formula>20</formula>
    </cfRule>
  </conditionalFormatting>
  <conditionalFormatting sqref="AL30:AM35 AV30:AV35">
    <cfRule type="cellIs" dxfId="266" priority="262" operator="between">
      <formula>80</formula>
      <formula>120</formula>
    </cfRule>
  </conditionalFormatting>
  <conditionalFormatting sqref="AO43:AP43 AO45:AP45">
    <cfRule type="cellIs" dxfId="265" priority="269" operator="greaterThan">
      <formula>20</formula>
    </cfRule>
  </conditionalFormatting>
  <conditionalFormatting sqref="AO30:AP35">
    <cfRule type="cellIs" dxfId="264" priority="261" operator="greaterThan">
      <formula>20</formula>
    </cfRule>
  </conditionalFormatting>
  <conditionalFormatting sqref="AQ30:AQ35">
    <cfRule type="cellIs" dxfId="263" priority="260" operator="between">
      <formula>80</formula>
      <formula>120</formula>
    </cfRule>
  </conditionalFormatting>
  <conditionalFormatting sqref="AI30:AI44 AN30:AN44 AS30:AS44 AX30:AX44">
    <cfRule type="cellIs" dxfId="262" priority="268" operator="lessThan">
      <formula>20</formula>
    </cfRule>
  </conditionalFormatting>
  <conditionalFormatting sqref="AO45">
    <cfRule type="cellIs" dxfId="261" priority="266" operator="greaterThan">
      <formula>20</formula>
    </cfRule>
  </conditionalFormatting>
  <conditionalFormatting sqref="AT45">
    <cfRule type="cellIs" dxfId="260" priority="265" operator="greaterThan">
      <formula>20</formula>
    </cfRule>
  </conditionalFormatting>
  <conditionalFormatting sqref="AR30:AR35 AJ30:AK35 AT30:AU35">
    <cfRule type="cellIs" dxfId="259" priority="263" operator="greaterThan">
      <formula>20</formula>
    </cfRule>
  </conditionalFormatting>
  <conditionalFormatting sqref="AO43">
    <cfRule type="cellIs" dxfId="258" priority="258" operator="greaterThan">
      <formula>20</formula>
    </cfRule>
  </conditionalFormatting>
  <conditionalFormatting sqref="AY43 AY45">
    <cfRule type="cellIs" dxfId="257" priority="256" operator="greaterThan">
      <formula>20</formula>
    </cfRule>
  </conditionalFormatting>
  <conditionalFormatting sqref="AJ43">
    <cfRule type="cellIs" dxfId="256" priority="259" operator="greaterThan">
      <formula>20</formula>
    </cfRule>
  </conditionalFormatting>
  <conditionalFormatting sqref="AT43 AT45">
    <cfRule type="cellIs" dxfId="255" priority="257" operator="greaterThan">
      <formula>20</formula>
    </cfRule>
  </conditionalFormatting>
  <conditionalFormatting sqref="BA76">
    <cfRule type="cellIs" dxfId="254" priority="147" operator="between">
      <formula>80</formula>
      <formula>120</formula>
    </cfRule>
  </conditionalFormatting>
  <conditionalFormatting sqref="AJ44">
    <cfRule type="cellIs" dxfId="253" priority="255" operator="greaterThan">
      <formula>20</formula>
    </cfRule>
  </conditionalFormatting>
  <conditionalFormatting sqref="AO44">
    <cfRule type="cellIs" dxfId="252" priority="254" operator="greaterThan">
      <formula>20</formula>
    </cfRule>
  </conditionalFormatting>
  <conditionalFormatting sqref="AT44">
    <cfRule type="cellIs" dxfId="251" priority="253" operator="greaterThan">
      <formula>20</formula>
    </cfRule>
  </conditionalFormatting>
  <conditionalFormatting sqref="AY44">
    <cfRule type="cellIs" dxfId="250" priority="252" operator="greaterThan">
      <formula>20</formula>
    </cfRule>
  </conditionalFormatting>
  <conditionalFormatting sqref="AJ41">
    <cfRule type="cellIs" dxfId="249" priority="251" operator="greaterThan">
      <formula>20</formula>
    </cfRule>
  </conditionalFormatting>
  <conditionalFormatting sqref="AO41">
    <cfRule type="cellIs" dxfId="248" priority="250" operator="greaterThan">
      <formula>20</formula>
    </cfRule>
  </conditionalFormatting>
  <conditionalFormatting sqref="AT41">
    <cfRule type="cellIs" dxfId="247" priority="249" operator="greaterThan">
      <formula>20</formula>
    </cfRule>
  </conditionalFormatting>
  <conditionalFormatting sqref="AY41">
    <cfRule type="cellIs" dxfId="246" priority="248" operator="greaterThan">
      <formula>20</formula>
    </cfRule>
  </conditionalFormatting>
  <conditionalFormatting sqref="AJ42">
    <cfRule type="cellIs" dxfId="245" priority="247" operator="greaterThan">
      <formula>20</formula>
    </cfRule>
  </conditionalFormatting>
  <conditionalFormatting sqref="AO42">
    <cfRule type="cellIs" dxfId="244" priority="246" operator="greaterThan">
      <formula>20</formula>
    </cfRule>
  </conditionalFormatting>
  <conditionalFormatting sqref="AT42">
    <cfRule type="cellIs" dxfId="243" priority="245" operator="greaterThan">
      <formula>20</formula>
    </cfRule>
  </conditionalFormatting>
  <conditionalFormatting sqref="AY42">
    <cfRule type="cellIs" dxfId="242" priority="244" operator="greaterThan">
      <formula>20</formula>
    </cfRule>
  </conditionalFormatting>
  <conditionalFormatting sqref="AT81">
    <cfRule type="cellIs" dxfId="241" priority="138" operator="greaterThan">
      <formula>20</formula>
    </cfRule>
  </conditionalFormatting>
  <conditionalFormatting sqref="AY81">
    <cfRule type="cellIs" dxfId="240" priority="137" operator="greaterThan">
      <formula>20</formula>
    </cfRule>
  </conditionalFormatting>
  <conditionalFormatting sqref="AJ84">
    <cfRule type="cellIs" dxfId="239" priority="136" operator="greaterThan">
      <formula>20</formula>
    </cfRule>
  </conditionalFormatting>
  <conditionalFormatting sqref="AO84">
    <cfRule type="cellIs" dxfId="238" priority="135" operator="greaterThan">
      <formula>20</formula>
    </cfRule>
  </conditionalFormatting>
  <conditionalFormatting sqref="AJ78 AJ75 AJ72 AJ69 AJ66 AJ63 AJ60 AJ57 AJ54 AJ51 AJ48">
    <cfRule type="cellIs" dxfId="237" priority="243" operator="greaterThan">
      <formula>20</formula>
    </cfRule>
  </conditionalFormatting>
  <conditionalFormatting sqref="AO78 AO75 AO72 AO69 AO66 AO63 AO60 AO57 AO54 AO51 AO48">
    <cfRule type="cellIs" dxfId="236" priority="242" operator="greaterThan">
      <formula>20</formula>
    </cfRule>
  </conditionalFormatting>
  <conditionalFormatting sqref="AT78 AT75 AT72 AT69 AT66 AT63 AT60 AT57 AT54 AT51 AT48">
    <cfRule type="cellIs" dxfId="235" priority="241" operator="greaterThan">
      <formula>20</formula>
    </cfRule>
  </conditionalFormatting>
  <conditionalFormatting sqref="AY78 AY75 AY72 AY69 AY66 AY63 AY60 AY57 AY54 AY51 AY48">
    <cfRule type="cellIs" dxfId="234" priority="240" operator="greaterThan">
      <formula>20</formula>
    </cfRule>
  </conditionalFormatting>
  <conditionalFormatting sqref="AJ85">
    <cfRule type="cellIs" dxfId="233" priority="239" operator="greaterThan">
      <formula>20</formula>
    </cfRule>
  </conditionalFormatting>
  <conditionalFormatting sqref="AO85">
    <cfRule type="cellIs" dxfId="232" priority="238" operator="greaterThan">
      <formula>20</formula>
    </cfRule>
  </conditionalFormatting>
  <conditionalFormatting sqref="AT85">
    <cfRule type="cellIs" dxfId="231" priority="237" operator="greaterThan">
      <formula>20</formula>
    </cfRule>
  </conditionalFormatting>
  <conditionalFormatting sqref="AY85">
    <cfRule type="cellIs" dxfId="230" priority="236" operator="greaterThan">
      <formula>20</formula>
    </cfRule>
  </conditionalFormatting>
  <conditionalFormatting sqref="AL79">
    <cfRule type="cellIs" dxfId="229" priority="235" operator="between">
      <formula>80</formula>
      <formula>120</formula>
    </cfRule>
  </conditionalFormatting>
  <conditionalFormatting sqref="AK78">
    <cfRule type="cellIs" dxfId="228" priority="234" operator="greaterThan">
      <formula>20</formula>
    </cfRule>
  </conditionalFormatting>
  <conditionalFormatting sqref="AL78">
    <cfRule type="cellIs" dxfId="227" priority="233" operator="between">
      <formula>80</formula>
      <formula>120</formula>
    </cfRule>
  </conditionalFormatting>
  <conditionalFormatting sqref="AL78">
    <cfRule type="cellIs" dxfId="226" priority="232" operator="between">
      <formula>80</formula>
      <formula>120</formula>
    </cfRule>
  </conditionalFormatting>
  <conditionalFormatting sqref="AP76">
    <cfRule type="cellIs" dxfId="225" priority="168" operator="greaterThan">
      <formula>20</formula>
    </cfRule>
  </conditionalFormatting>
  <conditionalFormatting sqref="AL80">
    <cfRule type="cellIs" dxfId="224" priority="231" operator="between">
      <formula>80</formula>
      <formula>120</formula>
    </cfRule>
  </conditionalFormatting>
  <conditionalFormatting sqref="AJ79 AJ76 AJ73 AJ70 AJ67 AJ64 AJ61 AJ58 AJ55 AJ52 AJ49 AJ46">
    <cfRule type="cellIs" dxfId="223" priority="186" operator="greaterThan">
      <formula>20</formula>
    </cfRule>
  </conditionalFormatting>
  <conditionalFormatting sqref="AO79 AO76 AO73 AO70 AO67 AO64 AO61 AO58 AO55 AO52 AO49 AO46">
    <cfRule type="cellIs" dxfId="222" priority="185" operator="greaterThan">
      <formula>20</formula>
    </cfRule>
  </conditionalFormatting>
  <conditionalFormatting sqref="AT79 AT76 AT73 AT70 AT67 AT64 AT61 AT58 AT55 AT52 AT49 AT46">
    <cfRule type="cellIs" dxfId="221" priority="184" operator="greaterThan">
      <formula>20</formula>
    </cfRule>
  </conditionalFormatting>
  <conditionalFormatting sqref="AY79 AY76 AY73 AY70 AY67 AY64 AY61 AY58 AY55 AY52 AY49 AY46">
    <cfRule type="cellIs" dxfId="220" priority="183" operator="greaterThan">
      <formula>20</formula>
    </cfRule>
  </conditionalFormatting>
  <conditionalFormatting sqref="AO83">
    <cfRule type="cellIs" dxfId="219" priority="181" operator="greaterThan">
      <formula>20</formula>
    </cfRule>
  </conditionalFormatting>
  <conditionalFormatting sqref="AT83">
    <cfRule type="cellIs" dxfId="218" priority="180" operator="greaterThan">
      <formula>20</formula>
    </cfRule>
  </conditionalFormatting>
  <conditionalFormatting sqref="AQ79">
    <cfRule type="cellIs" dxfId="217" priority="230" operator="between">
      <formula>80</formula>
      <formula>120</formula>
    </cfRule>
  </conditionalFormatting>
  <conditionalFormatting sqref="AQ79">
    <cfRule type="cellIs" dxfId="216" priority="229" operator="between">
      <formula>80</formula>
      <formula>120</formula>
    </cfRule>
  </conditionalFormatting>
  <conditionalFormatting sqref="AP78">
    <cfRule type="cellIs" dxfId="215" priority="228" operator="greaterThan">
      <formula>20</formula>
    </cfRule>
  </conditionalFormatting>
  <conditionalFormatting sqref="AQ78">
    <cfRule type="cellIs" dxfId="214" priority="227" operator="between">
      <formula>80</formula>
      <formula>120</formula>
    </cfRule>
  </conditionalFormatting>
  <conditionalFormatting sqref="AQ78">
    <cfRule type="cellIs" dxfId="213" priority="226" operator="between">
      <formula>80</formula>
      <formula>120</formula>
    </cfRule>
  </conditionalFormatting>
  <conditionalFormatting sqref="AQ78">
    <cfRule type="cellIs" dxfId="212" priority="225" operator="between">
      <formula>80</formula>
      <formula>120</formula>
    </cfRule>
  </conditionalFormatting>
  <conditionalFormatting sqref="AQ80">
    <cfRule type="cellIs" dxfId="211" priority="224" operator="between">
      <formula>80</formula>
      <formula>120</formula>
    </cfRule>
  </conditionalFormatting>
  <conditionalFormatting sqref="AQ80">
    <cfRule type="cellIs" dxfId="210" priority="223" operator="between">
      <formula>80</formula>
      <formula>120</formula>
    </cfRule>
  </conditionalFormatting>
  <conditionalFormatting sqref="AV79">
    <cfRule type="cellIs" dxfId="209" priority="222" operator="between">
      <formula>80</formula>
      <formula>120</formula>
    </cfRule>
  </conditionalFormatting>
  <conditionalFormatting sqref="AU78">
    <cfRule type="cellIs" dxfId="208" priority="221" operator="greaterThan">
      <formula>20</formula>
    </cfRule>
  </conditionalFormatting>
  <conditionalFormatting sqref="AV78">
    <cfRule type="cellIs" dxfId="207" priority="220" operator="between">
      <formula>80</formula>
      <formula>120</formula>
    </cfRule>
  </conditionalFormatting>
  <conditionalFormatting sqref="AV78">
    <cfRule type="cellIs" dxfId="206" priority="218" operator="between">
      <formula>80</formula>
      <formula>120</formula>
    </cfRule>
  </conditionalFormatting>
  <conditionalFormatting sqref="AV78">
    <cfRule type="cellIs" dxfId="205" priority="219" operator="between">
      <formula>80</formula>
      <formula>120</formula>
    </cfRule>
  </conditionalFormatting>
  <conditionalFormatting sqref="AV80">
    <cfRule type="cellIs" dxfId="204" priority="217" operator="between">
      <formula>80</formula>
      <formula>120</formula>
    </cfRule>
  </conditionalFormatting>
  <conditionalFormatting sqref="AX85">
    <cfRule type="cellIs" dxfId="203" priority="125" operator="lessThan">
      <formula>20</formula>
    </cfRule>
  </conditionalFormatting>
  <conditionalFormatting sqref="BA79">
    <cfRule type="cellIs" dxfId="202" priority="216" operator="between">
      <formula>80</formula>
      <formula>120</formula>
    </cfRule>
  </conditionalFormatting>
  <conditionalFormatting sqref="AZ78">
    <cfRule type="cellIs" dxfId="201" priority="215" operator="greaterThan">
      <formula>20</formula>
    </cfRule>
  </conditionalFormatting>
  <conditionalFormatting sqref="BA78">
    <cfRule type="cellIs" dxfId="200" priority="214" operator="between">
      <formula>80</formula>
      <formula>120</formula>
    </cfRule>
  </conditionalFormatting>
  <conditionalFormatting sqref="BA78">
    <cfRule type="cellIs" dxfId="199" priority="213" operator="between">
      <formula>80</formula>
      <formula>120</formula>
    </cfRule>
  </conditionalFormatting>
  <conditionalFormatting sqref="BA78">
    <cfRule type="cellIs" dxfId="198" priority="211" operator="between">
      <formula>80</formula>
      <formula>120</formula>
    </cfRule>
  </conditionalFormatting>
  <conditionalFormatting sqref="BA78">
    <cfRule type="cellIs" dxfId="197" priority="212" operator="between">
      <formula>80</formula>
      <formula>120</formula>
    </cfRule>
  </conditionalFormatting>
  <conditionalFormatting sqref="BA80">
    <cfRule type="cellIs" dxfId="196" priority="210" operator="between">
      <formula>80</formula>
      <formula>120</formula>
    </cfRule>
  </conditionalFormatting>
  <conditionalFormatting sqref="AT84">
    <cfRule type="cellIs" dxfId="195" priority="134" operator="greaterThan">
      <formula>20</formula>
    </cfRule>
  </conditionalFormatting>
  <conditionalFormatting sqref="AO85 AO82">
    <cfRule type="cellIs" dxfId="194" priority="131" operator="greaterThan">
      <formula>20</formula>
    </cfRule>
  </conditionalFormatting>
  <conditionalFormatting sqref="AQ86">
    <cfRule type="cellIs" dxfId="193" priority="123" operator="between">
      <formula>80</formula>
      <formula>120</formula>
    </cfRule>
  </conditionalFormatting>
  <conditionalFormatting sqref="BA86">
    <cfRule type="cellIs" dxfId="192" priority="120" operator="between">
      <formula>80</formula>
      <formula>120</formula>
    </cfRule>
  </conditionalFormatting>
  <conditionalFormatting sqref="AW87 AR87">
    <cfRule type="cellIs" dxfId="191" priority="119" operator="greaterThan">
      <formula>20</formula>
    </cfRule>
  </conditionalFormatting>
  <conditionalFormatting sqref="AQ87 AV87 BA87 AL87:AM87">
    <cfRule type="cellIs" dxfId="190" priority="118" operator="between">
      <formula>80</formula>
      <formula>120</formula>
    </cfRule>
  </conditionalFormatting>
  <conditionalFormatting sqref="AY87:AZ87 AT87:AU87 AJ87:AK87">
    <cfRule type="cellIs" dxfId="189" priority="117" operator="greaterThan">
      <formula>20</formula>
    </cfRule>
  </conditionalFormatting>
  <conditionalFormatting sqref="AY38">
    <cfRule type="cellIs" dxfId="188" priority="209" operator="greaterThan">
      <formula>20</formula>
    </cfRule>
  </conditionalFormatting>
  <conditionalFormatting sqref="AJ42:AK42 AT42:AU42 AY42:AZ42">
    <cfRule type="cellIs" dxfId="187" priority="208" operator="greaterThan">
      <formula>20</formula>
    </cfRule>
  </conditionalFormatting>
  <conditionalFormatting sqref="AO42:AP42">
    <cfRule type="cellIs" dxfId="186" priority="207" operator="greaterThan">
      <formula>20</formula>
    </cfRule>
  </conditionalFormatting>
  <conditionalFormatting sqref="AO42">
    <cfRule type="cellIs" dxfId="185" priority="205" operator="greaterThan">
      <formula>20</formula>
    </cfRule>
  </conditionalFormatting>
  <conditionalFormatting sqref="AY42 AY44">
    <cfRule type="cellIs" dxfId="184" priority="203" operator="greaterThan">
      <formula>20</formula>
    </cfRule>
  </conditionalFormatting>
  <conditionalFormatting sqref="AJ42">
    <cfRule type="cellIs" dxfId="183" priority="206" operator="greaterThan">
      <formula>20</formula>
    </cfRule>
  </conditionalFormatting>
  <conditionalFormatting sqref="AT42 AT44">
    <cfRule type="cellIs" dxfId="182" priority="204" operator="greaterThan">
      <formula>20</formula>
    </cfRule>
  </conditionalFormatting>
  <conditionalFormatting sqref="AR44 AW44 AJ44:AK44 AT44:AU44 AY44:AZ44">
    <cfRule type="cellIs" dxfId="181" priority="202" operator="greaterThan">
      <formula>20</formula>
    </cfRule>
  </conditionalFormatting>
  <conditionalFormatting sqref="AL44:AM44 BA44 AV44">
    <cfRule type="cellIs" dxfId="180" priority="201" operator="between">
      <formula>80</formula>
      <formula>120</formula>
    </cfRule>
  </conditionalFormatting>
  <conditionalFormatting sqref="AO44:AP44">
    <cfRule type="cellIs" dxfId="179" priority="200" operator="greaterThan">
      <formula>20</formula>
    </cfRule>
  </conditionalFormatting>
  <conditionalFormatting sqref="AQ44">
    <cfRule type="cellIs" dxfId="178" priority="199" operator="between">
      <formula>80</formula>
      <formula>120</formula>
    </cfRule>
  </conditionalFormatting>
  <conditionalFormatting sqref="AJ43">
    <cfRule type="cellIs" dxfId="177" priority="198" operator="greaterThan">
      <formula>20</formula>
    </cfRule>
  </conditionalFormatting>
  <conditionalFormatting sqref="AO43">
    <cfRule type="cellIs" dxfId="176" priority="197" operator="greaterThan">
      <formula>20</formula>
    </cfRule>
  </conditionalFormatting>
  <conditionalFormatting sqref="AT43">
    <cfRule type="cellIs" dxfId="175" priority="196" operator="greaterThan">
      <formula>20</formula>
    </cfRule>
  </conditionalFormatting>
  <conditionalFormatting sqref="AY43">
    <cfRule type="cellIs" dxfId="174" priority="195" operator="greaterThan">
      <formula>20</formula>
    </cfRule>
  </conditionalFormatting>
  <conditionalFormatting sqref="AJ40">
    <cfRule type="cellIs" dxfId="173" priority="194" operator="greaterThan">
      <formula>20</formula>
    </cfRule>
  </conditionalFormatting>
  <conditionalFormatting sqref="AO40">
    <cfRule type="cellIs" dxfId="172" priority="193" operator="greaterThan">
      <formula>20</formula>
    </cfRule>
  </conditionalFormatting>
  <conditionalFormatting sqref="AT40">
    <cfRule type="cellIs" dxfId="171" priority="192" operator="greaterThan">
      <formula>20</formula>
    </cfRule>
  </conditionalFormatting>
  <conditionalFormatting sqref="AY40">
    <cfRule type="cellIs" dxfId="170" priority="191" operator="greaterThan">
      <formula>20</formula>
    </cfRule>
  </conditionalFormatting>
  <conditionalFormatting sqref="AJ41">
    <cfRule type="cellIs" dxfId="169" priority="190" operator="greaterThan">
      <formula>20</formula>
    </cfRule>
  </conditionalFormatting>
  <conditionalFormatting sqref="AO41">
    <cfRule type="cellIs" dxfId="168" priority="189" operator="greaterThan">
      <formula>20</formula>
    </cfRule>
  </conditionalFormatting>
  <conditionalFormatting sqref="AT41">
    <cfRule type="cellIs" dxfId="167" priority="188" operator="greaterThan">
      <formula>20</formula>
    </cfRule>
  </conditionalFormatting>
  <conditionalFormatting sqref="AY41">
    <cfRule type="cellIs" dxfId="166" priority="187" operator="greaterThan">
      <formula>20</formula>
    </cfRule>
  </conditionalFormatting>
  <conditionalFormatting sqref="AJ83">
    <cfRule type="cellIs" dxfId="165" priority="182" operator="greaterThan">
      <formula>20</formula>
    </cfRule>
  </conditionalFormatting>
  <conditionalFormatting sqref="AY83">
    <cfRule type="cellIs" dxfId="164" priority="179" operator="greaterThan">
      <formula>20</formula>
    </cfRule>
  </conditionalFormatting>
  <conditionalFormatting sqref="AK79">
    <cfRule type="cellIs" dxfId="163" priority="171" operator="lessThan">
      <formula>20</formula>
    </cfRule>
  </conditionalFormatting>
  <conditionalFormatting sqref="AL77">
    <cfRule type="cellIs" dxfId="162" priority="178" operator="between">
      <formula>80</formula>
      <formula>120</formula>
    </cfRule>
  </conditionalFormatting>
  <conditionalFormatting sqref="AK76">
    <cfRule type="cellIs" dxfId="161" priority="177" operator="greaterThan">
      <formula>20</formula>
    </cfRule>
  </conditionalFormatting>
  <conditionalFormatting sqref="AL76">
    <cfRule type="cellIs" dxfId="160" priority="176" operator="between">
      <formula>80</formula>
      <formula>120</formula>
    </cfRule>
  </conditionalFormatting>
  <conditionalFormatting sqref="AL76">
    <cfRule type="cellIs" dxfId="159" priority="175" operator="between">
      <formula>80</formula>
      <formula>120</formula>
    </cfRule>
  </conditionalFormatting>
  <conditionalFormatting sqref="AK79">
    <cfRule type="cellIs" dxfId="158" priority="174" operator="greaterThan">
      <formula>20</formula>
    </cfRule>
  </conditionalFormatting>
  <conditionalFormatting sqref="AL78:AL79">
    <cfRule type="cellIs" dxfId="157" priority="173" operator="between">
      <formula>80</formula>
      <formula>120</formula>
    </cfRule>
  </conditionalFormatting>
  <conditionalFormatting sqref="AK79">
    <cfRule type="cellIs" dxfId="156" priority="172" operator="greaterThan">
      <formula>20</formula>
    </cfRule>
  </conditionalFormatting>
  <conditionalFormatting sqref="AQ77">
    <cfRule type="cellIs" dxfId="155" priority="170" operator="between">
      <formula>80</formula>
      <formula>120</formula>
    </cfRule>
  </conditionalFormatting>
  <conditionalFormatting sqref="AQ77">
    <cfRule type="cellIs" dxfId="154" priority="169" operator="between">
      <formula>80</formula>
      <formula>120</formula>
    </cfRule>
  </conditionalFormatting>
  <conditionalFormatting sqref="AQ76">
    <cfRule type="cellIs" dxfId="153" priority="167" operator="between">
      <formula>80</formula>
      <formula>120</formula>
    </cfRule>
  </conditionalFormatting>
  <conditionalFormatting sqref="AQ76">
    <cfRule type="cellIs" dxfId="152" priority="166" operator="between">
      <formula>80</formula>
      <formula>120</formula>
    </cfRule>
  </conditionalFormatting>
  <conditionalFormatting sqref="AQ76">
    <cfRule type="cellIs" dxfId="151" priority="165" operator="between">
      <formula>80</formula>
      <formula>120</formula>
    </cfRule>
  </conditionalFormatting>
  <conditionalFormatting sqref="AP79">
    <cfRule type="cellIs" dxfId="150" priority="164" operator="greaterThan">
      <formula>20</formula>
    </cfRule>
  </conditionalFormatting>
  <conditionalFormatting sqref="AQ78:AQ79">
    <cfRule type="cellIs" dxfId="149" priority="163" operator="between">
      <formula>80</formula>
      <formula>120</formula>
    </cfRule>
  </conditionalFormatting>
  <conditionalFormatting sqref="AQ78:AQ79">
    <cfRule type="cellIs" dxfId="148" priority="162" operator="between">
      <formula>80</formula>
      <formula>120</formula>
    </cfRule>
  </conditionalFormatting>
  <conditionalFormatting sqref="AP79">
    <cfRule type="cellIs" dxfId="147" priority="161" operator="greaterThan">
      <formula>20</formula>
    </cfRule>
  </conditionalFormatting>
  <conditionalFormatting sqref="AP79">
    <cfRule type="cellIs" dxfId="146" priority="160" operator="lessThan">
      <formula>20</formula>
    </cfRule>
  </conditionalFormatting>
  <conditionalFormatting sqref="AV77">
    <cfRule type="cellIs" dxfId="145" priority="159" operator="between">
      <formula>80</formula>
      <formula>120</formula>
    </cfRule>
  </conditionalFormatting>
  <conditionalFormatting sqref="AU76">
    <cfRule type="cellIs" dxfId="144" priority="158" operator="greaterThan">
      <formula>20</formula>
    </cfRule>
  </conditionalFormatting>
  <conditionalFormatting sqref="AV76">
    <cfRule type="cellIs" dxfId="143" priority="157" operator="between">
      <formula>80</formula>
      <formula>120</formula>
    </cfRule>
  </conditionalFormatting>
  <conditionalFormatting sqref="AV76">
    <cfRule type="cellIs" dxfId="142" priority="155" operator="between">
      <formula>80</formula>
      <formula>120</formula>
    </cfRule>
  </conditionalFormatting>
  <conditionalFormatting sqref="AV76">
    <cfRule type="cellIs" dxfId="141" priority="156" operator="between">
      <formula>80</formula>
      <formula>120</formula>
    </cfRule>
  </conditionalFormatting>
  <conditionalFormatting sqref="AU79">
    <cfRule type="cellIs" dxfId="140" priority="154" operator="greaterThan">
      <formula>20</formula>
    </cfRule>
  </conditionalFormatting>
  <conditionalFormatting sqref="AV78:AV79">
    <cfRule type="cellIs" dxfId="139" priority="153" operator="between">
      <formula>80</formula>
      <formula>120</formula>
    </cfRule>
  </conditionalFormatting>
  <conditionalFormatting sqref="AU79">
    <cfRule type="cellIs" dxfId="138" priority="152" operator="greaterThan">
      <formula>20</formula>
    </cfRule>
  </conditionalFormatting>
  <conditionalFormatting sqref="AU79">
    <cfRule type="cellIs" dxfId="137" priority="151" operator="lessThan">
      <formula>20</formula>
    </cfRule>
  </conditionalFormatting>
  <conditionalFormatting sqref="BA77">
    <cfRule type="cellIs" dxfId="136" priority="150" operator="between">
      <formula>80</formula>
      <formula>120</formula>
    </cfRule>
  </conditionalFormatting>
  <conditionalFormatting sqref="AZ76">
    <cfRule type="cellIs" dxfId="135" priority="149" operator="greaterThan">
      <formula>20</formula>
    </cfRule>
  </conditionalFormatting>
  <conditionalFormatting sqref="BA76">
    <cfRule type="cellIs" dxfId="134" priority="148" operator="between">
      <formula>80</formula>
      <formula>120</formula>
    </cfRule>
  </conditionalFormatting>
  <conditionalFormatting sqref="BA76">
    <cfRule type="cellIs" dxfId="133" priority="145" operator="between">
      <formula>80</formula>
      <formula>120</formula>
    </cfRule>
  </conditionalFormatting>
  <conditionalFormatting sqref="BA76">
    <cfRule type="cellIs" dxfId="132" priority="146" operator="between">
      <formula>80</formula>
      <formula>120</formula>
    </cfRule>
  </conditionalFormatting>
  <conditionalFormatting sqref="AZ79">
    <cfRule type="cellIs" dxfId="131" priority="144" operator="greaterThan">
      <formula>20</formula>
    </cfRule>
  </conditionalFormatting>
  <conditionalFormatting sqref="BA78:BA79">
    <cfRule type="cellIs" dxfId="130" priority="143" operator="between">
      <formula>80</formula>
      <formula>120</formula>
    </cfRule>
  </conditionalFormatting>
  <conditionalFormatting sqref="AZ79">
    <cfRule type="cellIs" dxfId="129" priority="142" operator="greaterThan">
      <formula>20</formula>
    </cfRule>
  </conditionalFormatting>
  <conditionalFormatting sqref="AZ79">
    <cfRule type="cellIs" dxfId="128" priority="141" operator="lessThan">
      <formula>20</formula>
    </cfRule>
  </conditionalFormatting>
  <conditionalFormatting sqref="AJ81">
    <cfRule type="cellIs" dxfId="127" priority="140" operator="greaterThan">
      <formula>20</formula>
    </cfRule>
  </conditionalFormatting>
  <conditionalFormatting sqref="AO81">
    <cfRule type="cellIs" dxfId="126" priority="139" operator="greaterThan">
      <formula>20</formula>
    </cfRule>
  </conditionalFormatting>
  <conditionalFormatting sqref="AY84">
    <cfRule type="cellIs" dxfId="125" priority="133" operator="greaterThan">
      <formula>20</formula>
    </cfRule>
  </conditionalFormatting>
  <conditionalFormatting sqref="AJ85 AJ82">
    <cfRule type="cellIs" dxfId="124" priority="132" operator="greaterThan">
      <formula>20</formula>
    </cfRule>
  </conditionalFormatting>
  <conditionalFormatting sqref="AT85 AT82">
    <cfRule type="cellIs" dxfId="123" priority="130" operator="greaterThan">
      <formula>20</formula>
    </cfRule>
  </conditionalFormatting>
  <conditionalFormatting sqref="AY85 AY82">
    <cfRule type="cellIs" dxfId="122" priority="129" operator="greaterThan">
      <formula>20</formula>
    </cfRule>
  </conditionalFormatting>
  <conditionalFormatting sqref="AI85">
    <cfRule type="cellIs" dxfId="121" priority="128" operator="lessThan">
      <formula>20</formula>
    </cfRule>
  </conditionalFormatting>
  <conditionalFormatting sqref="AN85">
    <cfRule type="cellIs" dxfId="120" priority="127" operator="lessThan">
      <formula>20</formula>
    </cfRule>
  </conditionalFormatting>
  <conditionalFormatting sqref="AS85">
    <cfRule type="cellIs" dxfId="119" priority="126" operator="lessThan">
      <formula>20</formula>
    </cfRule>
  </conditionalFormatting>
  <conditionalFormatting sqref="AL86">
    <cfRule type="cellIs" dxfId="118" priority="124" operator="between">
      <formula>80</formula>
      <formula>120</formula>
    </cfRule>
  </conditionalFormatting>
  <conditionalFormatting sqref="AQ86">
    <cfRule type="cellIs" dxfId="117" priority="122" operator="between">
      <formula>80</formula>
      <formula>120</formula>
    </cfRule>
  </conditionalFormatting>
  <conditionalFormatting sqref="AV86">
    <cfRule type="cellIs" dxfId="116" priority="121" operator="between">
      <formula>80</formula>
      <formula>120</formula>
    </cfRule>
  </conditionalFormatting>
  <conditionalFormatting sqref="AL131">
    <cfRule type="cellIs" dxfId="115" priority="13" operator="between">
      <formula>80</formula>
      <formula>120</formula>
    </cfRule>
  </conditionalFormatting>
  <conditionalFormatting sqref="AQ131">
    <cfRule type="cellIs" dxfId="114" priority="12" operator="between">
      <formula>80</formula>
      <formula>120</formula>
    </cfRule>
  </conditionalFormatting>
  <conditionalFormatting sqref="AQ131">
    <cfRule type="cellIs" dxfId="113" priority="11" operator="between">
      <formula>80</formula>
      <formula>120</formula>
    </cfRule>
  </conditionalFormatting>
  <conditionalFormatting sqref="AV131">
    <cfRule type="cellIs" dxfId="112" priority="10" operator="between">
      <formula>80</formula>
      <formula>120</formula>
    </cfRule>
  </conditionalFormatting>
  <conditionalFormatting sqref="BA131">
    <cfRule type="cellIs" dxfId="111" priority="9" operator="between">
      <formula>80</formula>
      <formula>120</formula>
    </cfRule>
  </conditionalFormatting>
  <conditionalFormatting sqref="AJ87">
    <cfRule type="cellIs" dxfId="110" priority="115" operator="greaterThan">
      <formula>20</formula>
    </cfRule>
  </conditionalFormatting>
  <conditionalFormatting sqref="AY87">
    <cfRule type="cellIs" dxfId="109" priority="112" operator="greaterThan">
      <formula>20</formula>
    </cfRule>
  </conditionalFormatting>
  <conditionalFormatting sqref="AO87:AP87">
    <cfRule type="cellIs" dxfId="108" priority="116" operator="greaterThan">
      <formula>20</formula>
    </cfRule>
  </conditionalFormatting>
  <conditionalFormatting sqref="AO87">
    <cfRule type="cellIs" dxfId="107" priority="114" operator="greaterThan">
      <formula>20</formula>
    </cfRule>
  </conditionalFormatting>
  <conditionalFormatting sqref="AT87">
    <cfRule type="cellIs" dxfId="106" priority="113" operator="greaterThan">
      <formula>20</formula>
    </cfRule>
  </conditionalFormatting>
  <conditionalFormatting sqref="AY87">
    <cfRule type="cellIs" dxfId="105" priority="110" operator="greaterThan">
      <formula>20</formula>
    </cfRule>
  </conditionalFormatting>
  <conditionalFormatting sqref="AT87">
    <cfRule type="cellIs" dxfId="104" priority="111" operator="greaterThan">
      <formula>20</formula>
    </cfRule>
  </conditionalFormatting>
  <conditionalFormatting sqref="AJ120 AJ117 AJ114 AJ111 AJ108 AJ105 AJ102 AJ99 AJ96 AJ93 AJ90">
    <cfRule type="cellIs" dxfId="103" priority="109" operator="greaterThan">
      <formula>20</formula>
    </cfRule>
  </conditionalFormatting>
  <conditionalFormatting sqref="AO120 AO117 AO114 AO111 AO108 AO105 AO102 AO99 AO96 AO93 AO90">
    <cfRule type="cellIs" dxfId="102" priority="108" operator="greaterThan">
      <formula>20</formula>
    </cfRule>
  </conditionalFormatting>
  <conditionalFormatting sqref="AT120 AT117 AT114 AT111 AT108 AT105 AT102 AT99 AT96 AT93 AT90">
    <cfRule type="cellIs" dxfId="101" priority="107" operator="greaterThan">
      <formula>20</formula>
    </cfRule>
  </conditionalFormatting>
  <conditionalFormatting sqref="AY120 AY117 AY114 AY111 AY108 AY105 AY102 AY99 AY96 AY93 AY90">
    <cfRule type="cellIs" dxfId="100" priority="106" operator="greaterThan">
      <formula>20</formula>
    </cfRule>
  </conditionalFormatting>
  <conditionalFormatting sqref="AJ130 AJ127">
    <cfRule type="cellIs" dxfId="99" priority="105" operator="greaterThan">
      <formula>20</formula>
    </cfRule>
  </conditionalFormatting>
  <conditionalFormatting sqref="AO130 AO127">
    <cfRule type="cellIs" dxfId="98" priority="104" operator="greaterThan">
      <formula>20</formula>
    </cfRule>
  </conditionalFormatting>
  <conditionalFormatting sqref="AT130 AT127">
    <cfRule type="cellIs" dxfId="97" priority="103" operator="greaterThan">
      <formula>20</formula>
    </cfRule>
  </conditionalFormatting>
  <conditionalFormatting sqref="AY130 AY127">
    <cfRule type="cellIs" dxfId="96" priority="102" operator="greaterThan">
      <formula>20</formula>
    </cfRule>
  </conditionalFormatting>
  <conditionalFormatting sqref="AL121">
    <cfRule type="cellIs" dxfId="95" priority="101" operator="between">
      <formula>80</formula>
      <formula>120</formula>
    </cfRule>
  </conditionalFormatting>
  <conditionalFormatting sqref="AK120">
    <cfRule type="cellIs" dxfId="94" priority="100" operator="greaterThan">
      <formula>20</formula>
    </cfRule>
  </conditionalFormatting>
  <conditionalFormatting sqref="AL120">
    <cfRule type="cellIs" dxfId="93" priority="99" operator="between">
      <formula>80</formula>
      <formula>120</formula>
    </cfRule>
  </conditionalFormatting>
  <conditionalFormatting sqref="AL120">
    <cfRule type="cellIs" dxfId="92" priority="98" operator="between">
      <formula>80</formula>
      <formula>120</formula>
    </cfRule>
  </conditionalFormatting>
  <conditionalFormatting sqref="AL122">
    <cfRule type="cellIs" dxfId="91" priority="97" operator="between">
      <formula>80</formula>
      <formula>120</formula>
    </cfRule>
  </conditionalFormatting>
  <conditionalFormatting sqref="AQ121">
    <cfRule type="cellIs" dxfId="90" priority="96" operator="between">
      <formula>80</formula>
      <formula>120</formula>
    </cfRule>
  </conditionalFormatting>
  <conditionalFormatting sqref="AQ121">
    <cfRule type="cellIs" dxfId="89" priority="95" operator="between">
      <formula>80</formula>
      <formula>120</formula>
    </cfRule>
  </conditionalFormatting>
  <conditionalFormatting sqref="AP120">
    <cfRule type="cellIs" dxfId="88" priority="94" operator="greaterThan">
      <formula>20</formula>
    </cfRule>
  </conditionalFormatting>
  <conditionalFormatting sqref="AQ120">
    <cfRule type="cellIs" dxfId="87" priority="93" operator="between">
      <formula>80</formula>
      <formula>120</formula>
    </cfRule>
  </conditionalFormatting>
  <conditionalFormatting sqref="AQ120">
    <cfRule type="cellIs" dxfId="86" priority="92" operator="between">
      <formula>80</formula>
      <formula>120</formula>
    </cfRule>
  </conditionalFormatting>
  <conditionalFormatting sqref="AQ120">
    <cfRule type="cellIs" dxfId="85" priority="91" operator="between">
      <formula>80</formula>
      <formula>120</formula>
    </cfRule>
  </conditionalFormatting>
  <conditionalFormatting sqref="AQ122">
    <cfRule type="cellIs" dxfId="84" priority="90" operator="between">
      <formula>80</formula>
      <formula>120</formula>
    </cfRule>
  </conditionalFormatting>
  <conditionalFormatting sqref="AQ122">
    <cfRule type="cellIs" dxfId="83" priority="89" operator="between">
      <formula>80</formula>
      <formula>120</formula>
    </cfRule>
  </conditionalFormatting>
  <conditionalFormatting sqref="AV121">
    <cfRule type="cellIs" dxfId="82" priority="88" operator="between">
      <formula>80</formula>
      <formula>120</formula>
    </cfRule>
  </conditionalFormatting>
  <conditionalFormatting sqref="AU120">
    <cfRule type="cellIs" dxfId="81" priority="87" operator="greaterThan">
      <formula>20</formula>
    </cfRule>
  </conditionalFormatting>
  <conditionalFormatting sqref="AV120">
    <cfRule type="cellIs" dxfId="80" priority="86" operator="between">
      <formula>80</formula>
      <formula>120</formula>
    </cfRule>
  </conditionalFormatting>
  <conditionalFormatting sqref="AV120">
    <cfRule type="cellIs" dxfId="79" priority="84" operator="between">
      <formula>80</formula>
      <formula>120</formula>
    </cfRule>
  </conditionalFormatting>
  <conditionalFormatting sqref="AV120">
    <cfRule type="cellIs" dxfId="78" priority="85" operator="between">
      <formula>80</formula>
      <formula>120</formula>
    </cfRule>
  </conditionalFormatting>
  <conditionalFormatting sqref="AV122">
    <cfRule type="cellIs" dxfId="77" priority="83" operator="between">
      <formula>80</formula>
      <formula>120</formula>
    </cfRule>
  </conditionalFormatting>
  <conditionalFormatting sqref="BA121">
    <cfRule type="cellIs" dxfId="76" priority="82" operator="between">
      <formula>80</formula>
      <formula>120</formula>
    </cfRule>
  </conditionalFormatting>
  <conditionalFormatting sqref="AZ120">
    <cfRule type="cellIs" dxfId="75" priority="81" operator="greaterThan">
      <formula>20</formula>
    </cfRule>
  </conditionalFormatting>
  <conditionalFormatting sqref="BA120">
    <cfRule type="cellIs" dxfId="74" priority="80" operator="between">
      <formula>80</formula>
      <formula>120</formula>
    </cfRule>
  </conditionalFormatting>
  <conditionalFormatting sqref="BA120">
    <cfRule type="cellIs" dxfId="73" priority="79" operator="between">
      <formula>80</formula>
      <formula>120</formula>
    </cfRule>
  </conditionalFormatting>
  <conditionalFormatting sqref="BA120">
    <cfRule type="cellIs" dxfId="72" priority="77" operator="between">
      <formula>80</formula>
      <formula>120</formula>
    </cfRule>
  </conditionalFormatting>
  <conditionalFormatting sqref="BA120">
    <cfRule type="cellIs" dxfId="71" priority="78" operator="between">
      <formula>80</formula>
      <formula>120</formula>
    </cfRule>
  </conditionalFormatting>
  <conditionalFormatting sqref="BA122">
    <cfRule type="cellIs" dxfId="70" priority="76" operator="between">
      <formula>80</formula>
      <formula>120</formula>
    </cfRule>
  </conditionalFormatting>
  <conditionalFormatting sqref="AJ121 AJ118 AJ115 AJ112 AJ109 AJ106 AJ103 AJ100 AJ97 AJ94 AJ91 AJ88">
    <cfRule type="cellIs" dxfId="69" priority="75" operator="greaterThan">
      <formula>20</formula>
    </cfRule>
  </conditionalFormatting>
  <conditionalFormatting sqref="AO121 AO118 AO115 AO112 AO109 AO106 AO103 AO100 AO97 AO94 AO91 AO88">
    <cfRule type="cellIs" dxfId="68" priority="74" operator="greaterThan">
      <formula>20</formula>
    </cfRule>
  </conditionalFormatting>
  <conditionalFormatting sqref="AT121 AT118 AT115 AT112 AT109 AT106 AT103 AT100 AT97 AT94 AT91 AT88">
    <cfRule type="cellIs" dxfId="67" priority="73" operator="greaterThan">
      <formula>20</formula>
    </cfRule>
  </conditionalFormatting>
  <conditionalFormatting sqref="AY121 AY118 AY115 AY112 AY109 AY106 AY103 AY100 AY97 AY94 AY91 AY88">
    <cfRule type="cellIs" dxfId="66" priority="72" operator="greaterThan">
      <formula>20</formula>
    </cfRule>
  </conditionalFormatting>
  <conditionalFormatting sqref="AJ128 AJ125">
    <cfRule type="cellIs" dxfId="65" priority="71" operator="greaterThan">
      <formula>20</formula>
    </cfRule>
  </conditionalFormatting>
  <conditionalFormatting sqref="AO128 AO125">
    <cfRule type="cellIs" dxfId="64" priority="70" operator="greaterThan">
      <formula>20</formula>
    </cfRule>
  </conditionalFormatting>
  <conditionalFormatting sqref="AT128 AT125">
    <cfRule type="cellIs" dxfId="63" priority="69" operator="greaterThan">
      <formula>20</formula>
    </cfRule>
  </conditionalFormatting>
  <conditionalFormatting sqref="AY128 AY125">
    <cfRule type="cellIs" dxfId="62" priority="68" operator="greaterThan">
      <formula>20</formula>
    </cfRule>
  </conditionalFormatting>
  <conditionalFormatting sqref="AK121">
    <cfRule type="cellIs" dxfId="61" priority="60" operator="lessThan">
      <formula>20</formula>
    </cfRule>
  </conditionalFormatting>
  <conditionalFormatting sqref="AL119">
    <cfRule type="cellIs" dxfId="60" priority="67" operator="between">
      <formula>80</formula>
      <formula>120</formula>
    </cfRule>
  </conditionalFormatting>
  <conditionalFormatting sqref="AK118">
    <cfRule type="cellIs" dxfId="59" priority="66" operator="greaterThan">
      <formula>20</formula>
    </cfRule>
  </conditionalFormatting>
  <conditionalFormatting sqref="AL118">
    <cfRule type="cellIs" dxfId="58" priority="65" operator="between">
      <formula>80</formula>
      <formula>120</formula>
    </cfRule>
  </conditionalFormatting>
  <conditionalFormatting sqref="AL118">
    <cfRule type="cellIs" dxfId="57" priority="64" operator="between">
      <formula>80</formula>
      <formula>120</formula>
    </cfRule>
  </conditionalFormatting>
  <conditionalFormatting sqref="AK121">
    <cfRule type="cellIs" dxfId="56" priority="63" operator="greaterThan">
      <formula>20</formula>
    </cfRule>
  </conditionalFormatting>
  <conditionalFormatting sqref="AL120:AL121">
    <cfRule type="cellIs" dxfId="55" priority="62" operator="between">
      <formula>80</formula>
      <formula>120</formula>
    </cfRule>
  </conditionalFormatting>
  <conditionalFormatting sqref="AK121">
    <cfRule type="cellIs" dxfId="54" priority="61" operator="greaterThan">
      <formula>20</formula>
    </cfRule>
  </conditionalFormatting>
  <conditionalFormatting sqref="AQ119">
    <cfRule type="cellIs" dxfId="53" priority="59" operator="between">
      <formula>80</formula>
      <formula>120</formula>
    </cfRule>
  </conditionalFormatting>
  <conditionalFormatting sqref="AQ119">
    <cfRule type="cellIs" dxfId="52" priority="58" operator="between">
      <formula>80</formula>
      <formula>120</formula>
    </cfRule>
  </conditionalFormatting>
  <conditionalFormatting sqref="AP118">
    <cfRule type="cellIs" dxfId="51" priority="57" operator="greaterThan">
      <formula>20</formula>
    </cfRule>
  </conditionalFormatting>
  <conditionalFormatting sqref="AQ118">
    <cfRule type="cellIs" dxfId="50" priority="56" operator="between">
      <formula>80</formula>
      <formula>120</formula>
    </cfRule>
  </conditionalFormatting>
  <conditionalFormatting sqref="AQ118">
    <cfRule type="cellIs" dxfId="49" priority="55" operator="between">
      <formula>80</formula>
      <formula>120</formula>
    </cfRule>
  </conditionalFormatting>
  <conditionalFormatting sqref="AQ118">
    <cfRule type="cellIs" dxfId="48" priority="54" operator="between">
      <formula>80</formula>
      <formula>120</formula>
    </cfRule>
  </conditionalFormatting>
  <conditionalFormatting sqref="AP121">
    <cfRule type="cellIs" dxfId="47" priority="53" operator="greaterThan">
      <formula>20</formula>
    </cfRule>
  </conditionalFormatting>
  <conditionalFormatting sqref="AQ120:AQ121">
    <cfRule type="cellIs" dxfId="46" priority="52" operator="between">
      <formula>80</formula>
      <formula>120</formula>
    </cfRule>
  </conditionalFormatting>
  <conditionalFormatting sqref="AQ120:AQ121">
    <cfRule type="cellIs" dxfId="45" priority="51" operator="between">
      <formula>80</formula>
      <formula>120</formula>
    </cfRule>
  </conditionalFormatting>
  <conditionalFormatting sqref="AP121">
    <cfRule type="cellIs" dxfId="44" priority="50" operator="greaterThan">
      <formula>20</formula>
    </cfRule>
  </conditionalFormatting>
  <conditionalFormatting sqref="AP121">
    <cfRule type="cellIs" dxfId="43" priority="49" operator="lessThan">
      <formula>20</formula>
    </cfRule>
  </conditionalFormatting>
  <conditionalFormatting sqref="AV119">
    <cfRule type="cellIs" dxfId="42" priority="48" operator="between">
      <formula>80</formula>
      <formula>120</formula>
    </cfRule>
  </conditionalFormatting>
  <conditionalFormatting sqref="AU118">
    <cfRule type="cellIs" dxfId="41" priority="47" operator="greaterThan">
      <formula>20</formula>
    </cfRule>
  </conditionalFormatting>
  <conditionalFormatting sqref="AV118">
    <cfRule type="cellIs" dxfId="40" priority="46" operator="between">
      <formula>80</formula>
      <formula>120</formula>
    </cfRule>
  </conditionalFormatting>
  <conditionalFormatting sqref="AV118">
    <cfRule type="cellIs" dxfId="39" priority="44" operator="between">
      <formula>80</formula>
      <formula>120</formula>
    </cfRule>
  </conditionalFormatting>
  <conditionalFormatting sqref="AV118">
    <cfRule type="cellIs" dxfId="38" priority="45" operator="between">
      <formula>80</formula>
      <formula>120</formula>
    </cfRule>
  </conditionalFormatting>
  <conditionalFormatting sqref="AU121">
    <cfRule type="cellIs" dxfId="37" priority="43" operator="greaterThan">
      <formula>20</formula>
    </cfRule>
  </conditionalFormatting>
  <conditionalFormatting sqref="AV120:AV121">
    <cfRule type="cellIs" dxfId="36" priority="42" operator="between">
      <formula>80</formula>
      <formula>120</formula>
    </cfRule>
  </conditionalFormatting>
  <conditionalFormatting sqref="AU121">
    <cfRule type="cellIs" dxfId="35" priority="41" operator="greaterThan">
      <formula>20</formula>
    </cfRule>
  </conditionalFormatting>
  <conditionalFormatting sqref="AU121">
    <cfRule type="cellIs" dxfId="34" priority="40" operator="lessThan">
      <formula>20</formula>
    </cfRule>
  </conditionalFormatting>
  <conditionalFormatting sqref="BA119">
    <cfRule type="cellIs" dxfId="33" priority="39" operator="between">
      <formula>80</formula>
      <formula>120</formula>
    </cfRule>
  </conditionalFormatting>
  <conditionalFormatting sqref="AZ118">
    <cfRule type="cellIs" dxfId="32" priority="38" operator="greaterThan">
      <formula>20</formula>
    </cfRule>
  </conditionalFormatting>
  <conditionalFormatting sqref="BA118">
    <cfRule type="cellIs" dxfId="31" priority="37" operator="between">
      <formula>80</formula>
      <formula>120</formula>
    </cfRule>
  </conditionalFormatting>
  <conditionalFormatting sqref="BA118">
    <cfRule type="cellIs" dxfId="30" priority="36" operator="between">
      <formula>80</formula>
      <formula>120</formula>
    </cfRule>
  </conditionalFormatting>
  <conditionalFormatting sqref="BA118">
    <cfRule type="cellIs" dxfId="29" priority="34" operator="between">
      <formula>80</formula>
      <formula>120</formula>
    </cfRule>
  </conditionalFormatting>
  <conditionalFormatting sqref="BA118">
    <cfRule type="cellIs" dxfId="28" priority="35" operator="between">
      <formula>80</formula>
      <formula>120</formula>
    </cfRule>
  </conditionalFormatting>
  <conditionalFormatting sqref="AZ121">
    <cfRule type="cellIs" dxfId="27" priority="33" operator="greaterThan">
      <formula>20</formula>
    </cfRule>
  </conditionalFormatting>
  <conditionalFormatting sqref="BA120:BA121">
    <cfRule type="cellIs" dxfId="26" priority="32" operator="between">
      <formula>80</formula>
      <formula>120</formula>
    </cfRule>
  </conditionalFormatting>
  <conditionalFormatting sqref="AZ121">
    <cfRule type="cellIs" dxfId="25" priority="31" operator="greaterThan">
      <formula>20</formula>
    </cfRule>
  </conditionalFormatting>
  <conditionalFormatting sqref="AZ121">
    <cfRule type="cellIs" dxfId="24" priority="30" operator="lessThan">
      <formula>20</formula>
    </cfRule>
  </conditionalFormatting>
  <conditionalFormatting sqref="AJ123">
    <cfRule type="cellIs" dxfId="23" priority="29" operator="greaterThan">
      <formula>20</formula>
    </cfRule>
  </conditionalFormatting>
  <conditionalFormatting sqref="AO123">
    <cfRule type="cellIs" dxfId="22" priority="28" operator="greaterThan">
      <formula>20</formula>
    </cfRule>
  </conditionalFormatting>
  <conditionalFormatting sqref="AT123">
    <cfRule type="cellIs" dxfId="21" priority="27" operator="greaterThan">
      <formula>20</formula>
    </cfRule>
  </conditionalFormatting>
  <conditionalFormatting sqref="AY123">
    <cfRule type="cellIs" dxfId="20" priority="26" operator="greaterThan">
      <formula>20</formula>
    </cfRule>
  </conditionalFormatting>
  <conditionalFormatting sqref="AJ129 AJ126">
    <cfRule type="cellIs" dxfId="19" priority="25" operator="greaterThan">
      <formula>20</formula>
    </cfRule>
  </conditionalFormatting>
  <conditionalFormatting sqref="AO129 AO126">
    <cfRule type="cellIs" dxfId="18" priority="24" operator="greaterThan">
      <formula>20</formula>
    </cfRule>
  </conditionalFormatting>
  <conditionalFormatting sqref="AT129 AT126">
    <cfRule type="cellIs" dxfId="17" priority="23" operator="greaterThan">
      <formula>20</formula>
    </cfRule>
  </conditionalFormatting>
  <conditionalFormatting sqref="AY129 AY126">
    <cfRule type="cellIs" dxfId="16" priority="22" operator="greaterThan">
      <formula>20</formula>
    </cfRule>
  </conditionalFormatting>
  <conditionalFormatting sqref="AJ130 AJ127 AJ124">
    <cfRule type="cellIs" dxfId="15" priority="21" operator="greaterThan">
      <formula>20</formula>
    </cfRule>
  </conditionalFormatting>
  <conditionalFormatting sqref="AO130 AO127 AO124">
    <cfRule type="cellIs" dxfId="14" priority="20" operator="greaterThan">
      <formula>20</formula>
    </cfRule>
  </conditionalFormatting>
  <conditionalFormatting sqref="AT130 AT127 AT124">
    <cfRule type="cellIs" dxfId="13" priority="19" operator="greaterThan">
      <formula>20</formula>
    </cfRule>
  </conditionalFormatting>
  <conditionalFormatting sqref="AY130 AY127 AY124">
    <cfRule type="cellIs" dxfId="12" priority="18" operator="greaterThan">
      <formula>20</formula>
    </cfRule>
  </conditionalFormatting>
  <conditionalFormatting sqref="AI130">
    <cfRule type="cellIs" dxfId="11" priority="17" operator="lessThan">
      <formula>20</formula>
    </cfRule>
  </conditionalFormatting>
  <conditionalFormatting sqref="AN130">
    <cfRule type="cellIs" dxfId="10" priority="16" operator="lessThan">
      <formula>20</formula>
    </cfRule>
  </conditionalFormatting>
  <conditionalFormatting sqref="AS130">
    <cfRule type="cellIs" dxfId="9" priority="15" operator="lessThan">
      <formula>20</formula>
    </cfRule>
  </conditionalFormatting>
  <conditionalFormatting sqref="AX130">
    <cfRule type="cellIs" dxfId="8" priority="14" operator="lessThan">
      <formula>20</formula>
    </cfRule>
  </conditionalFormatting>
  <conditionalFormatting sqref="AJ133">
    <cfRule type="cellIs" dxfId="7" priority="8" operator="greaterThan">
      <formula>20</formula>
    </cfRule>
  </conditionalFormatting>
  <conditionalFormatting sqref="AO133">
    <cfRule type="cellIs" dxfId="6" priority="7" operator="greaterThan">
      <formula>20</formula>
    </cfRule>
  </conditionalFormatting>
  <conditionalFormatting sqref="AT133">
    <cfRule type="cellIs" dxfId="5" priority="6" operator="greaterThan">
      <formula>20</formula>
    </cfRule>
  </conditionalFormatting>
  <conditionalFormatting sqref="AY133">
    <cfRule type="cellIs" dxfId="4" priority="5" operator="greaterThan">
      <formula>20</formula>
    </cfRule>
  </conditionalFormatting>
  <conditionalFormatting sqref="AJ133">
    <cfRule type="cellIs" dxfId="3" priority="4" operator="greaterThan">
      <formula>20</formula>
    </cfRule>
  </conditionalFormatting>
  <conditionalFormatting sqref="AO133">
    <cfRule type="cellIs" dxfId="2" priority="3" operator="greaterThan">
      <formula>20</formula>
    </cfRule>
  </conditionalFormatting>
  <conditionalFormatting sqref="AT133">
    <cfRule type="cellIs" dxfId="1" priority="2" operator="greaterThan">
      <formula>20</formula>
    </cfRule>
  </conditionalFormatting>
  <conditionalFormatting sqref="AY133">
    <cfRule type="cellIs" dxfId="0" priority="1" operator="greaterThan">
      <formula>20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for export</vt:lpstr>
      <vt:lpstr>09dec21</vt:lpstr>
      <vt:lpstr>10dec21</vt:lpstr>
      <vt:lpstr>13dec21</vt:lpstr>
      <vt:lpstr>14dec21</vt:lpstr>
      <vt:lpstr>15dec21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dcterms:created xsi:type="dcterms:W3CDTF">2020-03-18T14:50:00Z</dcterms:created>
  <dcterms:modified xsi:type="dcterms:W3CDTF">2022-01-10T14:55:53Z</dcterms:modified>
</cp:coreProperties>
</file>