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5 season misc analyses\GC 2025\"/>
    </mc:Choice>
  </mc:AlternateContent>
  <xr:revisionPtr revIDLastSave="0" documentId="8_{DFD1928A-4180-4E19-9C8C-8D94BFB55F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</calcChain>
</file>

<file path=xl/sharedStrings.xml><?xml version="1.0" encoding="utf-8"?>
<sst xmlns="http://schemas.openxmlformats.org/spreadsheetml/2006/main" count="861" uniqueCount="64">
  <si>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</si>
  <si>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</si>
  <si>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</si>
  <si>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</si>
  <si>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</si>
  <si>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</si>
  <si>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</si>
  <si>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</si>
  <si>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</si>
  <si>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</si>
  <si>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</si>
  <si>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</si>
  <si>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</si>
  <si>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</si>
  <si>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</si>
  <si>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</si>
  <si>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</si>
  <si>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</si>
  <si>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</si>
  <si>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</si>
  <si>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</si>
  <si>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</si>
  <si>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</si>
  <si>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</si>
  <si>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</si>
  <si>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</si>
  <si>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</si>
  <si>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</si>
  <si>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</si>
  <si>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</si>
  <si>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</si>
  <si>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Analyst Data Quality Code (1=no problems, 2=note, 3=fatal flaws)</t>
  </si>
  <si>
    <t>2025 ranged CAL Measured headspace CH4  in ppm from GC in ppm</t>
  </si>
  <si>
    <t>2025 CAL Measured headspace CO2 in ppm from GC in ppm</t>
  </si>
  <si>
    <t>2024 CAL Measured headspace CO2 in ppm from GC in ppm</t>
  </si>
  <si>
    <t>FMI20250422_001.gcd</t>
  </si>
  <si>
    <t>FMI20250422_002.gcd</t>
  </si>
  <si>
    <t>FMI20250422_003.gcd</t>
  </si>
  <si>
    <t>FMI20250422_004.gcd</t>
  </si>
  <si>
    <t>FMI20250422_005.gcd</t>
  </si>
  <si>
    <t>FMI20250422_006.gcd</t>
  </si>
  <si>
    <t>FMI20250422_007.gcd</t>
  </si>
  <si>
    <t>FMI20250422_008.gcd</t>
  </si>
  <si>
    <t>FMI20250422_009.gcd</t>
  </si>
  <si>
    <t>FMI20250422_010.gcd</t>
  </si>
  <si>
    <t>FMI20250422_011.gcd</t>
  </si>
  <si>
    <t>FMI20250422_012.gcd</t>
  </si>
  <si>
    <t>FMI20250422_013.gcd</t>
  </si>
  <si>
    <t>FMI20250422_014.gcd</t>
  </si>
  <si>
    <t>FMI20250422_015.gcd</t>
  </si>
  <si>
    <t>FMI20250422_016.gcd</t>
  </si>
  <si>
    <t>FMI20250422_017.gcd</t>
  </si>
  <si>
    <t>FMI20250422_018.gcd</t>
  </si>
  <si>
    <t>FMI20250422_019.gcd</t>
  </si>
  <si>
    <t>FMI20250422_020.gcd</t>
  </si>
  <si>
    <t>FMI20250422_021.gcd</t>
  </si>
  <si>
    <t>FMI20250422_022.gcd</t>
  </si>
  <si>
    <t>FMI20250422_023.gcd</t>
  </si>
  <si>
    <t>FMI20250422_024.gcd</t>
  </si>
  <si>
    <t>FMI20250422_025.gcd</t>
  </si>
  <si>
    <t>FMI20250422_026.gcd</t>
  </si>
  <si>
    <t>FMI20250422_027.gcd</t>
  </si>
  <si>
    <t>FMI20250422_028.gcd</t>
  </si>
  <si>
    <t>FMI20250422_029.gcd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</si>
</sst>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7"/>
  <sheetViews>
    <sheetView tabSelected="1" workbookViewId="0">
      <selection activeCell="M4" sqref="M4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43" max="43" width="9.1796875" customWidth="1"/>
    <col min="46" max="46" width="9.81640625" customWidth="1"/>
    <col min="47" max="47" width="10" customWidth="1"/>
    <col min="49" max="49" width="9.7265625" customWidth="1"/>
    <col min="50" max="50" width="10" customWidth="1"/>
    <col min="52" max="53" width="9.54296875" customWidth="1"/>
    <col min="55" max="56" width="9.54296875" customWidth="1"/>
    <col min="57" max="57" width="8.7265625" style="9"/>
    <col min="58" max="59" width="9.81640625" customWidth="1"/>
  </cols>
  <sheetData>
    <row r="7" spans="1:73" x14ac:dyDescent="0.35">
      <c r="A7" t="s">
        <v>15</v>
      </c>
      <c r="O7" t="s">
        <v>16</v>
      </c>
      <c r="AC7" t="s">
        <v>17</v>
      </c>
      <c r="BI7" t="s">
        <v>21</v>
      </c>
    </row>
    <row r="8" spans="1:73" ht="130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31</v>
      </c>
      <c r="AR8" s="4" t="s">
        <v>18</v>
      </c>
      <c r="AS8" t="s">
        <v>19</v>
      </c>
      <c r="AT8" s="5" t="s">
        <v>24</v>
      </c>
      <c r="AU8" s="5" t="s">
        <v>20</v>
      </c>
      <c r="AV8" s="5"/>
      <c r="AW8" s="5" t="s">
        <v>25</v>
      </c>
      <c r="AX8" s="5" t="s">
        <v>26</v>
      </c>
      <c r="AZ8" s="5" t="s">
        <v>22</v>
      </c>
      <c r="BA8" s="5" t="s">
        <v>23</v>
      </c>
      <c r="BC8" s="5" t="s">
        <v>27</v>
      </c>
      <c r="BD8" s="5" t="s">
        <v>34</v>
      </c>
      <c r="BE8" s="8"/>
      <c r="BF8" s="5" t="s">
        <v>32</v>
      </c>
      <c r="BG8" s="5" t="s">
        <v>33</v>
      </c>
      <c r="BH8" s="5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45</v>
      </c>
      <c r="B9" t="s">
        <v>35</v>
      </c>
      <c r="C9" s="2">
        <v>45769.514791666668</v>
      </c>
      <c r="D9" t="s">
        <v>30</v>
      </c>
      <c r="E9" t="s">
        <v>13</v>
      </c>
      <c r="F9">
        <v>0</v>
      </c>
      <c r="G9">
        <v>6.0389999999999997</v>
      </c>
      <c r="H9" s="3">
        <v>1578</v>
      </c>
      <c r="I9">
        <v>4.0000000000000001E-3</v>
      </c>
      <c r="J9" t="s">
        <v>14</v>
      </c>
      <c r="K9" t="s">
        <v>14</v>
      </c>
      <c r="L9" t="s">
        <v>14</v>
      </c>
      <c r="M9" t="s">
        <v>14</v>
      </c>
      <c r="O9">
        <v>45</v>
      </c>
      <c r="P9" t="s">
        <v>35</v>
      </c>
      <c r="Q9" s="2">
        <v>45769.514791666668</v>
      </c>
      <c r="R9" t="s">
        <v>30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45</v>
      </c>
      <c r="AD9" t="s">
        <v>35</v>
      </c>
      <c r="AE9" s="2">
        <v>45769.514791666668</v>
      </c>
      <c r="AF9" t="s">
        <v>30</v>
      </c>
      <c r="AG9" t="s">
        <v>13</v>
      </c>
      <c r="AH9">
        <v>0</v>
      </c>
      <c r="AI9">
        <v>12.196999999999999</v>
      </c>
      <c r="AJ9" s="3">
        <v>2278</v>
      </c>
      <c r="AK9">
        <v>0.40300000000000002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45</v>
      </c>
      <c r="AT9" s="15">
        <f t="shared" ref="AT9:AT37" si="0">IF(H9&lt;10000,((H9^2*0.000000008493)+(H9*0.003482)+(-3.269)),(IF(H9&lt;200000,((H9^2*-0.000000000263)+(H9*0.002682)+(3.179)),(IF(H9&lt;8000000,((H9^2*-0.000000000005099)+(H9*0.002054)+(174.8)),((V9^2*-0.00000001014)+(V9*0.2415)+(1123)))))))</f>
        <v>2.2467442834119993</v>
      </c>
      <c r="AU9" s="16">
        <f t="shared" ref="AU9:AU37" si="1">IF(AJ9&lt;45000,((-0.00000004907*AJ9^2)+(0.2277*AJ9)+(-134)),((-0.00000001062*AJ9^2)+(0.2147*AJ9)+(590.6)))</f>
        <v>384.44596183412</v>
      </c>
      <c r="AW9" s="6">
        <f t="shared" ref="AW9:AW37" si="2">IF(H9&lt;10000,((0.0000001453*H9^2)+(0.0008349*H9)+(-1.805)),(IF(H9&lt;700000,((-0.00000000008054*H9^2)+(0.002348*H9)+(-2.47)), ((-0.00000001938*V9^2)+(0.2471*V9)+(226.8)))))</f>
        <v>-0.12571859480000014</v>
      </c>
      <c r="AX9" s="7">
        <f t="shared" ref="AX9:AX37" si="3">(-0.00000002552*AJ9^2)+(0.2067*AJ9)+(-103.7)</f>
        <v>367.03016947231998</v>
      </c>
      <c r="AZ9" s="11">
        <f t="shared" ref="AZ9:AZ37" si="4">IF(H9&lt;10000,((H9^2*0.00000054)+(H9*-0.004765)+(12.72)),(IF(H9&lt;200000,((H9^2*-0.000000001577)+(H9*0.003043)+(-10.42)),(IF(H9&lt;8000000,((H9^2*-0.0000000000186)+(H9*0.00194)+(154.1)),((V9^2*-0.00000002)+(V9*0.2565)+(-1032)))))))</f>
        <v>6.5454753600000011</v>
      </c>
      <c r="BA9" s="12">
        <f t="shared" ref="BA9:BA37" si="5">IF(AJ9&lt;45000,((-0.0000004561*AJ9^2)+(0.244*AJ9)+(-21.72)),((-0.0000000409*AJ9^2)+(0.2477*AJ9)+(-1777)))</f>
        <v>531.74516756759999</v>
      </c>
      <c r="BC9" s="13">
        <f t="shared" ref="BC9:BC37" si="6">IF(H9&lt;10000,((H9^2*0.00000005714)+(H9*0.002453)+(-3.811)),(IF(H9&lt;200000,((H9^2*-0.0000000002888)+(H9*0.002899)+(-4.321)),(IF(H9&lt;8000000,((H9^2*-0.0000000000062)+(H9*0.002143)+(157)),((V9^2*-0.000000031)+(V9*0.2771)+(-709.5)))))))</f>
        <v>0.20211739975999965</v>
      </c>
      <c r="BD9" s="14">
        <f t="shared" ref="BD9:BD37" si="7">IF(AJ9&lt;45000,((-0.0000000598*AJ9^2)+(0.205*AJ9)+(34.1)),((-0.00000002403*AJ9^2)+(0.2063*AJ9)+(-550.7)))</f>
        <v>500.77968081679995</v>
      </c>
      <c r="BF9" s="15">
        <f t="shared" ref="BF9:BF37" si="8">IF(H9&lt;10000,((H9^2*0.000000008493)+(H9*0.003482)+(-3.269)),(IF(H9&lt;200000,((H9^2*-0.000000000263)+(H9*0.002682)+(3.179)),(IF(H9&lt;8000000,((H9^2*-0.000000000005099)+(H9*0.002054)+(174.8)),((V9^2*-0.00000001014)+(V9*0.2415)+(1123)))))))</f>
        <v>2.2467442834119993</v>
      </c>
      <c r="BG9" s="16">
        <f t="shared" ref="BG9:BG37" si="9">IF(AJ9&lt;45000,((-0.00000004907*AJ9^2)+(0.2277*AJ9)+(-134)),((-0.00000001062*AJ9^2)+(0.2147*AJ9)+(590.6)))</f>
        <v>384.44596183412</v>
      </c>
      <c r="BI9">
        <v>45</v>
      </c>
      <c r="BJ9" t="s">
        <v>35</v>
      </c>
      <c r="BK9" s="2">
        <v>45769.514791666668</v>
      </c>
      <c r="BL9" t="s">
        <v>30</v>
      </c>
      <c r="BM9" t="s">
        <v>13</v>
      </c>
      <c r="BN9">
        <v>0</v>
      </c>
      <c r="BO9">
        <v>2.698</v>
      </c>
      <c r="BP9" s="3">
        <v>5137227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46</v>
      </c>
      <c r="B10" t="s">
        <v>36</v>
      </c>
      <c r="C10" s="2">
        <v>45769.536006944443</v>
      </c>
      <c r="D10" t="s">
        <v>29</v>
      </c>
      <c r="E10" t="s">
        <v>13</v>
      </c>
      <c r="F10">
        <v>0</v>
      </c>
      <c r="G10">
        <v>5.9880000000000004</v>
      </c>
      <c r="H10" s="3">
        <v>1065286</v>
      </c>
      <c r="I10">
        <v>2.407</v>
      </c>
      <c r="J10" t="s">
        <v>14</v>
      </c>
      <c r="K10" t="s">
        <v>14</v>
      </c>
      <c r="L10" t="s">
        <v>14</v>
      </c>
      <c r="M10" t="s">
        <v>14</v>
      </c>
      <c r="O10">
        <v>46</v>
      </c>
      <c r="P10" t="s">
        <v>36</v>
      </c>
      <c r="Q10" s="2">
        <v>45769.536006944443</v>
      </c>
      <c r="R10" t="s">
        <v>29</v>
      </c>
      <c r="S10" t="s">
        <v>13</v>
      </c>
      <c r="T10">
        <v>0</v>
      </c>
      <c r="U10">
        <v>5.9420000000000002</v>
      </c>
      <c r="V10" s="3">
        <v>9579</v>
      </c>
      <c r="W10">
        <v>2.4590000000000001</v>
      </c>
      <c r="X10" t="s">
        <v>14</v>
      </c>
      <c r="Y10" t="s">
        <v>14</v>
      </c>
      <c r="Z10" t="s">
        <v>14</v>
      </c>
      <c r="AA10" t="s">
        <v>14</v>
      </c>
      <c r="AC10">
        <v>46</v>
      </c>
      <c r="AD10" t="s">
        <v>36</v>
      </c>
      <c r="AE10" s="2">
        <v>45769.536006944443</v>
      </c>
      <c r="AF10" t="s">
        <v>29</v>
      </c>
      <c r="AG10" t="s">
        <v>13</v>
      </c>
      <c r="AH10">
        <v>0</v>
      </c>
      <c r="AI10">
        <v>12.194000000000001</v>
      </c>
      <c r="AJ10" s="3">
        <v>10200</v>
      </c>
      <c r="AK10">
        <v>2.141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46</v>
      </c>
      <c r="AT10" s="15">
        <f t="shared" si="0"/>
        <v>2357.1109240991022</v>
      </c>
      <c r="AU10" s="16">
        <f t="shared" si="1"/>
        <v>2183.4347572000001</v>
      </c>
      <c r="AW10" s="6">
        <f t="shared" si="2"/>
        <v>2591.9926446694199</v>
      </c>
      <c r="AX10" s="7">
        <f t="shared" si="3"/>
        <v>2001.9848992</v>
      </c>
      <c r="AZ10" s="11">
        <f t="shared" si="4"/>
        <v>2199.6469227305947</v>
      </c>
      <c r="BA10" s="12">
        <f t="shared" si="5"/>
        <v>2419.627356</v>
      </c>
      <c r="BC10" s="13">
        <f t="shared" si="6"/>
        <v>2432.8719255768647</v>
      </c>
      <c r="BD10" s="14">
        <f t="shared" si="7"/>
        <v>2118.878408</v>
      </c>
      <c r="BF10" s="15">
        <f t="shared" si="8"/>
        <v>2357.1109240991022</v>
      </c>
      <c r="BG10" s="16">
        <f t="shared" si="9"/>
        <v>2183.4347572000001</v>
      </c>
      <c r="BI10">
        <v>46</v>
      </c>
      <c r="BJ10" t="s">
        <v>36</v>
      </c>
      <c r="BK10" s="2">
        <v>45769.536006944443</v>
      </c>
      <c r="BL10" t="s">
        <v>29</v>
      </c>
      <c r="BM10" t="s">
        <v>13</v>
      </c>
      <c r="BN10">
        <v>0</v>
      </c>
      <c r="BO10">
        <v>2.6909999999999998</v>
      </c>
      <c r="BP10" s="3">
        <v>5299275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47</v>
      </c>
      <c r="B11" t="s">
        <v>37</v>
      </c>
      <c r="C11" s="2">
        <v>45769.557256944441</v>
      </c>
      <c r="D11" t="s">
        <v>28</v>
      </c>
      <c r="E11" t="s">
        <v>13</v>
      </c>
      <c r="F11">
        <v>0</v>
      </c>
      <c r="G11">
        <v>6.0179999999999998</v>
      </c>
      <c r="H11" s="3">
        <v>2584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47</v>
      </c>
      <c r="P11" t="s">
        <v>37</v>
      </c>
      <c r="Q11" s="2">
        <v>45769.557256944441</v>
      </c>
      <c r="R11" t="s">
        <v>28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47</v>
      </c>
      <c r="AD11" t="s">
        <v>37</v>
      </c>
      <c r="AE11" s="2">
        <v>45769.557256944441</v>
      </c>
      <c r="AF11" t="s">
        <v>28</v>
      </c>
      <c r="AG11" t="s">
        <v>13</v>
      </c>
      <c r="AH11">
        <v>0</v>
      </c>
      <c r="AI11">
        <v>12.204000000000001</v>
      </c>
      <c r="AJ11" s="3">
        <v>1439</v>
      </c>
      <c r="AK11">
        <v>0.219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47</v>
      </c>
      <c r="AT11" s="15">
        <f t="shared" si="0"/>
        <v>5.7851962366079981</v>
      </c>
      <c r="AU11" s="16">
        <f t="shared" si="1"/>
        <v>193.55868972053003</v>
      </c>
      <c r="AW11" s="6">
        <f t="shared" si="2"/>
        <v>1.3225578367999999</v>
      </c>
      <c r="AX11" s="7">
        <f t="shared" si="3"/>
        <v>193.68845520008</v>
      </c>
      <c r="AZ11" s="11">
        <f t="shared" si="4"/>
        <v>4.0128502400000006</v>
      </c>
      <c r="BA11" s="12">
        <f t="shared" si="5"/>
        <v>328.45154415189995</v>
      </c>
      <c r="BC11" s="13">
        <f t="shared" si="6"/>
        <v>2.9090789798400003</v>
      </c>
      <c r="BD11" s="14">
        <f t="shared" si="7"/>
        <v>328.97117088420003</v>
      </c>
      <c r="BF11" s="15">
        <f t="shared" si="8"/>
        <v>5.7851962366079981</v>
      </c>
      <c r="BG11" s="16">
        <f t="shared" si="9"/>
        <v>193.55868972053003</v>
      </c>
      <c r="BI11">
        <v>47</v>
      </c>
      <c r="BJ11" t="s">
        <v>37</v>
      </c>
      <c r="BK11" s="2">
        <v>45769.557256944441</v>
      </c>
      <c r="BL11" t="s">
        <v>28</v>
      </c>
      <c r="BM11" t="s">
        <v>13</v>
      </c>
      <c r="BN11">
        <v>0</v>
      </c>
      <c r="BO11">
        <v>2.694</v>
      </c>
      <c r="BP11" s="3">
        <v>5142403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48</v>
      </c>
      <c r="B12" t="s">
        <v>38</v>
      </c>
      <c r="C12" s="2">
        <v>45769.57849537037</v>
      </c>
      <c r="D12">
        <v>384</v>
      </c>
      <c r="E12" t="s">
        <v>13</v>
      </c>
      <c r="F12">
        <v>0</v>
      </c>
      <c r="G12">
        <v>5.9939999999999998</v>
      </c>
      <c r="H12" s="3">
        <v>17630</v>
      </c>
      <c r="I12">
        <v>0.04</v>
      </c>
      <c r="J12" t="s">
        <v>14</v>
      </c>
      <c r="K12" t="s">
        <v>14</v>
      </c>
      <c r="L12" t="s">
        <v>14</v>
      </c>
      <c r="M12" t="s">
        <v>14</v>
      </c>
      <c r="O12">
        <v>48</v>
      </c>
      <c r="P12" t="s">
        <v>38</v>
      </c>
      <c r="Q12" s="2">
        <v>45769.57849537037</v>
      </c>
      <c r="R12">
        <v>384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48</v>
      </c>
      <c r="AD12" t="s">
        <v>38</v>
      </c>
      <c r="AE12" s="2">
        <v>45769.57849537037</v>
      </c>
      <c r="AF12">
        <v>384</v>
      </c>
      <c r="AG12" t="s">
        <v>13</v>
      </c>
      <c r="AH12">
        <v>0</v>
      </c>
      <c r="AI12">
        <v>12.156000000000001</v>
      </c>
      <c r="AJ12" s="3">
        <v>3082</v>
      </c>
      <c r="AK12">
        <v>0.57999999999999996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48</v>
      </c>
      <c r="AT12" s="15">
        <f t="shared" si="0"/>
        <v>50.380915155300002</v>
      </c>
      <c r="AU12" s="16">
        <f t="shared" si="1"/>
        <v>567.30529761332014</v>
      </c>
      <c r="AW12" s="6">
        <f t="shared" si="2"/>
        <v>38.900206806873996</v>
      </c>
      <c r="AX12" s="7">
        <f t="shared" si="3"/>
        <v>533.10699256351995</v>
      </c>
      <c r="AZ12" s="11">
        <f t="shared" si="4"/>
        <v>42.737931748699999</v>
      </c>
      <c r="BA12" s="12">
        <f t="shared" si="5"/>
        <v>725.95563198360003</v>
      </c>
      <c r="BC12" s="13">
        <f t="shared" si="6"/>
        <v>46.698606079279998</v>
      </c>
      <c r="BD12" s="14">
        <f t="shared" si="7"/>
        <v>665.34197630479991</v>
      </c>
      <c r="BF12" s="15">
        <f t="shared" si="8"/>
        <v>50.380915155300002</v>
      </c>
      <c r="BG12" s="16">
        <f t="shared" si="9"/>
        <v>567.30529761332014</v>
      </c>
      <c r="BI12">
        <v>48</v>
      </c>
      <c r="BJ12" t="s">
        <v>38</v>
      </c>
      <c r="BK12" s="2">
        <v>45769.57849537037</v>
      </c>
      <c r="BL12">
        <v>384</v>
      </c>
      <c r="BM12" t="s">
        <v>13</v>
      </c>
      <c r="BN12">
        <v>0</v>
      </c>
      <c r="BO12">
        <v>2.855</v>
      </c>
      <c r="BP12" s="3">
        <v>739326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49</v>
      </c>
      <c r="B13" t="s">
        <v>39</v>
      </c>
      <c r="C13" s="2">
        <v>45769.599722222221</v>
      </c>
      <c r="D13">
        <v>245</v>
      </c>
      <c r="E13" t="s">
        <v>13</v>
      </c>
      <c r="F13">
        <v>0</v>
      </c>
      <c r="G13">
        <v>5.9939999999999998</v>
      </c>
      <c r="H13" s="3">
        <v>48454</v>
      </c>
      <c r="I13">
        <v>0.11</v>
      </c>
      <c r="J13" t="s">
        <v>14</v>
      </c>
      <c r="K13" t="s">
        <v>14</v>
      </c>
      <c r="L13" t="s">
        <v>14</v>
      </c>
      <c r="M13" t="s">
        <v>14</v>
      </c>
      <c r="O13">
        <v>49</v>
      </c>
      <c r="P13" t="s">
        <v>39</v>
      </c>
      <c r="Q13" s="2">
        <v>45769.599722222221</v>
      </c>
      <c r="R13">
        <v>245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49</v>
      </c>
      <c r="AD13" t="s">
        <v>39</v>
      </c>
      <c r="AE13" s="2">
        <v>45769.599722222221</v>
      </c>
      <c r="AF13">
        <v>245</v>
      </c>
      <c r="AG13" t="s">
        <v>13</v>
      </c>
      <c r="AH13">
        <v>0</v>
      </c>
      <c r="AI13">
        <v>12.170999999999999</v>
      </c>
      <c r="AJ13" s="3">
        <v>3438</v>
      </c>
      <c r="AK13">
        <v>0.65800000000000003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49</v>
      </c>
      <c r="AT13" s="15">
        <f t="shared" si="0"/>
        <v>132.51515919949202</v>
      </c>
      <c r="AU13" s="16">
        <f t="shared" si="1"/>
        <v>648.25260025492003</v>
      </c>
      <c r="AW13" s="6">
        <f t="shared" si="2"/>
        <v>111.11090098405735</v>
      </c>
      <c r="AX13" s="7">
        <f t="shared" si="3"/>
        <v>606.63295758111997</v>
      </c>
      <c r="AZ13" s="11">
        <f t="shared" si="4"/>
        <v>133.32305698706801</v>
      </c>
      <c r="BA13" s="12">
        <f t="shared" si="5"/>
        <v>811.76096915159997</v>
      </c>
      <c r="BC13" s="13">
        <f t="shared" si="6"/>
        <v>135.46910421449923</v>
      </c>
      <c r="BD13" s="14">
        <f t="shared" si="7"/>
        <v>738.18317332879997</v>
      </c>
      <c r="BF13" s="15">
        <f t="shared" si="8"/>
        <v>132.51515919949202</v>
      </c>
      <c r="BG13" s="16">
        <f t="shared" si="9"/>
        <v>648.25260025492003</v>
      </c>
      <c r="BI13">
        <v>49</v>
      </c>
      <c r="BJ13" t="s">
        <v>39</v>
      </c>
      <c r="BK13" s="2">
        <v>45769.599722222221</v>
      </c>
      <c r="BL13">
        <v>245</v>
      </c>
      <c r="BM13" t="s">
        <v>13</v>
      </c>
      <c r="BN13">
        <v>0</v>
      </c>
      <c r="BO13">
        <v>2.85</v>
      </c>
      <c r="BP13" s="3">
        <v>853144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50</v>
      </c>
      <c r="B14" t="s">
        <v>40</v>
      </c>
      <c r="C14" s="2">
        <v>45769.620949074073</v>
      </c>
      <c r="D14">
        <v>359</v>
      </c>
      <c r="E14" t="s">
        <v>13</v>
      </c>
      <c r="F14">
        <v>0</v>
      </c>
      <c r="G14">
        <v>5.9939999999999998</v>
      </c>
      <c r="H14" s="3">
        <v>37477</v>
      </c>
      <c r="I14">
        <v>8.5000000000000006E-2</v>
      </c>
      <c r="J14" t="s">
        <v>14</v>
      </c>
      <c r="K14" t="s">
        <v>14</v>
      </c>
      <c r="L14" t="s">
        <v>14</v>
      </c>
      <c r="M14" t="s">
        <v>14</v>
      </c>
      <c r="O14">
        <v>50</v>
      </c>
      <c r="P14" t="s">
        <v>40</v>
      </c>
      <c r="Q14" s="2">
        <v>45769.620949074073</v>
      </c>
      <c r="R14">
        <v>359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50</v>
      </c>
      <c r="AD14" t="s">
        <v>40</v>
      </c>
      <c r="AE14" s="2">
        <v>45769.620949074073</v>
      </c>
      <c r="AF14">
        <v>359</v>
      </c>
      <c r="AG14" t="s">
        <v>13</v>
      </c>
      <c r="AH14">
        <v>0</v>
      </c>
      <c r="AI14">
        <v>12.153</v>
      </c>
      <c r="AJ14" s="3">
        <v>14538</v>
      </c>
      <c r="AK14">
        <v>3.0910000000000002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50</v>
      </c>
      <c r="AT14" s="15">
        <f t="shared" si="0"/>
        <v>103.322923785873</v>
      </c>
      <c r="AU14" s="16">
        <f t="shared" si="1"/>
        <v>3165.9314865029201</v>
      </c>
      <c r="AW14" s="6">
        <f t="shared" si="2"/>
        <v>85.412875513894335</v>
      </c>
      <c r="AX14" s="7">
        <f t="shared" si="3"/>
        <v>2895.9108601091198</v>
      </c>
      <c r="AZ14" s="11">
        <f t="shared" si="4"/>
        <v>101.407574240767</v>
      </c>
      <c r="BA14" s="12">
        <f t="shared" si="5"/>
        <v>3429.1536941916002</v>
      </c>
      <c r="BC14" s="13">
        <f t="shared" si="6"/>
        <v>103.91919602722481</v>
      </c>
      <c r="BD14" s="14">
        <f t="shared" si="7"/>
        <v>3001.7510640487999</v>
      </c>
      <c r="BF14" s="15">
        <f t="shared" si="8"/>
        <v>103.322923785873</v>
      </c>
      <c r="BG14" s="16">
        <f t="shared" si="9"/>
        <v>3165.9314865029201</v>
      </c>
      <c r="BI14">
        <v>50</v>
      </c>
      <c r="BJ14" t="s">
        <v>40</v>
      </c>
      <c r="BK14" s="2">
        <v>45769.620949074073</v>
      </c>
      <c r="BL14">
        <v>359</v>
      </c>
      <c r="BM14" t="s">
        <v>13</v>
      </c>
      <c r="BN14">
        <v>0</v>
      </c>
      <c r="BO14">
        <v>2.85</v>
      </c>
      <c r="BP14" s="3">
        <v>842504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51</v>
      </c>
      <c r="B15" t="s">
        <v>41</v>
      </c>
      <c r="C15" s="2">
        <v>45769.642187500001</v>
      </c>
      <c r="D15">
        <v>99</v>
      </c>
      <c r="E15" t="s">
        <v>13</v>
      </c>
      <c r="F15">
        <v>0</v>
      </c>
      <c r="G15">
        <v>5.9930000000000003</v>
      </c>
      <c r="H15" s="3">
        <v>89355</v>
      </c>
      <c r="I15">
        <v>0.20200000000000001</v>
      </c>
      <c r="J15" t="s">
        <v>14</v>
      </c>
      <c r="K15" t="s">
        <v>14</v>
      </c>
      <c r="L15" t="s">
        <v>14</v>
      </c>
      <c r="M15" t="s">
        <v>14</v>
      </c>
      <c r="O15">
        <v>51</v>
      </c>
      <c r="P15" t="s">
        <v>41</v>
      </c>
      <c r="Q15" s="2">
        <v>45769.642187500001</v>
      </c>
      <c r="R15">
        <v>99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51</v>
      </c>
      <c r="AD15" t="s">
        <v>41</v>
      </c>
      <c r="AE15" s="2">
        <v>45769.642187500001</v>
      </c>
      <c r="AF15">
        <v>99</v>
      </c>
      <c r="AG15" t="s">
        <v>13</v>
      </c>
      <c r="AH15">
        <v>0</v>
      </c>
      <c r="AI15">
        <v>12.161</v>
      </c>
      <c r="AJ15" s="3">
        <v>10886</v>
      </c>
      <c r="AK15">
        <v>2.2909999999999999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51</v>
      </c>
      <c r="AT15" s="15">
        <f t="shared" si="0"/>
        <v>240.72923488542497</v>
      </c>
      <c r="AU15" s="16">
        <f t="shared" si="1"/>
        <v>2338.9271598462801</v>
      </c>
      <c r="AW15" s="6">
        <f t="shared" si="2"/>
        <v>206.69248318734648</v>
      </c>
      <c r="AX15" s="7">
        <f t="shared" si="3"/>
        <v>2143.4119525020801</v>
      </c>
      <c r="AZ15" s="11">
        <f t="shared" si="4"/>
        <v>248.89599862857503</v>
      </c>
      <c r="BA15" s="12">
        <f t="shared" si="5"/>
        <v>2580.4138713244001</v>
      </c>
      <c r="BC15" s="13">
        <f t="shared" si="6"/>
        <v>252.41327453198002</v>
      </c>
      <c r="BD15" s="14">
        <f t="shared" si="7"/>
        <v>2258.6434012391996</v>
      </c>
      <c r="BF15" s="15">
        <f t="shared" si="8"/>
        <v>240.72923488542497</v>
      </c>
      <c r="BG15" s="16">
        <f t="shared" si="9"/>
        <v>2338.9271598462801</v>
      </c>
      <c r="BI15">
        <v>51</v>
      </c>
      <c r="BJ15" t="s">
        <v>41</v>
      </c>
      <c r="BK15" s="2">
        <v>45769.642187500001</v>
      </c>
      <c r="BL15">
        <v>99</v>
      </c>
      <c r="BM15" t="s">
        <v>13</v>
      </c>
      <c r="BN15">
        <v>0</v>
      </c>
      <c r="BO15">
        <v>2.855</v>
      </c>
      <c r="BP15" s="3">
        <v>754815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52</v>
      </c>
      <c r="B16" t="s">
        <v>42</v>
      </c>
      <c r="C16" s="2">
        <v>45769.663425925923</v>
      </c>
      <c r="D16">
        <v>135</v>
      </c>
      <c r="E16" t="s">
        <v>13</v>
      </c>
      <c r="F16">
        <v>0</v>
      </c>
      <c r="G16">
        <v>5.9930000000000003</v>
      </c>
      <c r="H16" s="3">
        <v>49279</v>
      </c>
      <c r="I16">
        <v>0.111</v>
      </c>
      <c r="J16" t="s">
        <v>14</v>
      </c>
      <c r="K16" t="s">
        <v>14</v>
      </c>
      <c r="L16" t="s">
        <v>14</v>
      </c>
      <c r="M16" t="s">
        <v>14</v>
      </c>
      <c r="O16">
        <v>52</v>
      </c>
      <c r="P16" t="s">
        <v>42</v>
      </c>
      <c r="Q16" s="2">
        <v>45769.663425925923</v>
      </c>
      <c r="R16">
        <v>135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52</v>
      </c>
      <c r="AD16" t="s">
        <v>42</v>
      </c>
      <c r="AE16" s="2">
        <v>45769.663425925923</v>
      </c>
      <c r="AF16">
        <v>135</v>
      </c>
      <c r="AG16" t="s">
        <v>13</v>
      </c>
      <c r="AH16">
        <v>0</v>
      </c>
      <c r="AI16">
        <v>12.185</v>
      </c>
      <c r="AJ16" s="3">
        <v>2249</v>
      </c>
      <c r="AK16">
        <v>0.39700000000000002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52</v>
      </c>
      <c r="AT16" s="15">
        <f t="shared" si="0"/>
        <v>134.70660358181701</v>
      </c>
      <c r="AU16" s="16">
        <f t="shared" si="1"/>
        <v>377.84910389093</v>
      </c>
      <c r="AW16" s="6">
        <f t="shared" si="2"/>
        <v>113.04150706600585</v>
      </c>
      <c r="AX16" s="7">
        <f t="shared" si="3"/>
        <v>361.03921981447996</v>
      </c>
      <c r="AZ16" s="11">
        <f t="shared" si="4"/>
        <v>135.70637891074301</v>
      </c>
      <c r="BA16" s="12">
        <f t="shared" si="5"/>
        <v>524.72904574389997</v>
      </c>
      <c r="BC16" s="13">
        <f t="shared" si="6"/>
        <v>137.83749334991921</v>
      </c>
      <c r="BD16" s="14">
        <f t="shared" si="7"/>
        <v>494.84253154019996</v>
      </c>
      <c r="BF16" s="15">
        <f t="shared" si="8"/>
        <v>134.70660358181701</v>
      </c>
      <c r="BG16" s="16">
        <f t="shared" si="9"/>
        <v>377.84910389093</v>
      </c>
      <c r="BI16">
        <v>52</v>
      </c>
      <c r="BJ16" t="s">
        <v>42</v>
      </c>
      <c r="BK16" s="2">
        <v>45769.663425925923</v>
      </c>
      <c r="BL16">
        <v>135</v>
      </c>
      <c r="BM16" t="s">
        <v>13</v>
      </c>
      <c r="BN16">
        <v>0</v>
      </c>
      <c r="BO16">
        <v>2.85</v>
      </c>
      <c r="BP16" s="3">
        <v>840144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53</v>
      </c>
      <c r="B17" t="s">
        <v>43</v>
      </c>
      <c r="C17" s="2">
        <v>45769.684641203705</v>
      </c>
      <c r="D17">
        <v>152</v>
      </c>
      <c r="E17" t="s">
        <v>13</v>
      </c>
      <c r="F17">
        <v>0</v>
      </c>
      <c r="G17">
        <v>6.0019999999999998</v>
      </c>
      <c r="H17" s="3">
        <v>36433</v>
      </c>
      <c r="I17">
        <v>8.3000000000000004E-2</v>
      </c>
      <c r="J17" t="s">
        <v>14</v>
      </c>
      <c r="K17" t="s">
        <v>14</v>
      </c>
      <c r="L17" t="s">
        <v>14</v>
      </c>
      <c r="M17" t="s">
        <v>14</v>
      </c>
      <c r="O17">
        <v>53</v>
      </c>
      <c r="P17" t="s">
        <v>43</v>
      </c>
      <c r="Q17" s="2">
        <v>45769.684641203705</v>
      </c>
      <c r="R17">
        <v>152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53</v>
      </c>
      <c r="AD17" t="s">
        <v>43</v>
      </c>
      <c r="AE17" s="2">
        <v>45769.684641203705</v>
      </c>
      <c r="AF17">
        <v>152</v>
      </c>
      <c r="AG17" t="s">
        <v>13</v>
      </c>
      <c r="AH17">
        <v>0</v>
      </c>
      <c r="AI17">
        <v>12.163</v>
      </c>
      <c r="AJ17" s="3">
        <v>3397</v>
      </c>
      <c r="AK17">
        <v>0.64900000000000002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53</v>
      </c>
      <c r="AT17" s="15">
        <f t="shared" si="0"/>
        <v>100.543209402393</v>
      </c>
      <c r="AU17" s="16">
        <f t="shared" si="1"/>
        <v>638.93065138637007</v>
      </c>
      <c r="AW17" s="6">
        <f t="shared" si="2"/>
        <v>82.967778144595925</v>
      </c>
      <c r="AX17" s="7">
        <f t="shared" si="3"/>
        <v>598.16540917831992</v>
      </c>
      <c r="AZ17" s="11">
        <f t="shared" si="4"/>
        <v>98.35236677784701</v>
      </c>
      <c r="BA17" s="12">
        <f t="shared" si="5"/>
        <v>801.88478433509988</v>
      </c>
      <c r="BC17" s="13">
        <f t="shared" si="6"/>
        <v>100.91492442437681</v>
      </c>
      <c r="BD17" s="14">
        <f t="shared" si="7"/>
        <v>729.79493138179998</v>
      </c>
      <c r="BF17" s="15">
        <f t="shared" si="8"/>
        <v>100.543209402393</v>
      </c>
      <c r="BG17" s="16">
        <f t="shared" si="9"/>
        <v>638.93065138637007</v>
      </c>
      <c r="BI17">
        <v>53</v>
      </c>
      <c r="BJ17" t="s">
        <v>43</v>
      </c>
      <c r="BK17" s="2">
        <v>45769.684641203705</v>
      </c>
      <c r="BL17">
        <v>152</v>
      </c>
      <c r="BM17" t="s">
        <v>13</v>
      </c>
      <c r="BN17">
        <v>0</v>
      </c>
      <c r="BO17">
        <v>2.86</v>
      </c>
      <c r="BP17" s="3">
        <v>792288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54</v>
      </c>
      <c r="B18" t="s">
        <v>44</v>
      </c>
      <c r="C18" s="2">
        <v>45769.705868055556</v>
      </c>
      <c r="D18">
        <v>314</v>
      </c>
      <c r="E18" t="s">
        <v>13</v>
      </c>
      <c r="F18">
        <v>0</v>
      </c>
      <c r="G18">
        <v>5.9960000000000004</v>
      </c>
      <c r="H18" s="3">
        <v>32380</v>
      </c>
      <c r="I18">
        <v>7.2999999999999995E-2</v>
      </c>
      <c r="J18" t="s">
        <v>14</v>
      </c>
      <c r="K18" t="s">
        <v>14</v>
      </c>
      <c r="L18" t="s">
        <v>14</v>
      </c>
      <c r="M18" t="s">
        <v>14</v>
      </c>
      <c r="O18">
        <v>54</v>
      </c>
      <c r="P18" t="s">
        <v>44</v>
      </c>
      <c r="Q18" s="2">
        <v>45769.705868055556</v>
      </c>
      <c r="R18">
        <v>314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54</v>
      </c>
      <c r="AD18" t="s">
        <v>44</v>
      </c>
      <c r="AE18" s="2">
        <v>45769.705868055556</v>
      </c>
      <c r="AF18">
        <v>314</v>
      </c>
      <c r="AG18" t="s">
        <v>13</v>
      </c>
      <c r="AH18">
        <v>0</v>
      </c>
      <c r="AI18">
        <v>12.164</v>
      </c>
      <c r="AJ18" s="3">
        <v>6921</v>
      </c>
      <c r="AK18">
        <v>1.4219999999999999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54</v>
      </c>
      <c r="AT18" s="15">
        <f t="shared" si="0"/>
        <v>89.746413862799997</v>
      </c>
      <c r="AU18" s="16">
        <f t="shared" si="1"/>
        <v>1439.5612351741302</v>
      </c>
      <c r="AW18" s="6">
        <f t="shared" si="2"/>
        <v>73.473796677224001</v>
      </c>
      <c r="AX18" s="7">
        <f t="shared" si="3"/>
        <v>1325.64828584968</v>
      </c>
      <c r="AZ18" s="11">
        <f t="shared" si="4"/>
        <v>86.458911641200004</v>
      </c>
      <c r="BA18" s="12">
        <f t="shared" si="5"/>
        <v>1645.1567000798998</v>
      </c>
      <c r="BC18" s="13">
        <f t="shared" si="6"/>
        <v>89.245823481279999</v>
      </c>
      <c r="BD18" s="14">
        <f t="shared" si="7"/>
        <v>1450.0405655881998</v>
      </c>
      <c r="BF18" s="15">
        <f t="shared" si="8"/>
        <v>89.746413862799997</v>
      </c>
      <c r="BG18" s="16">
        <f t="shared" si="9"/>
        <v>1439.5612351741302</v>
      </c>
      <c r="BI18">
        <v>54</v>
      </c>
      <c r="BJ18" t="s">
        <v>44</v>
      </c>
      <c r="BK18" s="2">
        <v>45769.705868055556</v>
      </c>
      <c r="BL18">
        <v>314</v>
      </c>
      <c r="BM18" t="s">
        <v>13</v>
      </c>
      <c r="BN18">
        <v>0</v>
      </c>
      <c r="BO18">
        <v>2.8479999999999999</v>
      </c>
      <c r="BP18" s="3">
        <v>885907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55</v>
      </c>
      <c r="B19" t="s">
        <v>45</v>
      </c>
      <c r="C19" s="2">
        <v>45769.727083333331</v>
      </c>
      <c r="D19">
        <v>15</v>
      </c>
      <c r="E19" t="s">
        <v>13</v>
      </c>
      <c r="F19">
        <v>0</v>
      </c>
      <c r="G19">
        <v>5.9950000000000001</v>
      </c>
      <c r="H19" s="3">
        <v>39245</v>
      </c>
      <c r="I19">
        <v>8.8999999999999996E-2</v>
      </c>
      <c r="J19" t="s">
        <v>14</v>
      </c>
      <c r="K19" t="s">
        <v>14</v>
      </c>
      <c r="L19" t="s">
        <v>14</v>
      </c>
      <c r="M19" t="s">
        <v>14</v>
      </c>
      <c r="O19">
        <v>55</v>
      </c>
      <c r="P19" t="s">
        <v>45</v>
      </c>
      <c r="Q19" s="2">
        <v>45769.727083333331</v>
      </c>
      <c r="R19">
        <v>15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55</v>
      </c>
      <c r="AD19" t="s">
        <v>45</v>
      </c>
      <c r="AE19" s="2">
        <v>45769.727083333331</v>
      </c>
      <c r="AF19">
        <v>15</v>
      </c>
      <c r="AG19" t="s">
        <v>13</v>
      </c>
      <c r="AH19">
        <v>0</v>
      </c>
      <c r="AI19">
        <v>12.17</v>
      </c>
      <c r="AJ19" s="3">
        <v>4097</v>
      </c>
      <c r="AK19">
        <v>0.80200000000000005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55</v>
      </c>
      <c r="AT19" s="15">
        <f t="shared" si="0"/>
        <v>108.029025283425</v>
      </c>
      <c r="AU19" s="16">
        <f t="shared" si="1"/>
        <v>798.0632399803701</v>
      </c>
      <c r="AW19" s="6">
        <f t="shared" si="2"/>
        <v>89.553214706186495</v>
      </c>
      <c r="AX19" s="7">
        <f t="shared" si="3"/>
        <v>742.72153636231985</v>
      </c>
      <c r="AZ19" s="11">
        <f t="shared" si="4"/>
        <v>106.573686870575</v>
      </c>
      <c r="BA19" s="12">
        <f t="shared" si="5"/>
        <v>970.29217495509999</v>
      </c>
      <c r="BC19" s="13">
        <f t="shared" si="6"/>
        <v>109.00545389678001</v>
      </c>
      <c r="BD19" s="14">
        <f t="shared" si="7"/>
        <v>872.98123254180007</v>
      </c>
      <c r="BF19" s="15">
        <f t="shared" si="8"/>
        <v>108.029025283425</v>
      </c>
      <c r="BG19" s="16">
        <f t="shared" si="9"/>
        <v>798.0632399803701</v>
      </c>
      <c r="BI19">
        <v>55</v>
      </c>
      <c r="BJ19" t="s">
        <v>45</v>
      </c>
      <c r="BK19" s="2">
        <v>45769.727083333331</v>
      </c>
      <c r="BL19">
        <v>15</v>
      </c>
      <c r="BM19" t="s">
        <v>13</v>
      </c>
      <c r="BN19">
        <v>0</v>
      </c>
      <c r="BO19">
        <v>2.8410000000000002</v>
      </c>
      <c r="BP19" s="3">
        <v>1020731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56</v>
      </c>
      <c r="B20" t="s">
        <v>46</v>
      </c>
      <c r="C20" s="2">
        <v>45769.748310185183</v>
      </c>
      <c r="D20">
        <v>105</v>
      </c>
      <c r="E20" t="s">
        <v>13</v>
      </c>
      <c r="F20">
        <v>0</v>
      </c>
      <c r="G20">
        <v>5.9930000000000003</v>
      </c>
      <c r="H20" s="3">
        <v>107236</v>
      </c>
      <c r="I20">
        <v>0.24199999999999999</v>
      </c>
      <c r="J20" t="s">
        <v>14</v>
      </c>
      <c r="K20" t="s">
        <v>14</v>
      </c>
      <c r="L20" t="s">
        <v>14</v>
      </c>
      <c r="M20" t="s">
        <v>14</v>
      </c>
      <c r="O20">
        <v>56</v>
      </c>
      <c r="P20" t="s">
        <v>46</v>
      </c>
      <c r="Q20" s="2">
        <v>45769.748310185183</v>
      </c>
      <c r="R20">
        <v>105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56</v>
      </c>
      <c r="AD20" t="s">
        <v>46</v>
      </c>
      <c r="AE20" s="2">
        <v>45769.748310185183</v>
      </c>
      <c r="AF20">
        <v>105</v>
      </c>
      <c r="AG20" t="s">
        <v>13</v>
      </c>
      <c r="AH20">
        <v>0</v>
      </c>
      <c r="AI20">
        <v>12.159000000000001</v>
      </c>
      <c r="AJ20" s="3">
        <v>10817</v>
      </c>
      <c r="AK20">
        <v>2.2759999999999998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56</v>
      </c>
      <c r="AT20" s="15">
        <f t="shared" si="0"/>
        <v>287.76156779995193</v>
      </c>
      <c r="AU20" s="16">
        <f t="shared" si="1"/>
        <v>2323.2893425147704</v>
      </c>
      <c r="AW20" s="6">
        <f t="shared" si="2"/>
        <v>248.39395346208414</v>
      </c>
      <c r="AX20" s="7">
        <f t="shared" si="3"/>
        <v>2129.1878688807201</v>
      </c>
      <c r="AZ20" s="11">
        <f t="shared" si="4"/>
        <v>297.76434235940803</v>
      </c>
      <c r="BA20" s="12">
        <f t="shared" si="5"/>
        <v>2564.2608842671002</v>
      </c>
      <c r="BC20" s="13">
        <f t="shared" si="6"/>
        <v>303.23509115979516</v>
      </c>
      <c r="BD20" s="14">
        <f t="shared" si="7"/>
        <v>2244.5879521577995</v>
      </c>
      <c r="BF20" s="15">
        <f t="shared" si="8"/>
        <v>287.76156779995193</v>
      </c>
      <c r="BG20" s="16">
        <f t="shared" si="9"/>
        <v>2323.2893425147704</v>
      </c>
      <c r="BI20">
        <v>56</v>
      </c>
      <c r="BJ20" t="s">
        <v>46</v>
      </c>
      <c r="BK20" s="2">
        <v>45769.748310185183</v>
      </c>
      <c r="BL20">
        <v>105</v>
      </c>
      <c r="BM20" t="s">
        <v>13</v>
      </c>
      <c r="BN20">
        <v>0</v>
      </c>
      <c r="BO20">
        <v>2.851</v>
      </c>
      <c r="BP20" s="3">
        <v>835906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57</v>
      </c>
      <c r="B21" t="s">
        <v>47</v>
      </c>
      <c r="C21" s="2">
        <v>45769.769583333335</v>
      </c>
      <c r="D21">
        <v>174</v>
      </c>
      <c r="E21" t="s">
        <v>13</v>
      </c>
      <c r="F21">
        <v>0</v>
      </c>
      <c r="G21">
        <v>5.9950000000000001</v>
      </c>
      <c r="H21" s="3">
        <v>40045</v>
      </c>
      <c r="I21">
        <v>9.0999999999999998E-2</v>
      </c>
      <c r="J21" t="s">
        <v>14</v>
      </c>
      <c r="K21" t="s">
        <v>14</v>
      </c>
      <c r="L21" t="s">
        <v>14</v>
      </c>
      <c r="M21" t="s">
        <v>14</v>
      </c>
      <c r="O21">
        <v>57</v>
      </c>
      <c r="P21" t="s">
        <v>47</v>
      </c>
      <c r="Q21" s="2">
        <v>45769.769583333335</v>
      </c>
      <c r="R21">
        <v>174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57</v>
      </c>
      <c r="AD21" t="s">
        <v>47</v>
      </c>
      <c r="AE21" s="2">
        <v>45769.769583333335</v>
      </c>
      <c r="AF21">
        <v>174</v>
      </c>
      <c r="AG21" t="s">
        <v>13</v>
      </c>
      <c r="AH21">
        <v>0</v>
      </c>
      <c r="AI21">
        <v>12.157</v>
      </c>
      <c r="AJ21" s="3">
        <v>13724</v>
      </c>
      <c r="AK21">
        <v>2.9129999999999998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57</v>
      </c>
      <c r="AT21" s="15">
        <f t="shared" si="0"/>
        <v>110.157942667425</v>
      </c>
      <c r="AU21" s="16">
        <f t="shared" si="1"/>
        <v>2981.7125550036799</v>
      </c>
      <c r="AW21" s="6">
        <f t="shared" si="2"/>
        <v>91.426505892906491</v>
      </c>
      <c r="AX21" s="7">
        <f t="shared" si="3"/>
        <v>2728.2441545484799</v>
      </c>
      <c r="AZ21" s="11">
        <f t="shared" si="4"/>
        <v>108.90805460657501</v>
      </c>
      <c r="BA21" s="12">
        <f t="shared" si="5"/>
        <v>3241.0303969264</v>
      </c>
      <c r="BC21" s="13">
        <f t="shared" si="6"/>
        <v>111.30633473518</v>
      </c>
      <c r="BD21" s="14">
        <f t="shared" si="7"/>
        <v>2836.2567790751996</v>
      </c>
      <c r="BF21" s="15">
        <f t="shared" si="8"/>
        <v>110.157942667425</v>
      </c>
      <c r="BG21" s="16">
        <f t="shared" si="9"/>
        <v>2981.7125550036799</v>
      </c>
      <c r="BI21">
        <v>57</v>
      </c>
      <c r="BJ21" t="s">
        <v>47</v>
      </c>
      <c r="BK21" s="2">
        <v>45769.769583333335</v>
      </c>
      <c r="BL21">
        <v>174</v>
      </c>
      <c r="BM21" t="s">
        <v>13</v>
      </c>
      <c r="BN21">
        <v>0</v>
      </c>
      <c r="BO21">
        <v>2.8460000000000001</v>
      </c>
      <c r="BP21" s="3">
        <v>927810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58</v>
      </c>
      <c r="B22" t="s">
        <v>48</v>
      </c>
      <c r="C22" s="2">
        <v>45769.790833333333</v>
      </c>
      <c r="D22">
        <v>374</v>
      </c>
      <c r="E22" t="s">
        <v>13</v>
      </c>
      <c r="F22">
        <v>0</v>
      </c>
      <c r="G22">
        <v>5.9969999999999999</v>
      </c>
      <c r="H22" s="3">
        <v>16746</v>
      </c>
      <c r="I22">
        <v>3.7999999999999999E-2</v>
      </c>
      <c r="J22" t="s">
        <v>14</v>
      </c>
      <c r="K22" t="s">
        <v>14</v>
      </c>
      <c r="L22" t="s">
        <v>14</v>
      </c>
      <c r="M22" t="s">
        <v>14</v>
      </c>
      <c r="O22">
        <v>58</v>
      </c>
      <c r="P22" t="s">
        <v>48</v>
      </c>
      <c r="Q22" s="2">
        <v>45769.790833333333</v>
      </c>
      <c r="R22">
        <v>374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58</v>
      </c>
      <c r="AD22" t="s">
        <v>48</v>
      </c>
      <c r="AE22" s="2">
        <v>45769.790833333333</v>
      </c>
      <c r="AF22">
        <v>374</v>
      </c>
      <c r="AG22" t="s">
        <v>13</v>
      </c>
      <c r="AH22">
        <v>0</v>
      </c>
      <c r="AI22">
        <v>12.121</v>
      </c>
      <c r="AJ22" s="3">
        <v>48587</v>
      </c>
      <c r="AK22">
        <v>10.529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58</v>
      </c>
      <c r="AT22" s="15">
        <f t="shared" si="0"/>
        <v>48.018019300291996</v>
      </c>
      <c r="AU22" s="16">
        <f t="shared" si="1"/>
        <v>10997.158302437219</v>
      </c>
      <c r="AW22" s="6">
        <f t="shared" si="2"/>
        <v>36.827022287321356</v>
      </c>
      <c r="AX22" s="7">
        <f t="shared" si="3"/>
        <v>9878.9879235591197</v>
      </c>
      <c r="AZ22" s="11">
        <f t="shared" si="4"/>
        <v>40.095842230267998</v>
      </c>
      <c r="BA22" s="12">
        <f t="shared" si="5"/>
        <v>10161.447410327901</v>
      </c>
      <c r="BC22" s="13">
        <f t="shared" si="6"/>
        <v>44.144666244579206</v>
      </c>
      <c r="BD22" s="14">
        <f t="shared" si="7"/>
        <v>9416.0705614469298</v>
      </c>
      <c r="BF22" s="15">
        <f t="shared" si="8"/>
        <v>48.018019300291996</v>
      </c>
      <c r="BG22" s="16">
        <f t="shared" si="9"/>
        <v>10997.158302437219</v>
      </c>
      <c r="BI22">
        <v>58</v>
      </c>
      <c r="BJ22" t="s">
        <v>48</v>
      </c>
      <c r="BK22" s="2">
        <v>45769.790833333333</v>
      </c>
      <c r="BL22">
        <v>374</v>
      </c>
      <c r="BM22" t="s">
        <v>13</v>
      </c>
      <c r="BN22">
        <v>0</v>
      </c>
      <c r="BO22">
        <v>2.8450000000000002</v>
      </c>
      <c r="BP22" s="3">
        <v>964977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59</v>
      </c>
      <c r="B23" t="s">
        <v>49</v>
      </c>
      <c r="C23" s="2">
        <v>45769.812083333331</v>
      </c>
      <c r="D23">
        <v>38</v>
      </c>
      <c r="E23" t="s">
        <v>13</v>
      </c>
      <c r="F23">
        <v>0</v>
      </c>
      <c r="G23">
        <v>5.9969999999999999</v>
      </c>
      <c r="H23" s="3">
        <v>30945</v>
      </c>
      <c r="I23">
        <v>7.0000000000000007E-2</v>
      </c>
      <c r="J23" t="s">
        <v>14</v>
      </c>
      <c r="K23" t="s">
        <v>14</v>
      </c>
      <c r="L23" t="s">
        <v>14</v>
      </c>
      <c r="M23" t="s">
        <v>14</v>
      </c>
      <c r="O23">
        <v>59</v>
      </c>
      <c r="P23" t="s">
        <v>49</v>
      </c>
      <c r="Q23" s="2">
        <v>45769.812083333331</v>
      </c>
      <c r="R23">
        <v>38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59</v>
      </c>
      <c r="AD23" t="s">
        <v>49</v>
      </c>
      <c r="AE23" s="2">
        <v>45769.812083333331</v>
      </c>
      <c r="AF23">
        <v>38</v>
      </c>
      <c r="AG23" t="s">
        <v>13</v>
      </c>
      <c r="AH23">
        <v>0</v>
      </c>
      <c r="AI23">
        <v>12.159000000000001</v>
      </c>
      <c r="AJ23" s="3">
        <v>8413</v>
      </c>
      <c r="AK23">
        <v>1.7490000000000001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59</v>
      </c>
      <c r="AT23" s="15">
        <f t="shared" si="0"/>
        <v>85.921643034425003</v>
      </c>
      <c r="AU23" s="16">
        <f t="shared" si="1"/>
        <v>1778.1669956191702</v>
      </c>
      <c r="AW23" s="6">
        <f t="shared" si="2"/>
        <v>70.111735457766486</v>
      </c>
      <c r="AX23" s="7">
        <f t="shared" si="3"/>
        <v>1633.4608309191199</v>
      </c>
      <c r="AZ23" s="11">
        <f t="shared" si="4"/>
        <v>82.23551079957501</v>
      </c>
      <c r="BA23" s="12">
        <f t="shared" si="5"/>
        <v>1998.7698946790999</v>
      </c>
      <c r="BC23" s="13">
        <f t="shared" si="6"/>
        <v>85.112002134380006</v>
      </c>
      <c r="BD23" s="14">
        <f t="shared" si="7"/>
        <v>1754.5324415737998</v>
      </c>
      <c r="BF23" s="15">
        <f t="shared" si="8"/>
        <v>85.921643034425003</v>
      </c>
      <c r="BG23" s="16">
        <f t="shared" si="9"/>
        <v>1778.1669956191702</v>
      </c>
      <c r="BI23">
        <v>59</v>
      </c>
      <c r="BJ23" t="s">
        <v>49</v>
      </c>
      <c r="BK23" s="2">
        <v>45769.812083333331</v>
      </c>
      <c r="BL23">
        <v>38</v>
      </c>
      <c r="BM23" t="s">
        <v>13</v>
      </c>
      <c r="BN23">
        <v>0</v>
      </c>
      <c r="BO23">
        <v>2.851</v>
      </c>
      <c r="BP23" s="3">
        <v>845572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60</v>
      </c>
      <c r="B24" t="s">
        <v>50</v>
      </c>
      <c r="C24" s="2">
        <v>45769.833298611113</v>
      </c>
      <c r="D24">
        <v>42</v>
      </c>
      <c r="E24" t="s">
        <v>13</v>
      </c>
      <c r="F24">
        <v>0</v>
      </c>
      <c r="G24">
        <v>5.9989999999999997</v>
      </c>
      <c r="H24" s="3">
        <v>16663</v>
      </c>
      <c r="I24">
        <v>3.7999999999999999E-2</v>
      </c>
      <c r="J24" t="s">
        <v>14</v>
      </c>
      <c r="K24" t="s">
        <v>14</v>
      </c>
      <c r="L24" t="s">
        <v>14</v>
      </c>
      <c r="M24" t="s">
        <v>14</v>
      </c>
      <c r="O24">
        <v>60</v>
      </c>
      <c r="P24" t="s">
        <v>50</v>
      </c>
      <c r="Q24" s="2">
        <v>45769.833298611113</v>
      </c>
      <c r="R24">
        <v>42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60</v>
      </c>
      <c r="AD24" t="s">
        <v>50</v>
      </c>
      <c r="AE24" s="2">
        <v>45769.833298611113</v>
      </c>
      <c r="AF24">
        <v>42</v>
      </c>
      <c r="AG24" t="s">
        <v>13</v>
      </c>
      <c r="AH24">
        <v>0</v>
      </c>
      <c r="AI24">
        <v>12.098000000000001</v>
      </c>
      <c r="AJ24" s="3">
        <v>55530</v>
      </c>
      <c r="AK24">
        <v>12.041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60</v>
      </c>
      <c r="AT24" s="15">
        <f t="shared" si="0"/>
        <v>47.796142585353003</v>
      </c>
      <c r="AU24" s="16">
        <f t="shared" si="1"/>
        <v>12480.143370841999</v>
      </c>
      <c r="AW24" s="6">
        <f t="shared" si="2"/>
        <v>36.632361620472743</v>
      </c>
      <c r="AX24" s="7">
        <f t="shared" si="3"/>
        <v>11295.658015431998</v>
      </c>
      <c r="AZ24" s="11">
        <f t="shared" si="4"/>
        <v>39.847646167686996</v>
      </c>
      <c r="BA24" s="12">
        <f t="shared" si="5"/>
        <v>11851.66254119</v>
      </c>
      <c r="BC24" s="13">
        <f t="shared" si="6"/>
        <v>43.904850071672804</v>
      </c>
      <c r="BD24" s="14">
        <f t="shared" si="7"/>
        <v>10831.040550972999</v>
      </c>
      <c r="BF24" s="15">
        <f t="shared" si="8"/>
        <v>47.796142585353003</v>
      </c>
      <c r="BG24" s="16">
        <f t="shared" si="9"/>
        <v>12480.143370841999</v>
      </c>
      <c r="BI24">
        <v>60</v>
      </c>
      <c r="BJ24" t="s">
        <v>50</v>
      </c>
      <c r="BK24" s="2">
        <v>45769.833298611113</v>
      </c>
      <c r="BL24">
        <v>42</v>
      </c>
      <c r="BM24" t="s">
        <v>13</v>
      </c>
      <c r="BN24">
        <v>0</v>
      </c>
      <c r="BO24">
        <v>2.84</v>
      </c>
      <c r="BP24" s="3">
        <v>1038341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61</v>
      </c>
      <c r="B25" t="s">
        <v>51</v>
      </c>
      <c r="C25" s="2">
        <v>45769.854548611111</v>
      </c>
      <c r="D25">
        <v>311</v>
      </c>
      <c r="E25" t="s">
        <v>13</v>
      </c>
      <c r="F25">
        <v>0</v>
      </c>
      <c r="G25">
        <v>5.9960000000000004</v>
      </c>
      <c r="H25" s="3">
        <v>28672</v>
      </c>
      <c r="I25">
        <v>6.5000000000000002E-2</v>
      </c>
      <c r="J25" t="s">
        <v>14</v>
      </c>
      <c r="K25" t="s">
        <v>14</v>
      </c>
      <c r="L25" t="s">
        <v>14</v>
      </c>
      <c r="M25" t="s">
        <v>14</v>
      </c>
      <c r="O25">
        <v>61</v>
      </c>
      <c r="P25" t="s">
        <v>51</v>
      </c>
      <c r="Q25" s="2">
        <v>45769.854548611111</v>
      </c>
      <c r="R25">
        <v>311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61</v>
      </c>
      <c r="AD25" t="s">
        <v>51</v>
      </c>
      <c r="AE25" s="2">
        <v>45769.854548611111</v>
      </c>
      <c r="AF25">
        <v>311</v>
      </c>
      <c r="AG25" t="s">
        <v>13</v>
      </c>
      <c r="AH25">
        <v>0</v>
      </c>
      <c r="AI25">
        <v>12.164</v>
      </c>
      <c r="AJ25" s="3">
        <v>2821</v>
      </c>
      <c r="AK25">
        <v>0.52300000000000002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61</v>
      </c>
      <c r="AT25" s="15">
        <f t="shared" si="0"/>
        <v>79.861096017408002</v>
      </c>
      <c r="AU25" s="16">
        <f t="shared" si="1"/>
        <v>507.95119892813011</v>
      </c>
      <c r="AW25" s="6">
        <f t="shared" si="2"/>
        <v>64.785645388144644</v>
      </c>
      <c r="AX25" s="7">
        <f t="shared" si="3"/>
        <v>479.19761079367998</v>
      </c>
      <c r="AZ25" s="11">
        <f t="shared" si="4"/>
        <v>75.532470188031994</v>
      </c>
      <c r="BA25" s="12">
        <f t="shared" si="5"/>
        <v>662.97433749989989</v>
      </c>
      <c r="BC25" s="13">
        <f t="shared" si="6"/>
        <v>78.561710260940814</v>
      </c>
      <c r="BD25" s="14">
        <f t="shared" si="7"/>
        <v>611.92910914819993</v>
      </c>
      <c r="BF25" s="15">
        <f t="shared" si="8"/>
        <v>79.861096017408002</v>
      </c>
      <c r="BG25" s="16">
        <f t="shared" si="9"/>
        <v>507.95119892813011</v>
      </c>
      <c r="BI25">
        <v>61</v>
      </c>
      <c r="BJ25" t="s">
        <v>51</v>
      </c>
      <c r="BK25" s="2">
        <v>45769.854548611111</v>
      </c>
      <c r="BL25">
        <v>311</v>
      </c>
      <c r="BM25" t="s">
        <v>13</v>
      </c>
      <c r="BN25">
        <v>0</v>
      </c>
      <c r="BO25">
        <v>2.8479999999999999</v>
      </c>
      <c r="BP25" s="3">
        <v>886119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62</v>
      </c>
      <c r="B26" t="s">
        <v>52</v>
      </c>
      <c r="C26" s="2">
        <v>45769.875798611109</v>
      </c>
      <c r="D26">
        <v>266</v>
      </c>
      <c r="E26" t="s">
        <v>13</v>
      </c>
      <c r="F26">
        <v>0</v>
      </c>
      <c r="G26">
        <v>6.0049999999999999</v>
      </c>
      <c r="H26" s="3">
        <v>21520</v>
      </c>
      <c r="I26">
        <v>4.9000000000000002E-2</v>
      </c>
      <c r="J26" t="s">
        <v>14</v>
      </c>
      <c r="K26" t="s">
        <v>14</v>
      </c>
      <c r="L26" t="s">
        <v>14</v>
      </c>
      <c r="M26" t="s">
        <v>14</v>
      </c>
      <c r="O26">
        <v>62</v>
      </c>
      <c r="P26" t="s">
        <v>52</v>
      </c>
      <c r="Q26" s="2">
        <v>45769.875798611109</v>
      </c>
      <c r="R26">
        <v>266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62</v>
      </c>
      <c r="AD26" t="s">
        <v>52</v>
      </c>
      <c r="AE26" s="2">
        <v>45769.875798611109</v>
      </c>
      <c r="AF26">
        <v>266</v>
      </c>
      <c r="AG26" t="s">
        <v>13</v>
      </c>
      <c r="AH26">
        <v>0</v>
      </c>
      <c r="AI26">
        <v>12.177</v>
      </c>
      <c r="AJ26" s="3">
        <v>4617</v>
      </c>
      <c r="AK26">
        <v>0.91600000000000004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62</v>
      </c>
      <c r="AT26" s="15">
        <f t="shared" si="0"/>
        <v>60.773841964799999</v>
      </c>
      <c r="AU26" s="16">
        <f t="shared" si="1"/>
        <v>916.24489007077</v>
      </c>
      <c r="AW26" s="6">
        <f t="shared" si="2"/>
        <v>48.021661088384</v>
      </c>
      <c r="AX26" s="7">
        <f t="shared" si="3"/>
        <v>850.08989809671993</v>
      </c>
      <c r="AZ26" s="11">
        <f t="shared" si="4"/>
        <v>54.335034899199997</v>
      </c>
      <c r="BA26" s="12">
        <f t="shared" si="5"/>
        <v>1095.1054581471001</v>
      </c>
      <c r="BC26" s="13">
        <f t="shared" si="6"/>
        <v>57.931733716480004</v>
      </c>
      <c r="BD26" s="14">
        <f t="shared" si="7"/>
        <v>979.3102619977999</v>
      </c>
      <c r="BF26" s="15">
        <f t="shared" si="8"/>
        <v>60.773841964799999</v>
      </c>
      <c r="BG26" s="16">
        <f t="shared" si="9"/>
        <v>916.24489007077</v>
      </c>
      <c r="BI26">
        <v>62</v>
      </c>
      <c r="BJ26" t="s">
        <v>52</v>
      </c>
      <c r="BK26" s="2">
        <v>45769.875798611109</v>
      </c>
      <c r="BL26">
        <v>266</v>
      </c>
      <c r="BM26" t="s">
        <v>13</v>
      </c>
      <c r="BN26">
        <v>0</v>
      </c>
      <c r="BO26">
        <v>2.8580000000000001</v>
      </c>
      <c r="BP26" s="3">
        <v>863073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63</v>
      </c>
      <c r="B27" t="s">
        <v>53</v>
      </c>
      <c r="C27" s="2">
        <v>45769.89702546296</v>
      </c>
      <c r="D27">
        <v>375</v>
      </c>
      <c r="E27" t="s">
        <v>13</v>
      </c>
      <c r="F27">
        <v>0</v>
      </c>
      <c r="G27">
        <v>6.0049999999999999</v>
      </c>
      <c r="H27" s="3">
        <v>16178</v>
      </c>
      <c r="I27">
        <v>3.6999999999999998E-2</v>
      </c>
      <c r="J27" t="s">
        <v>14</v>
      </c>
      <c r="K27" t="s">
        <v>14</v>
      </c>
      <c r="L27" t="s">
        <v>14</v>
      </c>
      <c r="M27" t="s">
        <v>14</v>
      </c>
      <c r="O27">
        <v>63</v>
      </c>
      <c r="P27" t="s">
        <v>53</v>
      </c>
      <c r="Q27" s="2">
        <v>45769.89702546296</v>
      </c>
      <c r="R27">
        <v>375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63</v>
      </c>
      <c r="AD27" t="s">
        <v>53</v>
      </c>
      <c r="AE27" s="2">
        <v>45769.89702546296</v>
      </c>
      <c r="AF27">
        <v>375</v>
      </c>
      <c r="AG27" t="s">
        <v>13</v>
      </c>
      <c r="AH27">
        <v>0</v>
      </c>
      <c r="AI27">
        <v>12.122</v>
      </c>
      <c r="AJ27" s="3">
        <v>52017</v>
      </c>
      <c r="AK27">
        <v>11.276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63</v>
      </c>
      <c r="AT27" s="15">
        <f t="shared" si="0"/>
        <v>46.499561619108</v>
      </c>
      <c r="AU27" s="16">
        <f t="shared" si="1"/>
        <v>11729.914640770819</v>
      </c>
      <c r="AW27" s="6">
        <f t="shared" si="2"/>
        <v>35.494864452330638</v>
      </c>
      <c r="AX27" s="7">
        <f t="shared" si="3"/>
        <v>10579.16269326472</v>
      </c>
      <c r="AZ27" s="11">
        <f t="shared" si="4"/>
        <v>38.396909442332003</v>
      </c>
      <c r="BA27" s="12">
        <f t="shared" si="5"/>
        <v>10996.944976979899</v>
      </c>
      <c r="BC27" s="13">
        <f t="shared" si="6"/>
        <v>42.503435044860801</v>
      </c>
      <c r="BD27" s="14">
        <f t="shared" si="7"/>
        <v>10115.387488015331</v>
      </c>
      <c r="BF27" s="15">
        <f t="shared" si="8"/>
        <v>46.499561619108</v>
      </c>
      <c r="BG27" s="16">
        <f t="shared" si="9"/>
        <v>11729.914640770819</v>
      </c>
      <c r="BI27">
        <v>63</v>
      </c>
      <c r="BJ27" t="s">
        <v>53</v>
      </c>
      <c r="BK27" s="2">
        <v>45769.89702546296</v>
      </c>
      <c r="BL27">
        <v>375</v>
      </c>
      <c r="BM27" t="s">
        <v>13</v>
      </c>
      <c r="BN27">
        <v>0</v>
      </c>
      <c r="BO27">
        <v>2.847</v>
      </c>
      <c r="BP27" s="3">
        <v>1044441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64</v>
      </c>
      <c r="B28" t="s">
        <v>54</v>
      </c>
      <c r="C28" s="2">
        <v>45769.918263888889</v>
      </c>
      <c r="D28">
        <v>367</v>
      </c>
      <c r="E28" t="s">
        <v>13</v>
      </c>
      <c r="F28">
        <v>0</v>
      </c>
      <c r="G28">
        <v>5.9960000000000004</v>
      </c>
      <c r="H28" s="3">
        <v>29339</v>
      </c>
      <c r="I28">
        <v>6.7000000000000004E-2</v>
      </c>
      <c r="J28" t="s">
        <v>14</v>
      </c>
      <c r="K28" t="s">
        <v>14</v>
      </c>
      <c r="L28" t="s">
        <v>14</v>
      </c>
      <c r="M28" t="s">
        <v>14</v>
      </c>
      <c r="O28">
        <v>64</v>
      </c>
      <c r="P28" t="s">
        <v>54</v>
      </c>
      <c r="Q28" s="2">
        <v>45769.918263888889</v>
      </c>
      <c r="R28">
        <v>367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64</v>
      </c>
      <c r="AD28" t="s">
        <v>54</v>
      </c>
      <c r="AE28" s="2">
        <v>45769.918263888889</v>
      </c>
      <c r="AF28">
        <v>367</v>
      </c>
      <c r="AG28" t="s">
        <v>13</v>
      </c>
      <c r="AH28">
        <v>0</v>
      </c>
      <c r="AI28">
        <v>12.185</v>
      </c>
      <c r="AJ28" s="3">
        <v>3576</v>
      </c>
      <c r="AK28">
        <v>0.68799999999999994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64</v>
      </c>
      <c r="AT28" s="15">
        <f t="shared" si="0"/>
        <v>81.639813669776998</v>
      </c>
      <c r="AU28" s="16">
        <f t="shared" si="1"/>
        <v>679.62770383168004</v>
      </c>
      <c r="AW28" s="6">
        <f t="shared" si="2"/>
        <v>66.348645026782648</v>
      </c>
      <c r="AX28" s="7">
        <f t="shared" si="3"/>
        <v>635.13285595647994</v>
      </c>
      <c r="AZ28" s="11">
        <f t="shared" si="4"/>
        <v>77.501131795582992</v>
      </c>
      <c r="BA28" s="12">
        <f t="shared" si="5"/>
        <v>844.99149536639993</v>
      </c>
      <c r="BC28" s="13">
        <f t="shared" si="6"/>
        <v>80.484168625215204</v>
      </c>
      <c r="BD28" s="14">
        <f t="shared" si="7"/>
        <v>766.41529099519994</v>
      </c>
      <c r="BF28" s="15">
        <f t="shared" si="8"/>
        <v>81.639813669776998</v>
      </c>
      <c r="BG28" s="16">
        <f t="shared" si="9"/>
        <v>679.62770383168004</v>
      </c>
      <c r="BI28">
        <v>64</v>
      </c>
      <c r="BJ28" t="s">
        <v>54</v>
      </c>
      <c r="BK28" s="2">
        <v>45769.918263888889</v>
      </c>
      <c r="BL28">
        <v>367</v>
      </c>
      <c r="BM28" t="s">
        <v>13</v>
      </c>
      <c r="BN28">
        <v>0</v>
      </c>
      <c r="BO28">
        <v>2.847</v>
      </c>
      <c r="BP28" s="3">
        <v>936551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65</v>
      </c>
      <c r="B29" t="s">
        <v>55</v>
      </c>
      <c r="C29" s="2">
        <v>45769.939479166664</v>
      </c>
      <c r="D29">
        <v>127</v>
      </c>
      <c r="E29" t="s">
        <v>13</v>
      </c>
      <c r="F29">
        <v>0</v>
      </c>
      <c r="G29">
        <v>5.9969999999999999</v>
      </c>
      <c r="H29" s="3">
        <v>17641</v>
      </c>
      <c r="I29">
        <v>0.04</v>
      </c>
      <c r="J29" t="s">
        <v>14</v>
      </c>
      <c r="K29" t="s">
        <v>14</v>
      </c>
      <c r="L29" t="s">
        <v>14</v>
      </c>
      <c r="M29" t="s">
        <v>14</v>
      </c>
      <c r="O29">
        <v>65</v>
      </c>
      <c r="P29" t="s">
        <v>55</v>
      </c>
      <c r="Q29" s="2">
        <v>45769.939479166664</v>
      </c>
      <c r="R29">
        <v>127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65</v>
      </c>
      <c r="AD29" t="s">
        <v>55</v>
      </c>
      <c r="AE29" s="2">
        <v>45769.939479166664</v>
      </c>
      <c r="AF29">
        <v>127</v>
      </c>
      <c r="AG29" t="s">
        <v>13</v>
      </c>
      <c r="AH29">
        <v>0</v>
      </c>
      <c r="AI29">
        <v>12.125</v>
      </c>
      <c r="AJ29" s="3">
        <v>45487</v>
      </c>
      <c r="AK29">
        <v>9.8529999999999998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65</v>
      </c>
      <c r="AT29" s="15">
        <f t="shared" si="0"/>
        <v>50.410315116296999</v>
      </c>
      <c r="AU29" s="16">
        <f t="shared" si="1"/>
        <v>10334.685406665219</v>
      </c>
      <c r="AW29" s="6">
        <f t="shared" si="2"/>
        <v>38.926003558884261</v>
      </c>
      <c r="AX29" s="7">
        <f t="shared" si="3"/>
        <v>9245.6603058471192</v>
      </c>
      <c r="AZ29" s="11">
        <f t="shared" si="4"/>
        <v>42.770792902663004</v>
      </c>
      <c r="BA29" s="12">
        <f t="shared" si="5"/>
        <v>9405.5050527878993</v>
      </c>
      <c r="BC29" s="13">
        <f t="shared" si="6"/>
        <v>46.730383030367207</v>
      </c>
      <c r="BD29" s="14">
        <f t="shared" si="7"/>
        <v>8783.5484159289299</v>
      </c>
      <c r="BF29" s="15">
        <f t="shared" si="8"/>
        <v>50.410315116296999</v>
      </c>
      <c r="BG29" s="16">
        <f t="shared" si="9"/>
        <v>10334.685406665219</v>
      </c>
      <c r="BI29">
        <v>65</v>
      </c>
      <c r="BJ29" t="s">
        <v>55</v>
      </c>
      <c r="BK29" s="2">
        <v>45769.939479166664</v>
      </c>
      <c r="BL29">
        <v>127</v>
      </c>
      <c r="BM29" t="s">
        <v>13</v>
      </c>
      <c r="BN29">
        <v>0</v>
      </c>
      <c r="BO29">
        <v>2.839</v>
      </c>
      <c r="BP29" s="3">
        <v>1071990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66</v>
      </c>
      <c r="B30" t="s">
        <v>56</v>
      </c>
      <c r="C30" s="2">
        <v>45769.960717592592</v>
      </c>
      <c r="D30">
        <v>129</v>
      </c>
      <c r="E30" t="s">
        <v>13</v>
      </c>
      <c r="F30">
        <v>0</v>
      </c>
      <c r="G30">
        <v>5.9980000000000002</v>
      </c>
      <c r="H30" s="3">
        <v>26498</v>
      </c>
      <c r="I30">
        <v>0.06</v>
      </c>
      <c r="J30" t="s">
        <v>14</v>
      </c>
      <c r="K30" t="s">
        <v>14</v>
      </c>
      <c r="L30" t="s">
        <v>14</v>
      </c>
      <c r="M30" t="s">
        <v>14</v>
      </c>
      <c r="O30">
        <v>66</v>
      </c>
      <c r="P30" t="s">
        <v>56</v>
      </c>
      <c r="Q30" s="2">
        <v>45769.960717592592</v>
      </c>
      <c r="R30">
        <v>129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66</v>
      </c>
      <c r="AD30" t="s">
        <v>56</v>
      </c>
      <c r="AE30" s="2">
        <v>45769.960717592592</v>
      </c>
      <c r="AF30">
        <v>129</v>
      </c>
      <c r="AG30" t="s">
        <v>13</v>
      </c>
      <c r="AH30">
        <v>0</v>
      </c>
      <c r="AI30">
        <v>12.156000000000001</v>
      </c>
      <c r="AJ30" s="3">
        <v>16488</v>
      </c>
      <c r="AK30">
        <v>3.5179999999999998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66</v>
      </c>
      <c r="AT30" s="15">
        <f t="shared" si="0"/>
        <v>74.061972126947992</v>
      </c>
      <c r="AU30" s="16">
        <f t="shared" si="1"/>
        <v>3606.9777171539204</v>
      </c>
      <c r="AW30" s="6">
        <f t="shared" si="2"/>
        <v>59.690753321917839</v>
      </c>
      <c r="AX30" s="7">
        <f t="shared" si="3"/>
        <v>3297.4318822451201</v>
      </c>
      <c r="AZ30" s="11">
        <f t="shared" si="4"/>
        <v>69.106132905692007</v>
      </c>
      <c r="BA30" s="12">
        <f t="shared" si="5"/>
        <v>3877.3593249216005</v>
      </c>
      <c r="BC30" s="13">
        <f t="shared" si="6"/>
        <v>72.293922811644805</v>
      </c>
      <c r="BD30" s="14">
        <f t="shared" si="7"/>
        <v>3397.8831221887999</v>
      </c>
      <c r="BF30" s="15">
        <f t="shared" si="8"/>
        <v>74.061972126947992</v>
      </c>
      <c r="BG30" s="16">
        <f t="shared" si="9"/>
        <v>3606.9777171539204</v>
      </c>
      <c r="BI30">
        <v>66</v>
      </c>
      <c r="BJ30" t="s">
        <v>56</v>
      </c>
      <c r="BK30" s="2">
        <v>45769.960717592592</v>
      </c>
      <c r="BL30">
        <v>129</v>
      </c>
      <c r="BM30" t="s">
        <v>13</v>
      </c>
      <c r="BN30">
        <v>0</v>
      </c>
      <c r="BO30">
        <v>2.8450000000000002</v>
      </c>
      <c r="BP30" s="3">
        <v>961041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67</v>
      </c>
      <c r="B31" t="s">
        <v>57</v>
      </c>
      <c r="C31" s="2">
        <v>45769.981944444444</v>
      </c>
      <c r="D31">
        <v>41</v>
      </c>
      <c r="E31" t="s">
        <v>13</v>
      </c>
      <c r="F31">
        <v>0</v>
      </c>
      <c r="G31">
        <v>5.9969999999999999</v>
      </c>
      <c r="H31" s="3">
        <v>30167</v>
      </c>
      <c r="I31">
        <v>6.8000000000000005E-2</v>
      </c>
      <c r="J31" t="s">
        <v>14</v>
      </c>
      <c r="K31" t="s">
        <v>14</v>
      </c>
      <c r="L31" t="s">
        <v>14</v>
      </c>
      <c r="M31" t="s">
        <v>14</v>
      </c>
      <c r="O31">
        <v>67</v>
      </c>
      <c r="P31" t="s">
        <v>57</v>
      </c>
      <c r="Q31" s="2">
        <v>45769.981944444444</v>
      </c>
      <c r="R31">
        <v>41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67</v>
      </c>
      <c r="AD31" t="s">
        <v>57</v>
      </c>
      <c r="AE31" s="2">
        <v>45769.981944444444</v>
      </c>
      <c r="AF31">
        <v>41</v>
      </c>
      <c r="AG31" t="s">
        <v>13</v>
      </c>
      <c r="AH31">
        <v>0</v>
      </c>
      <c r="AI31">
        <v>12.164</v>
      </c>
      <c r="AJ31" s="3">
        <v>6477</v>
      </c>
      <c r="AK31">
        <v>1.3240000000000001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67</v>
      </c>
      <c r="AT31" s="15">
        <f t="shared" si="0"/>
        <v>83.847551405193002</v>
      </c>
      <c r="AU31" s="16">
        <f t="shared" si="1"/>
        <v>1338.7543384719702</v>
      </c>
      <c r="AW31" s="6">
        <f t="shared" si="2"/>
        <v>68.28882074301994</v>
      </c>
      <c r="AX31" s="7">
        <f t="shared" si="3"/>
        <v>1234.0252969799201</v>
      </c>
      <c r="AZ31" s="11">
        <f t="shared" si="4"/>
        <v>79.943035479046998</v>
      </c>
      <c r="BA31" s="12">
        <f t="shared" si="5"/>
        <v>1539.5339076230998</v>
      </c>
      <c r="BC31" s="13">
        <f t="shared" si="6"/>
        <v>82.870311169656802</v>
      </c>
      <c r="BD31" s="14">
        <f t="shared" si="7"/>
        <v>1359.3762985657997</v>
      </c>
      <c r="BF31" s="15">
        <f t="shared" si="8"/>
        <v>83.847551405193002</v>
      </c>
      <c r="BG31" s="16">
        <f t="shared" si="9"/>
        <v>1338.7543384719702</v>
      </c>
      <c r="BI31">
        <v>67</v>
      </c>
      <c r="BJ31" t="s">
        <v>57</v>
      </c>
      <c r="BK31" s="2">
        <v>45769.981944444444</v>
      </c>
      <c r="BL31">
        <v>41</v>
      </c>
      <c r="BM31" t="s">
        <v>13</v>
      </c>
      <c r="BN31">
        <v>0</v>
      </c>
      <c r="BO31">
        <v>2.8450000000000002</v>
      </c>
      <c r="BP31" s="3">
        <v>980311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68</v>
      </c>
      <c r="B32" t="s">
        <v>58</v>
      </c>
      <c r="C32" s="2">
        <v>45770.003171296295</v>
      </c>
      <c r="D32">
        <v>131</v>
      </c>
      <c r="E32" t="s">
        <v>13</v>
      </c>
      <c r="F32">
        <v>0</v>
      </c>
      <c r="G32">
        <v>5.9969999999999999</v>
      </c>
      <c r="H32" s="3">
        <v>27598</v>
      </c>
      <c r="I32">
        <v>6.3E-2</v>
      </c>
      <c r="J32" t="s">
        <v>14</v>
      </c>
      <c r="K32" t="s">
        <v>14</v>
      </c>
      <c r="L32" t="s">
        <v>14</v>
      </c>
      <c r="M32" t="s">
        <v>14</v>
      </c>
      <c r="O32">
        <v>68</v>
      </c>
      <c r="P32" t="s">
        <v>58</v>
      </c>
      <c r="Q32" s="2">
        <v>45770.003171296295</v>
      </c>
      <c r="R32">
        <v>131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68</v>
      </c>
      <c r="AD32" t="s">
        <v>58</v>
      </c>
      <c r="AE32" s="2">
        <v>45770.003171296295</v>
      </c>
      <c r="AF32">
        <v>131</v>
      </c>
      <c r="AG32" t="s">
        <v>13</v>
      </c>
      <c r="AH32">
        <v>0</v>
      </c>
      <c r="AI32">
        <v>12.151</v>
      </c>
      <c r="AJ32" s="3">
        <v>17305</v>
      </c>
      <c r="AK32">
        <v>3.6970000000000001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68</v>
      </c>
      <c r="AT32" s="15">
        <f t="shared" si="0"/>
        <v>76.99652215414801</v>
      </c>
      <c r="AU32" s="16">
        <f t="shared" si="1"/>
        <v>3791.6538493632502</v>
      </c>
      <c r="AW32" s="6">
        <f t="shared" si="2"/>
        <v>62.268760740893825</v>
      </c>
      <c r="AX32" s="7">
        <f t="shared" si="3"/>
        <v>3465.6012036020002</v>
      </c>
      <c r="AZ32" s="11">
        <f t="shared" si="4"/>
        <v>72.359592574491998</v>
      </c>
      <c r="BA32" s="12">
        <f t="shared" si="5"/>
        <v>4064.1149142975005</v>
      </c>
      <c r="BC32" s="13">
        <f t="shared" si="6"/>
        <v>75.465637594364807</v>
      </c>
      <c r="BD32" s="14">
        <f t="shared" si="7"/>
        <v>3563.7171111049997</v>
      </c>
      <c r="BF32" s="15">
        <f t="shared" si="8"/>
        <v>76.99652215414801</v>
      </c>
      <c r="BG32" s="16">
        <f t="shared" si="9"/>
        <v>3791.6538493632502</v>
      </c>
      <c r="BI32">
        <v>68</v>
      </c>
      <c r="BJ32" t="s">
        <v>58</v>
      </c>
      <c r="BK32" s="2">
        <v>45770.003171296295</v>
      </c>
      <c r="BL32">
        <v>131</v>
      </c>
      <c r="BM32" t="s">
        <v>13</v>
      </c>
      <c r="BN32">
        <v>0</v>
      </c>
      <c r="BO32">
        <v>2.843</v>
      </c>
      <c r="BP32" s="3">
        <v>1016054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69</v>
      </c>
      <c r="B33" t="s">
        <v>59</v>
      </c>
      <c r="C33" s="2">
        <v>45770.024398148147</v>
      </c>
      <c r="D33">
        <v>397</v>
      </c>
      <c r="E33" t="s">
        <v>13</v>
      </c>
      <c r="F33">
        <v>0</v>
      </c>
      <c r="G33">
        <v>5.9939999999999998</v>
      </c>
      <c r="H33" s="3">
        <v>81455</v>
      </c>
      <c r="I33">
        <v>0.184</v>
      </c>
      <c r="J33" t="s">
        <v>14</v>
      </c>
      <c r="K33" t="s">
        <v>14</v>
      </c>
      <c r="L33" t="s">
        <v>14</v>
      </c>
      <c r="M33" t="s">
        <v>14</v>
      </c>
      <c r="O33">
        <v>69</v>
      </c>
      <c r="P33" t="s">
        <v>59</v>
      </c>
      <c r="Q33" s="2">
        <v>45770.024398148147</v>
      </c>
      <c r="R33">
        <v>397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69</v>
      </c>
      <c r="AD33" t="s">
        <v>59</v>
      </c>
      <c r="AE33" s="2">
        <v>45770.024398148147</v>
      </c>
      <c r="AF33">
        <v>397</v>
      </c>
      <c r="AG33" t="s">
        <v>13</v>
      </c>
      <c r="AH33">
        <v>0</v>
      </c>
      <c r="AI33">
        <v>12.084</v>
      </c>
      <c r="AJ33" s="3">
        <v>84379</v>
      </c>
      <c r="AK33">
        <v>18.308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69</v>
      </c>
      <c r="AT33" s="15">
        <f t="shared" si="0"/>
        <v>219.89632682242501</v>
      </c>
      <c r="AU33" s="16">
        <f t="shared" si="1"/>
        <v>18631.15885789258</v>
      </c>
      <c r="AW33" s="6">
        <f t="shared" si="2"/>
        <v>188.25196378280648</v>
      </c>
      <c r="AX33" s="7">
        <f t="shared" si="3"/>
        <v>17155.741604841678</v>
      </c>
      <c r="AZ33" s="11">
        <f t="shared" si="4"/>
        <v>226.98430085157503</v>
      </c>
      <c r="BA33" s="12">
        <f t="shared" si="5"/>
        <v>18832.4778402831</v>
      </c>
      <c r="BC33" s="13">
        <f t="shared" si="6"/>
        <v>229.90088096318001</v>
      </c>
      <c r="BD33" s="14">
        <f t="shared" si="7"/>
        <v>16685.59853014677</v>
      </c>
      <c r="BF33" s="15">
        <f t="shared" si="8"/>
        <v>219.89632682242501</v>
      </c>
      <c r="BG33" s="16">
        <f t="shared" si="9"/>
        <v>18631.15885789258</v>
      </c>
      <c r="BI33">
        <v>69</v>
      </c>
      <c r="BJ33" t="s">
        <v>59</v>
      </c>
      <c r="BK33" s="2">
        <v>45770.024398148147</v>
      </c>
      <c r="BL33">
        <v>397</v>
      </c>
      <c r="BM33" t="s">
        <v>13</v>
      </c>
      <c r="BN33">
        <v>0</v>
      </c>
      <c r="BO33">
        <v>2.847</v>
      </c>
      <c r="BP33" s="3">
        <v>907491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70</v>
      </c>
      <c r="B34" t="s">
        <v>60</v>
      </c>
      <c r="C34" s="2">
        <v>45770.045648148145</v>
      </c>
      <c r="D34">
        <v>400</v>
      </c>
      <c r="E34" t="s">
        <v>13</v>
      </c>
      <c r="F34">
        <v>0</v>
      </c>
      <c r="G34">
        <v>5.9960000000000004</v>
      </c>
      <c r="H34" s="3">
        <v>24476</v>
      </c>
      <c r="I34">
        <v>5.6000000000000001E-2</v>
      </c>
      <c r="J34" t="s">
        <v>14</v>
      </c>
      <c r="K34" t="s">
        <v>14</v>
      </c>
      <c r="L34" t="s">
        <v>14</v>
      </c>
      <c r="M34" t="s">
        <v>14</v>
      </c>
      <c r="O34">
        <v>70</v>
      </c>
      <c r="P34" t="s">
        <v>60</v>
      </c>
      <c r="Q34" s="2">
        <v>45770.045648148145</v>
      </c>
      <c r="R34">
        <v>400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70</v>
      </c>
      <c r="AD34" t="s">
        <v>60</v>
      </c>
      <c r="AE34" s="2">
        <v>45770.045648148145</v>
      </c>
      <c r="AF34">
        <v>400</v>
      </c>
      <c r="AG34" t="s">
        <v>13</v>
      </c>
      <c r="AH34">
        <v>0</v>
      </c>
      <c r="AI34">
        <v>12.146000000000001</v>
      </c>
      <c r="AJ34" s="3">
        <v>25656</v>
      </c>
      <c r="AK34">
        <v>5.524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70</v>
      </c>
      <c r="AT34" s="15">
        <f t="shared" si="0"/>
        <v>68.666075386512006</v>
      </c>
      <c r="AU34" s="16">
        <f t="shared" si="1"/>
        <v>5675.5718374124808</v>
      </c>
      <c r="AW34" s="6">
        <f t="shared" si="2"/>
        <v>54.951398533648955</v>
      </c>
      <c r="AX34" s="7">
        <f t="shared" si="3"/>
        <v>5182.5971618252797</v>
      </c>
      <c r="AZ34" s="11">
        <f t="shared" si="4"/>
        <v>63.115727393648001</v>
      </c>
      <c r="BA34" s="12">
        <f t="shared" si="5"/>
        <v>5938.1251437503997</v>
      </c>
      <c r="BC34" s="13">
        <f t="shared" si="6"/>
        <v>66.461911262451196</v>
      </c>
      <c r="BD34" s="14">
        <f t="shared" si="7"/>
        <v>5254.2178259071998</v>
      </c>
      <c r="BF34" s="15">
        <f t="shared" si="8"/>
        <v>68.666075386512006</v>
      </c>
      <c r="BG34" s="16">
        <f t="shared" si="9"/>
        <v>5675.5718374124808</v>
      </c>
      <c r="BI34">
        <v>70</v>
      </c>
      <c r="BJ34" t="s">
        <v>60</v>
      </c>
      <c r="BK34" s="2">
        <v>45770.045648148145</v>
      </c>
      <c r="BL34">
        <v>400</v>
      </c>
      <c r="BM34" t="s">
        <v>13</v>
      </c>
      <c r="BN34">
        <v>0</v>
      </c>
      <c r="BO34">
        <v>2.84</v>
      </c>
      <c r="BP34" s="3">
        <v>1050018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71</v>
      </c>
      <c r="B35" t="s">
        <v>61</v>
      </c>
      <c r="C35" s="2">
        <v>45770.06690972222</v>
      </c>
      <c r="D35">
        <v>294</v>
      </c>
      <c r="E35" t="s">
        <v>13</v>
      </c>
      <c r="F35">
        <v>0</v>
      </c>
      <c r="G35">
        <v>5.9950000000000001</v>
      </c>
      <c r="H35" s="3">
        <v>65980</v>
      </c>
      <c r="I35">
        <v>0.14899999999999999</v>
      </c>
      <c r="J35" t="s">
        <v>14</v>
      </c>
      <c r="K35" t="s">
        <v>14</v>
      </c>
      <c r="L35" t="s">
        <v>14</v>
      </c>
      <c r="M35" t="s">
        <v>14</v>
      </c>
      <c r="O35">
        <v>71</v>
      </c>
      <c r="P35" t="s">
        <v>61</v>
      </c>
      <c r="Q35" s="2">
        <v>45770.06690972222</v>
      </c>
      <c r="R35">
        <v>294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71</v>
      </c>
      <c r="AD35" t="s">
        <v>61</v>
      </c>
      <c r="AE35" s="2">
        <v>45770.06690972222</v>
      </c>
      <c r="AF35">
        <v>294</v>
      </c>
      <c r="AG35" t="s">
        <v>13</v>
      </c>
      <c r="AH35">
        <v>0</v>
      </c>
      <c r="AI35">
        <v>12.084</v>
      </c>
      <c r="AJ35" s="3">
        <v>82700</v>
      </c>
      <c r="AK35">
        <v>17.943999999999999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71</v>
      </c>
      <c r="AT35" s="15">
        <f t="shared" si="0"/>
        <v>178.99242621479999</v>
      </c>
      <c r="AU35" s="16">
        <f t="shared" si="1"/>
        <v>18273.656740199996</v>
      </c>
      <c r="AW35" s="6">
        <f t="shared" si="2"/>
        <v>152.10042035338398</v>
      </c>
      <c r="AX35" s="7">
        <f t="shared" si="3"/>
        <v>16815.851319199999</v>
      </c>
      <c r="AZ35" s="11">
        <f t="shared" si="4"/>
        <v>183.4918906492</v>
      </c>
      <c r="BA35" s="12">
        <f t="shared" si="5"/>
        <v>18428.063039000001</v>
      </c>
      <c r="BC35" s="13">
        <f t="shared" si="6"/>
        <v>185.69776951648001</v>
      </c>
      <c r="BD35" s="14">
        <f t="shared" si="7"/>
        <v>16345.961861300002</v>
      </c>
      <c r="BF35" s="15">
        <f t="shared" si="8"/>
        <v>178.99242621479999</v>
      </c>
      <c r="BG35" s="16">
        <f t="shared" si="9"/>
        <v>18273.656740199996</v>
      </c>
      <c r="BI35">
        <v>71</v>
      </c>
      <c r="BJ35" t="s">
        <v>61</v>
      </c>
      <c r="BK35" s="2">
        <v>45770.06690972222</v>
      </c>
      <c r="BL35">
        <v>294</v>
      </c>
      <c r="BM35" t="s">
        <v>13</v>
      </c>
      <c r="BN35">
        <v>0</v>
      </c>
      <c r="BO35">
        <v>2.8460000000000001</v>
      </c>
      <c r="BP35" s="3">
        <v>918880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72</v>
      </c>
      <c r="B36" t="s">
        <v>62</v>
      </c>
      <c r="C36" s="2">
        <v>45770.088136574072</v>
      </c>
      <c r="D36">
        <v>293</v>
      </c>
      <c r="E36" t="s">
        <v>13</v>
      </c>
      <c r="F36">
        <v>0</v>
      </c>
      <c r="G36">
        <v>5.9980000000000002</v>
      </c>
      <c r="H36" s="3">
        <v>25531</v>
      </c>
      <c r="I36">
        <v>5.8000000000000003E-2</v>
      </c>
      <c r="J36" t="s">
        <v>14</v>
      </c>
      <c r="K36" t="s">
        <v>14</v>
      </c>
      <c r="L36" t="s">
        <v>14</v>
      </c>
      <c r="M36" t="s">
        <v>14</v>
      </c>
      <c r="O36">
        <v>72</v>
      </c>
      <c r="P36" t="s">
        <v>62</v>
      </c>
      <c r="Q36" s="2">
        <v>45770.088136574072</v>
      </c>
      <c r="R36">
        <v>293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72</v>
      </c>
      <c r="AD36" t="s">
        <v>62</v>
      </c>
      <c r="AE36" s="2">
        <v>45770.088136574072</v>
      </c>
      <c r="AF36">
        <v>293</v>
      </c>
      <c r="AG36" t="s">
        <v>13</v>
      </c>
      <c r="AH36">
        <v>0</v>
      </c>
      <c r="AI36">
        <v>12.147</v>
      </c>
      <c r="AJ36" s="3">
        <v>25911</v>
      </c>
      <c r="AK36">
        <v>5.58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72</v>
      </c>
      <c r="AT36" s="15">
        <f t="shared" si="0"/>
        <v>71.481710194257005</v>
      </c>
      <c r="AU36" s="16">
        <f t="shared" si="1"/>
        <v>5732.9900872765311</v>
      </c>
      <c r="AW36" s="6">
        <f t="shared" si="2"/>
        <v>57.424289453861057</v>
      </c>
      <c r="AX36" s="7">
        <f t="shared" si="3"/>
        <v>5234.9700844160798</v>
      </c>
      <c r="AZ36" s="11">
        <f t="shared" si="4"/>
        <v>66.242893997502989</v>
      </c>
      <c r="BA36" s="12">
        <f t="shared" si="5"/>
        <v>5994.3476180318994</v>
      </c>
      <c r="BC36" s="13">
        <f t="shared" si="6"/>
        <v>69.505119929663209</v>
      </c>
      <c r="BD36" s="14">
        <f t="shared" si="7"/>
        <v>5305.7064807242004</v>
      </c>
      <c r="BF36" s="15">
        <f t="shared" si="8"/>
        <v>71.481710194257005</v>
      </c>
      <c r="BG36" s="16">
        <f t="shared" si="9"/>
        <v>5732.9900872765311</v>
      </c>
      <c r="BI36">
        <v>72</v>
      </c>
      <c r="BJ36" t="s">
        <v>62</v>
      </c>
      <c r="BK36" s="2">
        <v>45770.088136574072</v>
      </c>
      <c r="BL36">
        <v>293</v>
      </c>
      <c r="BM36" t="s">
        <v>13</v>
      </c>
      <c r="BN36">
        <v>0</v>
      </c>
      <c r="BO36">
        <v>2.84</v>
      </c>
      <c r="BP36" s="3">
        <v>1064182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73</v>
      </c>
      <c r="B37" t="s">
        <v>63</v>
      </c>
      <c r="C37" s="2">
        <v>45770.109363425923</v>
      </c>
      <c r="D37">
        <v>194</v>
      </c>
      <c r="E37" t="s">
        <v>13</v>
      </c>
      <c r="F37">
        <v>0</v>
      </c>
      <c r="G37">
        <v>5.9969999999999999</v>
      </c>
      <c r="H37" s="3">
        <v>32159</v>
      </c>
      <c r="I37">
        <v>7.2999999999999995E-2</v>
      </c>
      <c r="J37" t="s">
        <v>14</v>
      </c>
      <c r="K37" t="s">
        <v>14</v>
      </c>
      <c r="L37" t="s">
        <v>14</v>
      </c>
      <c r="M37" t="s">
        <v>14</v>
      </c>
      <c r="O37">
        <v>73</v>
      </c>
      <c r="P37" t="s">
        <v>63</v>
      </c>
      <c r="Q37" s="2">
        <v>45770.109363425923</v>
      </c>
      <c r="R37">
        <v>194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73</v>
      </c>
      <c r="AD37" t="s">
        <v>63</v>
      </c>
      <c r="AE37" s="2">
        <v>45770.109363425923</v>
      </c>
      <c r="AF37">
        <v>194</v>
      </c>
      <c r="AG37" t="s">
        <v>13</v>
      </c>
      <c r="AH37">
        <v>0</v>
      </c>
      <c r="AI37">
        <v>12.167999999999999</v>
      </c>
      <c r="AJ37" s="3">
        <v>6818</v>
      </c>
      <c r="AK37">
        <v>1.399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73</v>
      </c>
      <c r="AT37" s="15">
        <f t="shared" si="0"/>
        <v>89.157443063097006</v>
      </c>
      <c r="AU37" s="16">
        <f t="shared" si="1"/>
        <v>1416.1775749653202</v>
      </c>
      <c r="AW37" s="6">
        <f t="shared" si="2"/>
        <v>72.956037428828267</v>
      </c>
      <c r="AX37" s="7">
        <f t="shared" si="3"/>
        <v>1304.3942996355199</v>
      </c>
      <c r="AZ37" s="11">
        <f t="shared" si="4"/>
        <v>85.80890157986299</v>
      </c>
      <c r="BA37" s="12">
        <f t="shared" si="5"/>
        <v>1620.6701349435998</v>
      </c>
      <c r="BC37" s="13">
        <f t="shared" si="6"/>
        <v>88.609263670047213</v>
      </c>
      <c r="BD37" s="14">
        <f t="shared" si="7"/>
        <v>1429.0101895847997</v>
      </c>
      <c r="BF37" s="15">
        <f t="shared" si="8"/>
        <v>89.157443063097006</v>
      </c>
      <c r="BG37" s="16">
        <f t="shared" si="9"/>
        <v>1416.1775749653202</v>
      </c>
      <c r="BI37">
        <v>73</v>
      </c>
      <c r="BJ37" t="s">
        <v>63</v>
      </c>
      <c r="BK37" s="2">
        <v>45770.109363425923</v>
      </c>
      <c r="BL37">
        <v>194</v>
      </c>
      <c r="BM37" t="s">
        <v>13</v>
      </c>
      <c r="BN37">
        <v>0</v>
      </c>
      <c r="BO37">
        <v>2.8420000000000001</v>
      </c>
      <c r="BP37" s="3">
        <v>1030933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2025-04-23T15:48:30Z</dcterms:modified>
</cp:coreProperties>
</file>