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CL Data\GC\"/>
    </mc:Choice>
  </mc:AlternateContent>
  <xr:revisionPtr revIDLastSave="0" documentId="13_ncr:1_{8712876F-85CF-4936-A3BB-5297C93EAA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</calcChain>
</file>

<file path=xl/sharedStrings.xml><?xml version="1.0" encoding="utf-8"?>
<sst xmlns="http://schemas.openxmlformats.org/spreadsheetml/2006/main" count="868" uniqueCount="68">
  <si>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</si>
  <si>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</si>
  <si>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</si>
  <si>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</si>
  <si>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</si>
  <si>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</si>
  <si>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</si>
  <si>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</si>
  <si>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</si>
  <si>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</si>
  <si>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</si>
  <si>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</si>
  <si>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</si>
  <si>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</si>
  <si>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</si>
  <si>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</si>
  <si>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</si>
  <si>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</si>
  <si>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</si>
  <si>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</si>
  <si>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</si>
  <si>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</si>
  <si>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</si>
  <si>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</si>
  <si>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</si>
  <si>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</si>
  <si>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</si>
  <si>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</si>
  <si>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</si>
  <si>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</si>
  <si>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</si>
  <si>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Analyst Data Quality Code (1=no problems, 2=note, 3=fatal flaws)</t>
  </si>
  <si>
    <t>2025 ranged CAL Measured headspace CH4  in ppm from GC in ppm</t>
  </si>
  <si>
    <t>2025 CAL Measured headspace CO2 in ppm from GC in ppm</t>
  </si>
  <si>
    <t>2024 CAL Measured headspace CO2 in ppm from GC in ppm</t>
  </si>
  <si>
    <t>FMI20250603_001.gcd</t>
  </si>
  <si>
    <t>FMI20250603_002.gcd</t>
  </si>
  <si>
    <t>FMI20250603_003.gcd</t>
  </si>
  <si>
    <t>FMI20250603_004.gcd</t>
  </si>
  <si>
    <t>FMI20250603_005.gcd</t>
  </si>
  <si>
    <t>FMI20250603_006.gcd</t>
  </si>
  <si>
    <t>FMI20250603_007.gcd</t>
  </si>
  <si>
    <t>FMI20250603_008.gcd</t>
  </si>
  <si>
    <t>FMI20250603_009.gcd</t>
  </si>
  <si>
    <t>FMI20250603_010.gcd</t>
  </si>
  <si>
    <t>FMI20250603_011.gcd</t>
  </si>
  <si>
    <t>FMI20250603_012.gcd</t>
  </si>
  <si>
    <t>FMI20250603_013.gcd</t>
  </si>
  <si>
    <t>FMI20250603_014.gcd</t>
  </si>
  <si>
    <t>FMI20250603_015.gcd</t>
  </si>
  <si>
    <t>FMI20250603_016.gcd</t>
  </si>
  <si>
    <t>FMI20250603_017.gcd</t>
  </si>
  <si>
    <t>FMI20250603_018.gcd</t>
  </si>
  <si>
    <t>FMI20250603_019.gcd</t>
  </si>
  <si>
    <t>FMI20250603_020.gcd</t>
  </si>
  <si>
    <t>FMI20250603_021.gcd</t>
  </si>
  <si>
    <t>FMI20250603_022.gcd</t>
  </si>
  <si>
    <t>FMI20250603_023.gcd</t>
  </si>
  <si>
    <t>FMI20250603_024.gcd</t>
  </si>
  <si>
    <t>FMI20250603_025.gcd</t>
  </si>
  <si>
    <t>FMI20250603_026.gcd</t>
  </si>
  <si>
    <t>FMI20250603_027.gcd</t>
  </si>
  <si>
    <t>FMI20250603_028.gcd</t>
  </si>
  <si>
    <t>FMI20250603_029.gcd</t>
  </si>
  <si>
    <t>No CO2 peak detected</t>
  </si>
  <si>
    <t>small bubble</t>
  </si>
  <si>
    <t>small bubble… and small rock!</t>
  </si>
  <si>
    <t>CO2 interference. Do not use CO2. Use CH4.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</si>
</sst>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7"/>
  <sheetViews>
    <sheetView tabSelected="1" topLeftCell="AB13" workbookViewId="0">
      <selection activeCell="AQ36" sqref="AQ36"/>
    </sheetView>
  </sheetViews>
  <sheetFormatPr defaultRowHeight="15" x14ac:dyDescent="0.25"/>
  <cols>
    <col min="2" max="2" width="23.5703125" customWidth="1"/>
    <col min="3" max="3" width="17.85546875" customWidth="1"/>
    <col min="31" max="31" width="21.42578125" customWidth="1"/>
    <col min="43" max="43" width="9.140625" customWidth="1"/>
    <col min="46" max="46" width="9.85546875" customWidth="1"/>
    <col min="47" max="47" width="10" customWidth="1"/>
    <col min="49" max="49" width="9.7109375" customWidth="1"/>
    <col min="50" max="50" width="10" customWidth="1"/>
    <col min="52" max="53" width="9.5703125" customWidth="1"/>
    <col min="55" max="56" width="9.5703125" customWidth="1"/>
    <col min="57" max="57" width="8.7109375" style="9"/>
    <col min="58" max="59" width="9.85546875" customWidth="1"/>
  </cols>
  <sheetData>
    <row r="7" spans="1:73" x14ac:dyDescent="0.25">
      <c r="A7" t="s">
        <v>15</v>
      </c>
      <c r="O7" t="s">
        <v>16</v>
      </c>
      <c r="AC7" t="s">
        <v>17</v>
      </c>
      <c r="BI7" t="s">
        <v>21</v>
      </c>
    </row>
    <row r="8" spans="1:73" ht="150" x14ac:dyDescent="0.2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31</v>
      </c>
      <c r="AR8" s="4" t="s">
        <v>18</v>
      </c>
      <c r="AS8" t="s">
        <v>19</v>
      </c>
      <c r="AT8" s="5" t="s">
        <v>24</v>
      </c>
      <c r="AU8" s="5" t="s">
        <v>20</v>
      </c>
      <c r="AV8" s="5"/>
      <c r="AW8" s="5" t="s">
        <v>25</v>
      </c>
      <c r="AX8" s="5" t="s">
        <v>26</v>
      </c>
      <c r="AZ8" s="5" t="s">
        <v>22</v>
      </c>
      <c r="BA8" s="5" t="s">
        <v>23</v>
      </c>
      <c r="BC8" s="5" t="s">
        <v>27</v>
      </c>
      <c r="BD8" s="5" t="s">
        <v>34</v>
      </c>
      <c r="BE8" s="8"/>
      <c r="BF8" s="5" t="s">
        <v>32</v>
      </c>
      <c r="BG8" s="5" t="s">
        <v>33</v>
      </c>
      <c r="BH8" s="5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25">
      <c r="A9">
        <v>45</v>
      </c>
      <c r="B9" t="s">
        <v>35</v>
      </c>
      <c r="C9" s="2">
        <v>45811.511122685188</v>
      </c>
      <c r="D9" t="s">
        <v>30</v>
      </c>
      <c r="E9" t="s">
        <v>13</v>
      </c>
      <c r="F9">
        <v>0</v>
      </c>
      <c r="G9">
        <v>6.0620000000000003</v>
      </c>
      <c r="H9" s="3">
        <v>1451</v>
      </c>
      <c r="I9">
        <v>4.0000000000000001E-3</v>
      </c>
      <c r="J9" t="s">
        <v>14</v>
      </c>
      <c r="K9" t="s">
        <v>14</v>
      </c>
      <c r="L9" t="s">
        <v>14</v>
      </c>
      <c r="M9" t="s">
        <v>14</v>
      </c>
      <c r="O9">
        <v>45</v>
      </c>
      <c r="P9" t="s">
        <v>35</v>
      </c>
      <c r="Q9" s="2">
        <v>45811.511122685188</v>
      </c>
      <c r="R9" t="s">
        <v>30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45</v>
      </c>
      <c r="AD9" t="s">
        <v>35</v>
      </c>
      <c r="AE9" s="2">
        <v>45811.511122685188</v>
      </c>
      <c r="AF9" t="s">
        <v>30</v>
      </c>
      <c r="AG9" t="s">
        <v>13</v>
      </c>
      <c r="AH9">
        <v>0</v>
      </c>
      <c r="AI9">
        <v>12.263</v>
      </c>
      <c r="AJ9" s="3">
        <v>2158</v>
      </c>
      <c r="AK9">
        <v>0.377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45</v>
      </c>
      <c r="AT9" s="15">
        <f t="shared" ref="AT9:AT37" si="0">IF(H9&lt;10000,((H9^2*0.000000008493)+(H9*0.003482)+(-3.269)),(IF(H9&lt;200000,((H9^2*-0.000000000263)+(H9*0.002682)+(3.179)),(IF(H9&lt;8000000,((H9^2*-0.000000000005099)+(H9*0.002054)+(174.8)),((V9^2*-0.00000001014)+(V9*0.2415)+(1123)))))))</f>
        <v>1.8012631706929998</v>
      </c>
      <c r="AU9" s="16">
        <f t="shared" ref="AU9:AU37" si="1">IF(AJ9&lt;45000,((-0.00000004907*AJ9^2)+(0.2277*AJ9)+(-134)),((-0.00000001062*AJ9^2)+(0.2147*AJ9)+(590.6)))</f>
        <v>357.14808277652003</v>
      </c>
      <c r="AW9" s="6">
        <f t="shared" ref="AW9:AW37" si="2">IF(H9&lt;10000,((0.0000001453*H9^2)+(0.0008349*H9)+(-1.805)),(IF(H9&lt;700000,((-0.00000000008054*H9^2)+(0.002348*H9)+(-2.47)), ((-0.00000001938*V9^2)+(0.2471*V9)+(226.8)))))</f>
        <v>-0.28764533469999987</v>
      </c>
      <c r="AX9" s="7">
        <f t="shared" ref="AX9:AX37" si="3">(-0.00000002552*AJ9^2)+(0.2067*AJ9)+(-103.7)</f>
        <v>342.23975427872</v>
      </c>
      <c r="AZ9" s="11">
        <f t="shared" ref="AZ9:AZ37" si="4">IF(H9&lt;10000,((H9^2*0.00000054)+(H9*-0.004765)+(12.72)),(IF(H9&lt;200000,((H9^2*-0.000000001577)+(H9*0.003043)+(-10.42)),(IF(H9&lt;8000000,((H9^2*-0.0000000000186)+(H9*0.00194)+(154.1)),((V9^2*-0.00000002)+(V9*0.2565)+(-1032)))))))</f>
        <v>6.9429015400000011</v>
      </c>
      <c r="BA9" s="12">
        <f t="shared" ref="BA9:BA37" si="5">IF(AJ9&lt;45000,((-0.0000004561*AJ9^2)+(0.244*AJ9)+(-21.72)),((-0.0000000409*AJ9^2)+(0.2477*AJ9)+(-1777)))</f>
        <v>502.70795871960001</v>
      </c>
      <c r="BC9" s="13">
        <f t="shared" ref="BC9:BC37" si="6">IF(H9&lt;10000,((H9^2*0.00000005714)+(H9*0.002453)+(-3.811)),(IF(H9&lt;200000,((H9^2*-0.0000000002888)+(H9*0.002899)+(-4.321)),(IF(H9&lt;8000000,((H9^2*-0.0000000000062)+(H9*0.002143)+(157)),((V9^2*-0.000000031)+(V9*0.2771)+(-709.5)))))))</f>
        <v>-0.13139438686000027</v>
      </c>
      <c r="BD9" s="14">
        <f t="shared" ref="BD9:BD37" si="7">IF(AJ9&lt;45000,((-0.0000000598*AJ9^2)+(0.205*AJ9)+(34.1)),((-0.00000002403*AJ9^2)+(0.2063*AJ9)+(-550.7)))</f>
        <v>476.2115135528</v>
      </c>
      <c r="BF9" s="15">
        <f t="shared" ref="BF9:BF37" si="8">IF(H9&lt;10000,((H9^2*0.000000008493)+(H9*0.003482)+(-3.269)),(IF(H9&lt;200000,((H9^2*-0.000000000263)+(H9*0.002682)+(3.179)),(IF(H9&lt;8000000,((H9^2*-0.000000000005099)+(H9*0.002054)+(174.8)),((V9^2*-0.00000001014)+(V9*0.2415)+(1123)))))))</f>
        <v>1.8012631706929998</v>
      </c>
      <c r="BG9" s="16">
        <f t="shared" ref="BG9:BG37" si="9">IF(AJ9&lt;45000,((-0.00000004907*AJ9^2)+(0.2277*AJ9)+(-134)),((-0.00000001062*AJ9^2)+(0.2147*AJ9)+(590.6)))</f>
        <v>357.14808277652003</v>
      </c>
      <c r="BI9">
        <v>45</v>
      </c>
      <c r="BJ9" t="s">
        <v>35</v>
      </c>
      <c r="BK9" s="2">
        <v>45811.511122685188</v>
      </c>
      <c r="BL9" t="s">
        <v>30</v>
      </c>
      <c r="BM9" t="s">
        <v>13</v>
      </c>
      <c r="BN9">
        <v>0</v>
      </c>
      <c r="BO9">
        <v>2.7040000000000002</v>
      </c>
      <c r="BP9" s="3">
        <v>5133748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25">
      <c r="A10">
        <v>46</v>
      </c>
      <c r="B10" t="s">
        <v>36</v>
      </c>
      <c r="C10" s="2">
        <v>45811.532372685186</v>
      </c>
      <c r="D10" t="s">
        <v>29</v>
      </c>
      <c r="E10" t="s">
        <v>13</v>
      </c>
      <c r="F10">
        <v>0</v>
      </c>
      <c r="G10">
        <v>5.9989999999999997</v>
      </c>
      <c r="H10" s="3">
        <v>1018160</v>
      </c>
      <c r="I10">
        <v>2.2999999999999998</v>
      </c>
      <c r="J10" t="s">
        <v>14</v>
      </c>
      <c r="K10" t="s">
        <v>14</v>
      </c>
      <c r="L10" t="s">
        <v>14</v>
      </c>
      <c r="M10" t="s">
        <v>14</v>
      </c>
      <c r="O10">
        <v>46</v>
      </c>
      <c r="P10" t="s">
        <v>36</v>
      </c>
      <c r="Q10" s="2">
        <v>45811.532372685186</v>
      </c>
      <c r="R10" t="s">
        <v>29</v>
      </c>
      <c r="S10" t="s">
        <v>13</v>
      </c>
      <c r="T10">
        <v>0</v>
      </c>
      <c r="U10">
        <v>5.952</v>
      </c>
      <c r="V10" s="3">
        <v>9070</v>
      </c>
      <c r="W10">
        <v>2.3340000000000001</v>
      </c>
      <c r="X10" t="s">
        <v>14</v>
      </c>
      <c r="Y10" t="s">
        <v>14</v>
      </c>
      <c r="Z10" t="s">
        <v>14</v>
      </c>
      <c r="AA10" t="s">
        <v>14</v>
      </c>
      <c r="AC10">
        <v>46</v>
      </c>
      <c r="AD10" t="s">
        <v>36</v>
      </c>
      <c r="AE10" s="2">
        <v>45811.532372685186</v>
      </c>
      <c r="AF10" t="s">
        <v>29</v>
      </c>
      <c r="AG10" t="s">
        <v>13</v>
      </c>
      <c r="AH10">
        <v>0</v>
      </c>
      <c r="AI10">
        <v>12.227</v>
      </c>
      <c r="AJ10" s="3">
        <v>8898</v>
      </c>
      <c r="AK10">
        <v>1.855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46</v>
      </c>
      <c r="AT10" s="15">
        <f t="shared" si="0"/>
        <v>2260.8147627432259</v>
      </c>
      <c r="AU10" s="16">
        <f t="shared" si="1"/>
        <v>1888.1895119957201</v>
      </c>
      <c r="AW10" s="6">
        <f t="shared" si="2"/>
        <v>2466.4027062380001</v>
      </c>
      <c r="AX10" s="7">
        <f t="shared" si="3"/>
        <v>1733.4960692099198</v>
      </c>
      <c r="AZ10" s="11">
        <f t="shared" si="4"/>
        <v>2110.0487139878401</v>
      </c>
      <c r="BA10" s="12">
        <f t="shared" si="5"/>
        <v>2113.2805543356003</v>
      </c>
      <c r="BC10" s="13">
        <f t="shared" si="6"/>
        <v>2332.4896513292797</v>
      </c>
      <c r="BD10" s="14">
        <f t="shared" si="7"/>
        <v>1853.4553706407999</v>
      </c>
      <c r="BF10" s="15">
        <f t="shared" si="8"/>
        <v>2260.8147627432259</v>
      </c>
      <c r="BG10" s="16">
        <f t="shared" si="9"/>
        <v>1888.1895119957201</v>
      </c>
      <c r="BI10">
        <v>46</v>
      </c>
      <c r="BJ10" t="s">
        <v>36</v>
      </c>
      <c r="BK10" s="2">
        <v>45811.532372685186</v>
      </c>
      <c r="BL10" t="s">
        <v>29</v>
      </c>
      <c r="BM10" t="s">
        <v>13</v>
      </c>
      <c r="BN10">
        <v>0</v>
      </c>
      <c r="BO10">
        <v>2.6960000000000002</v>
      </c>
      <c r="BP10" s="3">
        <v>5216647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25">
      <c r="A11">
        <v>47</v>
      </c>
      <c r="B11" t="s">
        <v>37</v>
      </c>
      <c r="C11" s="2">
        <v>45811.553622685184</v>
      </c>
      <c r="D11" t="s">
        <v>28</v>
      </c>
      <c r="E11" t="s">
        <v>13</v>
      </c>
      <c r="F11">
        <v>0</v>
      </c>
      <c r="G11">
        <v>6.0220000000000002</v>
      </c>
      <c r="H11" s="3">
        <v>2624</v>
      </c>
      <c r="I11">
        <v>6.0000000000000001E-3</v>
      </c>
      <c r="J11" t="s">
        <v>14</v>
      </c>
      <c r="K11" t="s">
        <v>14</v>
      </c>
      <c r="L11" t="s">
        <v>14</v>
      </c>
      <c r="M11" t="s">
        <v>14</v>
      </c>
      <c r="O11">
        <v>47</v>
      </c>
      <c r="P11" t="s">
        <v>37</v>
      </c>
      <c r="Q11" s="2">
        <v>45811.553622685184</v>
      </c>
      <c r="R11" t="s">
        <v>28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47</v>
      </c>
      <c r="AD11" t="s">
        <v>37</v>
      </c>
      <c r="AE11" s="2">
        <v>45811.553622685184</v>
      </c>
      <c r="AF11" t="s">
        <v>28</v>
      </c>
      <c r="AG11" t="s">
        <v>13</v>
      </c>
      <c r="AH11">
        <v>0</v>
      </c>
      <c r="AI11">
        <v>12.252000000000001</v>
      </c>
      <c r="AJ11" s="3">
        <v>1332</v>
      </c>
      <c r="AK11">
        <v>0.19600000000000001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47</v>
      </c>
      <c r="AT11" s="15">
        <f t="shared" si="0"/>
        <v>5.9262454983679991</v>
      </c>
      <c r="AU11" s="16">
        <f t="shared" si="1"/>
        <v>169.20933882832003</v>
      </c>
      <c r="AW11" s="6">
        <f t="shared" si="2"/>
        <v>1.3862227328000001</v>
      </c>
      <c r="AX11" s="7">
        <f t="shared" si="3"/>
        <v>171.57912180351997</v>
      </c>
      <c r="AZ11" s="11">
        <f t="shared" si="4"/>
        <v>3.934743039999999</v>
      </c>
      <c r="BA11" s="12">
        <f t="shared" si="5"/>
        <v>302.47877643359993</v>
      </c>
      <c r="BC11" s="13">
        <f t="shared" si="6"/>
        <v>3.01910238464</v>
      </c>
      <c r="BD11" s="14">
        <f t="shared" si="7"/>
        <v>307.0539014048</v>
      </c>
      <c r="BF11" s="15">
        <f t="shared" si="8"/>
        <v>5.9262454983679991</v>
      </c>
      <c r="BG11" s="16">
        <f t="shared" si="9"/>
        <v>169.20933882832003</v>
      </c>
      <c r="BI11">
        <v>47</v>
      </c>
      <c r="BJ11" t="s">
        <v>37</v>
      </c>
      <c r="BK11" s="2">
        <v>45811.553622685184</v>
      </c>
      <c r="BL11" t="s">
        <v>28</v>
      </c>
      <c r="BM11" t="s">
        <v>13</v>
      </c>
      <c r="BN11">
        <v>0</v>
      </c>
      <c r="BO11">
        <v>2.6960000000000002</v>
      </c>
      <c r="BP11" s="3">
        <v>5212384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25">
      <c r="A12">
        <v>48</v>
      </c>
      <c r="B12" t="s">
        <v>38</v>
      </c>
      <c r="C12" s="2">
        <v>45811.574861111112</v>
      </c>
      <c r="D12">
        <v>351</v>
      </c>
      <c r="E12" t="s">
        <v>13</v>
      </c>
      <c r="F12">
        <v>0</v>
      </c>
      <c r="G12">
        <v>5.97</v>
      </c>
      <c r="H12" s="3">
        <v>11351854</v>
      </c>
      <c r="I12">
        <v>26.326000000000001</v>
      </c>
      <c r="J12" t="s">
        <v>14</v>
      </c>
      <c r="K12" t="s">
        <v>14</v>
      </c>
      <c r="L12" t="s">
        <v>14</v>
      </c>
      <c r="M12" t="s">
        <v>14</v>
      </c>
      <c r="O12">
        <v>48</v>
      </c>
      <c r="P12" t="s">
        <v>38</v>
      </c>
      <c r="Q12" s="2">
        <v>45811.574861111112</v>
      </c>
      <c r="R12">
        <v>351</v>
      </c>
      <c r="S12" t="s">
        <v>13</v>
      </c>
      <c r="T12">
        <v>0</v>
      </c>
      <c r="U12">
        <v>5.923</v>
      </c>
      <c r="V12" s="3">
        <v>89279</v>
      </c>
      <c r="W12">
        <v>22.06</v>
      </c>
      <c r="X12" t="s">
        <v>14</v>
      </c>
      <c r="Y12" t="s">
        <v>14</v>
      </c>
      <c r="Z12" t="s">
        <v>14</v>
      </c>
      <c r="AA12" t="s">
        <v>14</v>
      </c>
      <c r="AC12">
        <v>48</v>
      </c>
      <c r="AD12" t="s">
        <v>38</v>
      </c>
      <c r="AE12" s="2">
        <v>45811.574861111112</v>
      </c>
      <c r="AF12">
        <v>351</v>
      </c>
      <c r="AG12" t="s">
        <v>13</v>
      </c>
      <c r="AH12">
        <v>0</v>
      </c>
      <c r="AI12">
        <v>12.135</v>
      </c>
      <c r="AJ12" s="3">
        <v>45750</v>
      </c>
      <c r="AK12">
        <v>9.9109999999999996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48</v>
      </c>
      <c r="AT12" s="15">
        <f t="shared" si="0"/>
        <v>22603.055198012258</v>
      </c>
      <c r="AU12" s="16">
        <f t="shared" si="1"/>
        <v>10390.89667625</v>
      </c>
      <c r="AW12" s="6">
        <f t="shared" si="2"/>
        <v>22133.16796188142</v>
      </c>
      <c r="AX12" s="7">
        <f t="shared" si="3"/>
        <v>9299.4100449999987</v>
      </c>
      <c r="AZ12" s="11">
        <f t="shared" si="4"/>
        <v>21708.648703179999</v>
      </c>
      <c r="BA12" s="12">
        <f t="shared" si="5"/>
        <v>9469.6687437500004</v>
      </c>
      <c r="BC12" s="13">
        <f t="shared" si="6"/>
        <v>23782.617964929002</v>
      </c>
      <c r="BD12" s="14">
        <f t="shared" si="7"/>
        <v>8837.2287081249997</v>
      </c>
      <c r="BF12" s="15">
        <f t="shared" si="8"/>
        <v>22603.055198012258</v>
      </c>
      <c r="BG12" s="16">
        <f t="shared" si="9"/>
        <v>10390.89667625</v>
      </c>
      <c r="BI12">
        <v>48</v>
      </c>
      <c r="BJ12" t="s">
        <v>38</v>
      </c>
      <c r="BK12" s="2">
        <v>45811.574861111112</v>
      </c>
      <c r="BL12">
        <v>351</v>
      </c>
      <c r="BM12" t="s">
        <v>13</v>
      </c>
      <c r="BN12">
        <v>0</v>
      </c>
      <c r="BO12">
        <v>2.8639999999999999</v>
      </c>
      <c r="BP12" s="3">
        <v>615255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25">
      <c r="A13">
        <v>49</v>
      </c>
      <c r="B13" t="s">
        <v>39</v>
      </c>
      <c r="C13" s="2">
        <v>45811.596064814818</v>
      </c>
      <c r="D13">
        <v>273</v>
      </c>
      <c r="E13" t="s">
        <v>13</v>
      </c>
      <c r="F13">
        <v>0</v>
      </c>
      <c r="G13">
        <v>5.968</v>
      </c>
      <c r="H13" s="3">
        <v>12494181</v>
      </c>
      <c r="I13">
        <v>29.064</v>
      </c>
      <c r="J13" t="s">
        <v>14</v>
      </c>
      <c r="K13" t="s">
        <v>14</v>
      </c>
      <c r="L13" t="s">
        <v>14</v>
      </c>
      <c r="M13" t="s">
        <v>14</v>
      </c>
      <c r="O13">
        <v>49</v>
      </c>
      <c r="P13" t="s">
        <v>39</v>
      </c>
      <c r="Q13" s="2">
        <v>45811.596064814818</v>
      </c>
      <c r="R13">
        <v>273</v>
      </c>
      <c r="S13" t="s">
        <v>13</v>
      </c>
      <c r="T13">
        <v>0</v>
      </c>
      <c r="U13">
        <v>5.92</v>
      </c>
      <c r="V13" s="3">
        <v>95292</v>
      </c>
      <c r="W13">
        <v>23.530999999999999</v>
      </c>
      <c r="X13" t="s">
        <v>14</v>
      </c>
      <c r="Y13" t="s">
        <v>14</v>
      </c>
      <c r="Z13" t="s">
        <v>14</v>
      </c>
      <c r="AA13" t="s">
        <v>14</v>
      </c>
      <c r="AC13">
        <v>49</v>
      </c>
      <c r="AD13" t="s">
        <v>39</v>
      </c>
      <c r="AE13" s="2">
        <v>45811.596064814818</v>
      </c>
      <c r="AF13">
        <v>273</v>
      </c>
      <c r="AG13" t="s">
        <v>13</v>
      </c>
      <c r="AH13">
        <v>0</v>
      </c>
      <c r="AI13">
        <v>12.132</v>
      </c>
      <c r="AJ13" s="3">
        <v>50941</v>
      </c>
      <c r="AK13">
        <v>11.042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49</v>
      </c>
      <c r="AT13" s="15">
        <f t="shared" si="0"/>
        <v>24043.941068223041</v>
      </c>
      <c r="AU13" s="16">
        <f t="shared" si="1"/>
        <v>11500.073954191781</v>
      </c>
      <c r="AW13" s="6">
        <f t="shared" si="2"/>
        <v>23597.471845183678</v>
      </c>
      <c r="AX13" s="7">
        <f t="shared" si="3"/>
        <v>10359.58067052488</v>
      </c>
      <c r="AZ13" s="11">
        <f t="shared" si="4"/>
        <v>23228.786694720002</v>
      </c>
      <c r="BA13" s="12">
        <f t="shared" si="5"/>
        <v>10734.9507938271</v>
      </c>
      <c r="BC13" s="13">
        <f t="shared" si="6"/>
        <v>25414.415676816003</v>
      </c>
      <c r="BD13" s="14">
        <f t="shared" si="7"/>
        <v>9896.0707988915692</v>
      </c>
      <c r="BF13" s="15">
        <f t="shared" si="8"/>
        <v>24043.941068223041</v>
      </c>
      <c r="BG13" s="16">
        <f t="shared" si="9"/>
        <v>11500.073954191781</v>
      </c>
      <c r="BI13">
        <v>49</v>
      </c>
      <c r="BJ13" t="s">
        <v>39</v>
      </c>
      <c r="BK13" s="2">
        <v>45811.596064814818</v>
      </c>
      <c r="BL13">
        <v>273</v>
      </c>
      <c r="BM13" t="s">
        <v>13</v>
      </c>
      <c r="BN13">
        <v>0</v>
      </c>
      <c r="BO13">
        <v>2.8540000000000001</v>
      </c>
      <c r="BP13" s="3">
        <v>798298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25">
      <c r="A14">
        <v>50</v>
      </c>
      <c r="B14" t="s">
        <v>40</v>
      </c>
      <c r="C14" s="2">
        <v>45811.617326388892</v>
      </c>
      <c r="D14">
        <v>103</v>
      </c>
      <c r="E14" t="s">
        <v>13</v>
      </c>
      <c r="F14">
        <v>0</v>
      </c>
      <c r="G14">
        <v>5.9630000000000001</v>
      </c>
      <c r="H14" s="3">
        <v>15981974</v>
      </c>
      <c r="I14">
        <v>37.530999999999999</v>
      </c>
      <c r="J14" t="s">
        <v>14</v>
      </c>
      <c r="K14" t="s">
        <v>14</v>
      </c>
      <c r="L14" t="s">
        <v>14</v>
      </c>
      <c r="M14" t="s">
        <v>14</v>
      </c>
      <c r="O14">
        <v>50</v>
      </c>
      <c r="P14" t="s">
        <v>40</v>
      </c>
      <c r="Q14" s="2">
        <v>45811.617326388892</v>
      </c>
      <c r="R14">
        <v>103</v>
      </c>
      <c r="S14" t="s">
        <v>13</v>
      </c>
      <c r="T14">
        <v>0</v>
      </c>
      <c r="U14">
        <v>5.9160000000000004</v>
      </c>
      <c r="V14" s="3">
        <v>124729</v>
      </c>
      <c r="W14">
        <v>30.716999999999999</v>
      </c>
      <c r="X14" t="s">
        <v>14</v>
      </c>
      <c r="Y14" t="s">
        <v>14</v>
      </c>
      <c r="Z14" t="s">
        <v>14</v>
      </c>
      <c r="AA14" t="s">
        <v>14</v>
      </c>
      <c r="AC14">
        <v>50</v>
      </c>
      <c r="AD14" t="s">
        <v>40</v>
      </c>
      <c r="AE14" s="2">
        <v>45811.617326388892</v>
      </c>
      <c r="AF14">
        <v>103</v>
      </c>
      <c r="AG14" t="s">
        <v>13</v>
      </c>
      <c r="AH14">
        <v>0</v>
      </c>
      <c r="AI14">
        <v>12.14</v>
      </c>
      <c r="AJ14" s="3">
        <v>45346</v>
      </c>
      <c r="AK14">
        <v>9.8230000000000004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50</v>
      </c>
      <c r="AT14" s="15">
        <f t="shared" si="0"/>
        <v>31087.302240308258</v>
      </c>
      <c r="AU14" s="16">
        <f t="shared" si="1"/>
        <v>10304.548721816082</v>
      </c>
      <c r="AW14" s="6">
        <f t="shared" si="2"/>
        <v>30745.834971713419</v>
      </c>
      <c r="AX14" s="7">
        <f t="shared" si="3"/>
        <v>9216.8424520476801</v>
      </c>
      <c r="AZ14" s="11">
        <f t="shared" si="4"/>
        <v>30649.84203118</v>
      </c>
      <c r="BA14" s="12">
        <f t="shared" si="5"/>
        <v>9371.1031776155996</v>
      </c>
      <c r="BC14" s="13">
        <f t="shared" si="6"/>
        <v>33370.628873329006</v>
      </c>
      <c r="BD14" s="14">
        <f t="shared" si="7"/>
        <v>8754.7678790245191</v>
      </c>
      <c r="BF14" s="15">
        <f t="shared" si="8"/>
        <v>31087.302240308258</v>
      </c>
      <c r="BG14" s="16">
        <f t="shared" si="9"/>
        <v>10304.548721816082</v>
      </c>
      <c r="BI14">
        <v>50</v>
      </c>
      <c r="BJ14" t="s">
        <v>40</v>
      </c>
      <c r="BK14" s="2">
        <v>45811.617326388892</v>
      </c>
      <c r="BL14">
        <v>103</v>
      </c>
      <c r="BM14" t="s">
        <v>13</v>
      </c>
      <c r="BN14">
        <v>0</v>
      </c>
      <c r="BO14">
        <v>2.863</v>
      </c>
      <c r="BP14" s="3">
        <v>720874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25">
      <c r="A15">
        <v>51</v>
      </c>
      <c r="B15" t="s">
        <v>41</v>
      </c>
      <c r="C15" s="2">
        <v>45811.638553240744</v>
      </c>
      <c r="D15">
        <v>10</v>
      </c>
      <c r="E15" t="s">
        <v>13</v>
      </c>
      <c r="F15">
        <v>0</v>
      </c>
      <c r="G15">
        <v>5.9530000000000003</v>
      </c>
      <c r="H15" s="3">
        <v>17439322</v>
      </c>
      <c r="I15">
        <v>41.119</v>
      </c>
      <c r="J15" t="s">
        <v>14</v>
      </c>
      <c r="K15" t="s">
        <v>14</v>
      </c>
      <c r="L15" t="s">
        <v>14</v>
      </c>
      <c r="M15" t="s">
        <v>14</v>
      </c>
      <c r="O15">
        <v>51</v>
      </c>
      <c r="P15" t="s">
        <v>41</v>
      </c>
      <c r="Q15" s="2">
        <v>45811.638553240744</v>
      </c>
      <c r="R15">
        <v>10</v>
      </c>
      <c r="S15" t="s">
        <v>13</v>
      </c>
      <c r="T15">
        <v>0</v>
      </c>
      <c r="U15">
        <v>5.9059999999999997</v>
      </c>
      <c r="V15" s="3">
        <v>138224</v>
      </c>
      <c r="W15">
        <v>34.002000000000002</v>
      </c>
      <c r="X15" t="s">
        <v>14</v>
      </c>
      <c r="Y15" t="s">
        <v>14</v>
      </c>
      <c r="Z15" t="s">
        <v>14</v>
      </c>
      <c r="AA15" t="s">
        <v>14</v>
      </c>
      <c r="AC15">
        <v>51</v>
      </c>
      <c r="AD15" t="s">
        <v>41</v>
      </c>
      <c r="AE15" s="2">
        <v>45811.638553240744</v>
      </c>
      <c r="AF15">
        <v>10</v>
      </c>
      <c r="AG15" t="s">
        <v>13</v>
      </c>
      <c r="AH15">
        <v>0</v>
      </c>
      <c r="AI15">
        <v>12.129</v>
      </c>
      <c r="AJ15" s="3">
        <v>47307</v>
      </c>
      <c r="AK15">
        <v>10.25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51</v>
      </c>
      <c r="AT15" s="15">
        <f t="shared" si="0"/>
        <v>34310.362435855357</v>
      </c>
      <c r="AU15" s="16">
        <f t="shared" si="1"/>
        <v>10723.645847115622</v>
      </c>
      <c r="AW15" s="6">
        <f t="shared" si="2"/>
        <v>34011.678558469124</v>
      </c>
      <c r="AX15" s="7">
        <f t="shared" si="3"/>
        <v>9617.5443586055189</v>
      </c>
      <c r="AZ15" s="11">
        <f t="shared" si="4"/>
        <v>34040.338516479998</v>
      </c>
      <c r="BA15" s="12">
        <f t="shared" si="5"/>
        <v>9849.4116530159008</v>
      </c>
      <c r="BC15" s="13">
        <f t="shared" si="6"/>
        <v>37000.088300543997</v>
      </c>
      <c r="BD15" s="14">
        <f t="shared" si="7"/>
        <v>9154.9561074565299</v>
      </c>
      <c r="BF15" s="15">
        <f t="shared" si="8"/>
        <v>34310.362435855357</v>
      </c>
      <c r="BG15" s="16">
        <f t="shared" si="9"/>
        <v>10723.645847115622</v>
      </c>
      <c r="BI15">
        <v>51</v>
      </c>
      <c r="BJ15" t="s">
        <v>41</v>
      </c>
      <c r="BK15" s="2">
        <v>45811.638553240744</v>
      </c>
      <c r="BL15">
        <v>10</v>
      </c>
      <c r="BM15" t="s">
        <v>13</v>
      </c>
      <c r="BN15">
        <v>0</v>
      </c>
      <c r="BO15">
        <v>2.8530000000000002</v>
      </c>
      <c r="BP15" s="3">
        <v>791994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25">
      <c r="A16">
        <v>52</v>
      </c>
      <c r="B16" t="s">
        <v>42</v>
      </c>
      <c r="C16" s="2">
        <v>45811.659803240742</v>
      </c>
      <c r="D16">
        <v>196</v>
      </c>
      <c r="E16" t="s">
        <v>13</v>
      </c>
      <c r="F16">
        <v>0</v>
      </c>
      <c r="G16">
        <v>6.0039999999999996</v>
      </c>
      <c r="H16" s="3">
        <v>12048</v>
      </c>
      <c r="I16">
        <v>2.8000000000000001E-2</v>
      </c>
      <c r="J16" t="s">
        <v>14</v>
      </c>
      <c r="K16" t="s">
        <v>14</v>
      </c>
      <c r="L16" t="s">
        <v>14</v>
      </c>
      <c r="M16" t="s">
        <v>14</v>
      </c>
      <c r="O16">
        <v>52</v>
      </c>
      <c r="P16" t="s">
        <v>42</v>
      </c>
      <c r="Q16" s="2">
        <v>45811.659803240742</v>
      </c>
      <c r="R16">
        <v>196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52</v>
      </c>
      <c r="AD16" t="s">
        <v>42</v>
      </c>
      <c r="AE16" s="2">
        <v>45811.659803240742</v>
      </c>
      <c r="AF16">
        <v>196</v>
      </c>
      <c r="AG16" t="s">
        <v>13</v>
      </c>
      <c r="AH16">
        <v>0</v>
      </c>
      <c r="AI16">
        <v>12.151999999999999</v>
      </c>
      <c r="AJ16" s="3">
        <v>31499</v>
      </c>
      <c r="AK16">
        <v>6.8010000000000002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52</v>
      </c>
      <c r="AT16" s="15">
        <f t="shared" si="0"/>
        <v>35.453560418048006</v>
      </c>
      <c r="AU16" s="16">
        <f t="shared" si="1"/>
        <v>6989.6356838609308</v>
      </c>
      <c r="AW16" s="6">
        <f t="shared" si="2"/>
        <v>25.807013272355839</v>
      </c>
      <c r="AX16" s="7">
        <f t="shared" si="3"/>
        <v>6381.8226877344796</v>
      </c>
      <c r="AZ16" s="11">
        <f t="shared" si="4"/>
        <v>26.013155662591998</v>
      </c>
      <c r="BA16" s="12">
        <f t="shared" si="5"/>
        <v>7211.4995088438991</v>
      </c>
      <c r="BC16" s="13">
        <f t="shared" si="6"/>
        <v>30.5642314370048</v>
      </c>
      <c r="BD16" s="14">
        <f t="shared" si="7"/>
        <v>6432.0622173401998</v>
      </c>
      <c r="BF16" s="15">
        <f t="shared" si="8"/>
        <v>35.453560418048006</v>
      </c>
      <c r="BG16" s="16">
        <f t="shared" si="9"/>
        <v>6989.6356838609308</v>
      </c>
      <c r="BI16">
        <v>52</v>
      </c>
      <c r="BJ16" t="s">
        <v>42</v>
      </c>
      <c r="BK16" s="2">
        <v>45811.659803240742</v>
      </c>
      <c r="BL16">
        <v>196</v>
      </c>
      <c r="BM16" t="s">
        <v>13</v>
      </c>
      <c r="BN16">
        <v>0</v>
      </c>
      <c r="BO16">
        <v>2.85</v>
      </c>
      <c r="BP16" s="3">
        <v>898358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25">
      <c r="A17">
        <v>53</v>
      </c>
      <c r="B17" t="s">
        <v>43</v>
      </c>
      <c r="C17" s="2">
        <v>45811.681030092594</v>
      </c>
      <c r="D17">
        <v>346</v>
      </c>
      <c r="E17" t="s">
        <v>13</v>
      </c>
      <c r="F17">
        <v>0</v>
      </c>
      <c r="G17">
        <v>6.0119999999999996</v>
      </c>
      <c r="H17" s="3">
        <v>4095</v>
      </c>
      <c r="I17">
        <v>0.01</v>
      </c>
      <c r="J17" t="s">
        <v>14</v>
      </c>
      <c r="K17" t="s">
        <v>14</v>
      </c>
      <c r="L17" t="s">
        <v>14</v>
      </c>
      <c r="M17" t="s">
        <v>14</v>
      </c>
      <c r="O17">
        <v>53</v>
      </c>
      <c r="P17" t="s">
        <v>43</v>
      </c>
      <c r="Q17" s="2">
        <v>45811.681030092594</v>
      </c>
      <c r="R17">
        <v>346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53</v>
      </c>
      <c r="AD17" t="s">
        <v>43</v>
      </c>
      <c r="AE17" s="2">
        <v>45811.681030092594</v>
      </c>
      <c r="AF17">
        <v>346</v>
      </c>
      <c r="AG17" t="s">
        <v>13</v>
      </c>
      <c r="AH17">
        <v>0</v>
      </c>
      <c r="AI17">
        <v>12.18</v>
      </c>
      <c r="AJ17" s="3">
        <v>4563</v>
      </c>
      <c r="AK17">
        <v>0.90500000000000003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53</v>
      </c>
      <c r="AT17" s="15">
        <f t="shared" si="0"/>
        <v>11.132209329324999</v>
      </c>
      <c r="AU17" s="16">
        <f t="shared" si="1"/>
        <v>903.97341505117015</v>
      </c>
      <c r="AW17" s="6">
        <f t="shared" si="2"/>
        <v>4.0504548324999998</v>
      </c>
      <c r="AX17" s="7">
        <f t="shared" si="3"/>
        <v>838.94074887111992</v>
      </c>
      <c r="AZ17" s="11">
        <f t="shared" si="4"/>
        <v>2.2625984999999993</v>
      </c>
      <c r="BA17" s="12">
        <f t="shared" si="5"/>
        <v>1082.1555560391</v>
      </c>
      <c r="BC17" s="13">
        <f t="shared" si="6"/>
        <v>7.1922170884999996</v>
      </c>
      <c r="BD17" s="14">
        <f t="shared" si="7"/>
        <v>968.26990605380001</v>
      </c>
      <c r="BF17" s="15">
        <f t="shared" si="8"/>
        <v>11.132209329324999</v>
      </c>
      <c r="BG17" s="16">
        <f t="shared" si="9"/>
        <v>903.97341505117015</v>
      </c>
      <c r="BI17">
        <v>53</v>
      </c>
      <c r="BJ17" t="s">
        <v>43</v>
      </c>
      <c r="BK17" s="2">
        <v>45811.681030092594</v>
      </c>
      <c r="BL17">
        <v>346</v>
      </c>
      <c r="BM17" t="s">
        <v>13</v>
      </c>
      <c r="BN17">
        <v>0</v>
      </c>
      <c r="BO17">
        <v>2.8439999999999999</v>
      </c>
      <c r="BP17" s="3">
        <v>1007677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25">
      <c r="A18">
        <v>54</v>
      </c>
      <c r="B18" t="s">
        <v>44</v>
      </c>
      <c r="C18" s="2">
        <v>45811.702303240738</v>
      </c>
      <c r="D18">
        <v>322</v>
      </c>
      <c r="E18" t="s">
        <v>13</v>
      </c>
      <c r="F18">
        <v>0</v>
      </c>
      <c r="G18">
        <v>6.0279999999999996</v>
      </c>
      <c r="H18" s="3">
        <v>2000</v>
      </c>
      <c r="I18">
        <v>5.0000000000000001E-3</v>
      </c>
      <c r="J18" t="s">
        <v>14</v>
      </c>
      <c r="K18" t="s">
        <v>14</v>
      </c>
      <c r="L18" t="s">
        <v>14</v>
      </c>
      <c r="M18" t="s">
        <v>14</v>
      </c>
      <c r="O18">
        <v>54</v>
      </c>
      <c r="P18" t="s">
        <v>44</v>
      </c>
      <c r="Q18" s="2">
        <v>45811.702303240738</v>
      </c>
      <c r="R18">
        <v>322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54</v>
      </c>
      <c r="AD18" t="s">
        <v>44</v>
      </c>
      <c r="AE18" s="2">
        <v>45811.702303240738</v>
      </c>
      <c r="AF18">
        <v>322</v>
      </c>
      <c r="AG18" t="s">
        <v>13</v>
      </c>
      <c r="AH18">
        <v>0</v>
      </c>
      <c r="AI18">
        <v>12.099</v>
      </c>
      <c r="AJ18" s="3">
        <v>76997</v>
      </c>
      <c r="AK18">
        <v>16.707000000000001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54</v>
      </c>
      <c r="AT18" s="15">
        <f t="shared" si="0"/>
        <v>3.7289719999999997</v>
      </c>
      <c r="AU18" s="16">
        <f t="shared" si="1"/>
        <v>17058.894826344418</v>
      </c>
      <c r="AW18" s="6">
        <f t="shared" si="2"/>
        <v>0.44599999999999995</v>
      </c>
      <c r="AX18" s="7">
        <f t="shared" si="3"/>
        <v>15660.28361001032</v>
      </c>
      <c r="AZ18" s="11">
        <f t="shared" si="4"/>
        <v>5.35</v>
      </c>
      <c r="BA18" s="12">
        <f t="shared" si="5"/>
        <v>17052.679695431903</v>
      </c>
      <c r="BC18" s="13">
        <f t="shared" si="6"/>
        <v>1.3235599999999996</v>
      </c>
      <c r="BD18" s="14">
        <f t="shared" si="7"/>
        <v>15191.31833164373</v>
      </c>
      <c r="BF18" s="15">
        <f t="shared" si="8"/>
        <v>3.7289719999999997</v>
      </c>
      <c r="BG18" s="16">
        <f t="shared" si="9"/>
        <v>17058.894826344418</v>
      </c>
      <c r="BI18">
        <v>54</v>
      </c>
      <c r="BJ18" t="s">
        <v>44</v>
      </c>
      <c r="BK18" s="2">
        <v>45811.702303240738</v>
      </c>
      <c r="BL18">
        <v>322</v>
      </c>
      <c r="BM18" t="s">
        <v>13</v>
      </c>
      <c r="BN18">
        <v>0</v>
      </c>
      <c r="BO18">
        <v>2.8479999999999999</v>
      </c>
      <c r="BP18" s="3">
        <v>943520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25">
      <c r="A19">
        <v>55</v>
      </c>
      <c r="B19" t="s">
        <v>45</v>
      </c>
      <c r="C19" s="2">
        <v>45811.723564814813</v>
      </c>
      <c r="D19">
        <v>179</v>
      </c>
      <c r="E19" t="s">
        <v>13</v>
      </c>
      <c r="F19">
        <v>0</v>
      </c>
      <c r="G19">
        <v>6.0030000000000001</v>
      </c>
      <c r="H19" s="3">
        <v>10049</v>
      </c>
      <c r="I19">
        <v>2.3E-2</v>
      </c>
      <c r="J19" t="s">
        <v>14</v>
      </c>
      <c r="K19" t="s">
        <v>14</v>
      </c>
      <c r="L19" t="s">
        <v>14</v>
      </c>
      <c r="M19" t="s">
        <v>14</v>
      </c>
      <c r="O19">
        <v>55</v>
      </c>
      <c r="P19" t="s">
        <v>45</v>
      </c>
      <c r="Q19" s="2">
        <v>45811.723564814813</v>
      </c>
      <c r="R19">
        <v>179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55</v>
      </c>
      <c r="AD19" t="s">
        <v>45</v>
      </c>
      <c r="AE19" s="2">
        <v>45811.723564814813</v>
      </c>
      <c r="AF19">
        <v>179</v>
      </c>
      <c r="AG19" t="s">
        <v>13</v>
      </c>
      <c r="AH19">
        <v>0</v>
      </c>
      <c r="AI19">
        <v>12.314</v>
      </c>
      <c r="AJ19">
        <v>754</v>
      </c>
      <c r="AK19">
        <v>6.9000000000000006E-2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55</v>
      </c>
      <c r="AT19" s="15">
        <f t="shared" si="0"/>
        <v>30.103859628536998</v>
      </c>
      <c r="AU19" s="16">
        <f t="shared" si="1"/>
        <v>37.657902919880001</v>
      </c>
      <c r="AW19" s="6">
        <f t="shared" si="2"/>
        <v>21.116918877423458</v>
      </c>
      <c r="AX19" s="7">
        <f t="shared" si="3"/>
        <v>52.137291471680001</v>
      </c>
      <c r="AZ19" s="11">
        <f t="shared" si="4"/>
        <v>19.999857753622997</v>
      </c>
      <c r="BA19" s="12">
        <f t="shared" si="5"/>
        <v>161.99669985240001</v>
      </c>
      <c r="BC19" s="13">
        <f t="shared" si="6"/>
        <v>24.7818872825912</v>
      </c>
      <c r="BD19" s="14">
        <f t="shared" si="7"/>
        <v>188.63600274319998</v>
      </c>
      <c r="BF19" s="15">
        <f t="shared" si="8"/>
        <v>30.103859628536998</v>
      </c>
      <c r="BG19" s="16">
        <f t="shared" si="9"/>
        <v>37.657902919880001</v>
      </c>
      <c r="BI19">
        <v>55</v>
      </c>
      <c r="BJ19" t="s">
        <v>45</v>
      </c>
      <c r="BK19" s="2">
        <v>45811.723564814813</v>
      </c>
      <c r="BL19">
        <v>179</v>
      </c>
      <c r="BM19" t="s">
        <v>13</v>
      </c>
      <c r="BN19">
        <v>0</v>
      </c>
      <c r="BO19">
        <v>2.847</v>
      </c>
      <c r="BP19" s="3">
        <v>940590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25">
      <c r="A20">
        <v>56</v>
      </c>
      <c r="B20" t="s">
        <v>46</v>
      </c>
      <c r="C20" s="2">
        <v>45811.744803240741</v>
      </c>
      <c r="D20">
        <v>42</v>
      </c>
      <c r="E20" t="s">
        <v>13</v>
      </c>
      <c r="F20">
        <v>0</v>
      </c>
      <c r="G20">
        <v>6.0129999999999999</v>
      </c>
      <c r="H20" s="3">
        <v>2636</v>
      </c>
      <c r="I20">
        <v>6.0000000000000001E-3</v>
      </c>
      <c r="J20" t="s">
        <v>14</v>
      </c>
      <c r="K20" t="s">
        <v>14</v>
      </c>
      <c r="L20" t="s">
        <v>14</v>
      </c>
      <c r="M20" t="s">
        <v>14</v>
      </c>
      <c r="O20">
        <v>56</v>
      </c>
      <c r="P20" t="s">
        <v>46</v>
      </c>
      <c r="Q20" s="2">
        <v>45811.744803240741</v>
      </c>
      <c r="R20">
        <v>42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56</v>
      </c>
      <c r="AD20" t="s">
        <v>46</v>
      </c>
      <c r="AE20" s="2">
        <v>45811.744803240741</v>
      </c>
      <c r="AF20">
        <v>42</v>
      </c>
      <c r="AG20" t="s">
        <v>13</v>
      </c>
      <c r="AH20">
        <v>0</v>
      </c>
      <c r="AI20">
        <v>12.175000000000001</v>
      </c>
      <c r="AJ20" s="3">
        <v>2183</v>
      </c>
      <c r="AK20">
        <v>0.38200000000000001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56</v>
      </c>
      <c r="AT20" s="15">
        <f t="shared" si="0"/>
        <v>5.9685655765280003</v>
      </c>
      <c r="AU20" s="16">
        <f t="shared" si="1"/>
        <v>362.83525745477004</v>
      </c>
      <c r="AW20" s="6">
        <f t="shared" si="2"/>
        <v>1.4054128687999998</v>
      </c>
      <c r="AX20" s="7">
        <f t="shared" si="3"/>
        <v>347.40448472072001</v>
      </c>
      <c r="AZ20" s="11">
        <f t="shared" si="4"/>
        <v>3.9116478400000005</v>
      </c>
      <c r="BA20" s="12">
        <f t="shared" si="5"/>
        <v>508.75846046710001</v>
      </c>
      <c r="BC20" s="13">
        <f t="shared" si="6"/>
        <v>3.0521450614399992</v>
      </c>
      <c r="BD20" s="14">
        <f t="shared" si="7"/>
        <v>481.33002375780001</v>
      </c>
      <c r="BF20" s="15">
        <f t="shared" si="8"/>
        <v>5.9685655765280003</v>
      </c>
      <c r="BG20" s="16">
        <f t="shared" si="9"/>
        <v>362.83525745477004</v>
      </c>
      <c r="BI20">
        <v>56</v>
      </c>
      <c r="BJ20" t="s">
        <v>46</v>
      </c>
      <c r="BK20" s="2">
        <v>45811.744803240741</v>
      </c>
      <c r="BL20">
        <v>42</v>
      </c>
      <c r="BM20" t="s">
        <v>13</v>
      </c>
      <c r="BN20">
        <v>0</v>
      </c>
      <c r="BO20">
        <v>2.8479999999999999</v>
      </c>
      <c r="BP20" s="3">
        <v>907997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25">
      <c r="A21">
        <v>57</v>
      </c>
      <c r="B21" t="s">
        <v>47</v>
      </c>
      <c r="C21" s="2">
        <v>45811.766064814816</v>
      </c>
      <c r="D21">
        <v>267</v>
      </c>
      <c r="E21" t="s">
        <v>13</v>
      </c>
      <c r="F21">
        <v>0</v>
      </c>
      <c r="G21">
        <v>6.0019999999999998</v>
      </c>
      <c r="H21" s="3">
        <v>11480</v>
      </c>
      <c r="I21">
        <v>2.5999999999999999E-2</v>
      </c>
      <c r="J21" t="s">
        <v>14</v>
      </c>
      <c r="K21" t="s">
        <v>14</v>
      </c>
      <c r="L21" t="s">
        <v>14</v>
      </c>
      <c r="M21" t="s">
        <v>14</v>
      </c>
      <c r="O21">
        <v>57</v>
      </c>
      <c r="P21" t="s">
        <v>47</v>
      </c>
      <c r="Q21" s="2">
        <v>45811.766064814816</v>
      </c>
      <c r="R21">
        <v>267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57</v>
      </c>
      <c r="AD21" t="s">
        <v>47</v>
      </c>
      <c r="AE21" s="2">
        <v>45811.766064814816</v>
      </c>
      <c r="AF21">
        <v>267</v>
      </c>
      <c r="AG21" t="s">
        <v>13</v>
      </c>
      <c r="AH21">
        <v>0</v>
      </c>
      <c r="AI21" t="s">
        <v>14</v>
      </c>
      <c r="AJ21" t="s">
        <v>14</v>
      </c>
      <c r="AK21" t="s">
        <v>14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R21" t="s">
        <v>64</v>
      </c>
      <c r="AS21" s="10">
        <v>57</v>
      </c>
      <c r="AT21" s="15">
        <f t="shared" si="0"/>
        <v>33.9336991248</v>
      </c>
      <c r="AU21" s="16" t="e">
        <f t="shared" si="1"/>
        <v>#VALUE!</v>
      </c>
      <c r="AW21" s="6">
        <f t="shared" si="2"/>
        <v>24.474425601183999</v>
      </c>
      <c r="AX21" s="7" t="e">
        <f t="shared" si="3"/>
        <v>#VALUE!</v>
      </c>
      <c r="AZ21" s="11">
        <f t="shared" si="4"/>
        <v>24.305806539199999</v>
      </c>
      <c r="BA21" s="12" t="e">
        <f t="shared" si="5"/>
        <v>#VALUE!</v>
      </c>
      <c r="BC21" s="13">
        <f t="shared" si="6"/>
        <v>28.921458932480007</v>
      </c>
      <c r="BD21" s="14" t="e">
        <f t="shared" si="7"/>
        <v>#VALUE!</v>
      </c>
      <c r="BF21" s="15">
        <f t="shared" si="8"/>
        <v>33.9336991248</v>
      </c>
      <c r="BG21" s="16" t="e">
        <f t="shared" si="9"/>
        <v>#VALUE!</v>
      </c>
      <c r="BI21">
        <v>57</v>
      </c>
      <c r="BJ21" t="s">
        <v>47</v>
      </c>
      <c r="BK21" s="2">
        <v>45811.766064814816</v>
      </c>
      <c r="BL21">
        <v>267</v>
      </c>
      <c r="BM21" t="s">
        <v>13</v>
      </c>
      <c r="BN21">
        <v>0</v>
      </c>
      <c r="BO21">
        <v>2.8490000000000002</v>
      </c>
      <c r="BP21" s="3">
        <v>892978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25">
      <c r="A22">
        <v>58</v>
      </c>
      <c r="B22" t="s">
        <v>48</v>
      </c>
      <c r="C22" s="2">
        <v>45811.787326388891</v>
      </c>
      <c r="D22">
        <v>238</v>
      </c>
      <c r="E22" t="s">
        <v>13</v>
      </c>
      <c r="F22">
        <v>0</v>
      </c>
      <c r="G22">
        <v>6.0170000000000003</v>
      </c>
      <c r="H22" s="3">
        <v>3237</v>
      </c>
      <c r="I22">
        <v>8.0000000000000002E-3</v>
      </c>
      <c r="J22" t="s">
        <v>14</v>
      </c>
      <c r="K22" t="s">
        <v>14</v>
      </c>
      <c r="L22" t="s">
        <v>14</v>
      </c>
      <c r="M22" t="s">
        <v>14</v>
      </c>
      <c r="O22">
        <v>58</v>
      </c>
      <c r="P22" t="s">
        <v>48</v>
      </c>
      <c r="Q22" s="2">
        <v>45811.787326388891</v>
      </c>
      <c r="R22">
        <v>238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58</v>
      </c>
      <c r="AD22" t="s">
        <v>48</v>
      </c>
      <c r="AE22" s="2">
        <v>45811.787326388891</v>
      </c>
      <c r="AF22">
        <v>238</v>
      </c>
      <c r="AG22" t="s">
        <v>13</v>
      </c>
      <c r="AH22">
        <v>0</v>
      </c>
      <c r="AI22" t="s">
        <v>14</v>
      </c>
      <c r="AJ22" t="s">
        <v>14</v>
      </c>
      <c r="AK22" t="s">
        <v>14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R22" t="s">
        <v>64</v>
      </c>
      <c r="AS22" s="10">
        <v>58</v>
      </c>
      <c r="AT22" s="15">
        <f t="shared" si="0"/>
        <v>8.0912250893169997</v>
      </c>
      <c r="AU22" s="16" t="e">
        <f t="shared" si="1"/>
        <v>#VALUE!</v>
      </c>
      <c r="AW22" s="6">
        <f t="shared" si="2"/>
        <v>2.4200492557000004</v>
      </c>
      <c r="AX22" s="7" t="e">
        <f t="shared" si="3"/>
        <v>#VALUE!</v>
      </c>
      <c r="AZ22" s="11">
        <f t="shared" si="4"/>
        <v>2.9539062600000001</v>
      </c>
      <c r="BA22" s="12" t="e">
        <f t="shared" si="5"/>
        <v>#VALUE!</v>
      </c>
      <c r="BC22" s="13">
        <f t="shared" si="6"/>
        <v>4.7280835766599996</v>
      </c>
      <c r="BD22" s="14" t="e">
        <f t="shared" si="7"/>
        <v>#VALUE!</v>
      </c>
      <c r="BF22" s="15">
        <f t="shared" si="8"/>
        <v>8.0912250893169997</v>
      </c>
      <c r="BG22" s="16" t="e">
        <f t="shared" si="9"/>
        <v>#VALUE!</v>
      </c>
      <c r="BI22">
        <v>58</v>
      </c>
      <c r="BJ22" t="s">
        <v>48</v>
      </c>
      <c r="BK22" s="2">
        <v>45811.787326388891</v>
      </c>
      <c r="BL22">
        <v>238</v>
      </c>
      <c r="BM22" t="s">
        <v>13</v>
      </c>
      <c r="BN22">
        <v>0</v>
      </c>
      <c r="BO22">
        <v>2.8420000000000001</v>
      </c>
      <c r="BP22" s="3">
        <v>1014772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25">
      <c r="A23">
        <v>59</v>
      </c>
      <c r="B23" t="s">
        <v>49</v>
      </c>
      <c r="C23" s="2">
        <v>45811.808576388888</v>
      </c>
      <c r="D23">
        <v>69</v>
      </c>
      <c r="E23" t="s">
        <v>13</v>
      </c>
      <c r="F23">
        <v>0</v>
      </c>
      <c r="G23">
        <v>6.0229999999999997</v>
      </c>
      <c r="H23" s="3">
        <v>3465</v>
      </c>
      <c r="I23">
        <v>8.0000000000000002E-3</v>
      </c>
      <c r="J23" t="s">
        <v>14</v>
      </c>
      <c r="K23" t="s">
        <v>14</v>
      </c>
      <c r="L23" t="s">
        <v>14</v>
      </c>
      <c r="M23" t="s">
        <v>14</v>
      </c>
      <c r="O23">
        <v>59</v>
      </c>
      <c r="P23" t="s">
        <v>49</v>
      </c>
      <c r="Q23" s="2">
        <v>45811.808576388888</v>
      </c>
      <c r="R23">
        <v>69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59</v>
      </c>
      <c r="AD23" t="s">
        <v>49</v>
      </c>
      <c r="AE23" s="2">
        <v>45811.808576388888</v>
      </c>
      <c r="AF23">
        <v>69</v>
      </c>
      <c r="AG23" t="s">
        <v>13</v>
      </c>
      <c r="AH23">
        <v>0</v>
      </c>
      <c r="AI23">
        <v>12.089</v>
      </c>
      <c r="AJ23" s="3">
        <v>87594</v>
      </c>
      <c r="AK23">
        <v>19.004999999999999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59</v>
      </c>
      <c r="AT23" s="15">
        <f t="shared" si="0"/>
        <v>8.8980988689250005</v>
      </c>
      <c r="AU23" s="16">
        <f t="shared" si="1"/>
        <v>19315.547632161677</v>
      </c>
      <c r="AW23" s="6">
        <f t="shared" si="2"/>
        <v>2.8324329925000002</v>
      </c>
      <c r="AX23" s="7">
        <f t="shared" si="3"/>
        <v>17806.172270505278</v>
      </c>
      <c r="AZ23" s="11">
        <f t="shared" si="4"/>
        <v>2.6926365000000008</v>
      </c>
      <c r="BA23" s="12">
        <f t="shared" si="5"/>
        <v>19606.220008607601</v>
      </c>
      <c r="BC23" s="13">
        <f t="shared" si="6"/>
        <v>5.3746806964999987</v>
      </c>
      <c r="BD23" s="14">
        <f t="shared" si="7"/>
        <v>17335.567006670921</v>
      </c>
      <c r="BF23" s="15">
        <f t="shared" si="8"/>
        <v>8.8980988689250005</v>
      </c>
      <c r="BG23" s="16">
        <f t="shared" si="9"/>
        <v>19315.547632161677</v>
      </c>
      <c r="BI23">
        <v>59</v>
      </c>
      <c r="BJ23" t="s">
        <v>49</v>
      </c>
      <c r="BK23" s="2">
        <v>45811.808576388888</v>
      </c>
      <c r="BL23">
        <v>69</v>
      </c>
      <c r="BM23" t="s">
        <v>13</v>
      </c>
      <c r="BN23">
        <v>0</v>
      </c>
      <c r="BO23">
        <v>2.8559999999999999</v>
      </c>
      <c r="BP23" s="3">
        <v>855153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25">
      <c r="A24">
        <v>60</v>
      </c>
      <c r="B24" t="s">
        <v>50</v>
      </c>
      <c r="C24" s="2">
        <v>45811.82984953704</v>
      </c>
      <c r="D24">
        <v>389</v>
      </c>
      <c r="E24" t="s">
        <v>13</v>
      </c>
      <c r="F24">
        <v>0</v>
      </c>
      <c r="G24">
        <v>6.0309999999999997</v>
      </c>
      <c r="H24" s="3">
        <v>1706</v>
      </c>
      <c r="I24">
        <v>4.0000000000000001E-3</v>
      </c>
      <c r="J24" t="s">
        <v>14</v>
      </c>
      <c r="K24" t="s">
        <v>14</v>
      </c>
      <c r="L24" t="s">
        <v>14</v>
      </c>
      <c r="M24" t="s">
        <v>14</v>
      </c>
      <c r="O24">
        <v>60</v>
      </c>
      <c r="P24" t="s">
        <v>50</v>
      </c>
      <c r="Q24" s="2">
        <v>45811.82984953704</v>
      </c>
      <c r="R24">
        <v>389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60</v>
      </c>
      <c r="AD24" t="s">
        <v>50</v>
      </c>
      <c r="AE24" s="2">
        <v>45811.82984953704</v>
      </c>
      <c r="AF24">
        <v>389</v>
      </c>
      <c r="AG24" t="s">
        <v>13</v>
      </c>
      <c r="AH24">
        <v>0</v>
      </c>
      <c r="AI24">
        <v>12.178000000000001</v>
      </c>
      <c r="AJ24" s="3">
        <v>2350</v>
      </c>
      <c r="AK24">
        <v>0.41899999999999998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60</v>
      </c>
      <c r="AT24" s="15">
        <f t="shared" si="0"/>
        <v>2.6960103329479992</v>
      </c>
      <c r="AU24" s="16">
        <f t="shared" si="1"/>
        <v>400.82401092500004</v>
      </c>
      <c r="AW24" s="6">
        <f t="shared" si="2"/>
        <v>4.2225750800000128E-2</v>
      </c>
      <c r="AX24" s="7">
        <f t="shared" si="3"/>
        <v>381.90406580000001</v>
      </c>
      <c r="AZ24" s="11">
        <f t="shared" si="4"/>
        <v>6.1625454400000006</v>
      </c>
      <c r="BA24" s="12">
        <f t="shared" si="5"/>
        <v>549.16118774999995</v>
      </c>
      <c r="BC24" s="13">
        <f t="shared" si="6"/>
        <v>0.54012031304000008</v>
      </c>
      <c r="BD24" s="14">
        <f t="shared" si="7"/>
        <v>515.51975449999998</v>
      </c>
      <c r="BF24" s="15">
        <f t="shared" si="8"/>
        <v>2.6960103329479992</v>
      </c>
      <c r="BG24" s="16">
        <f t="shared" si="9"/>
        <v>400.82401092500004</v>
      </c>
      <c r="BI24">
        <v>60</v>
      </c>
      <c r="BJ24" t="s">
        <v>50</v>
      </c>
      <c r="BK24" s="2">
        <v>45811.82984953704</v>
      </c>
      <c r="BL24">
        <v>389</v>
      </c>
      <c r="BM24" t="s">
        <v>13</v>
      </c>
      <c r="BN24">
        <v>0</v>
      </c>
      <c r="BO24">
        <v>2.8460000000000001</v>
      </c>
      <c r="BP24" s="3">
        <v>949583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25">
      <c r="A25">
        <v>61</v>
      </c>
      <c r="B25" t="s">
        <v>51</v>
      </c>
      <c r="C25" s="2">
        <v>45811.851134259261</v>
      </c>
      <c r="D25">
        <v>138</v>
      </c>
      <c r="E25" t="s">
        <v>13</v>
      </c>
      <c r="F25">
        <v>0</v>
      </c>
      <c r="G25">
        <v>6.0110000000000001</v>
      </c>
      <c r="H25" s="3">
        <v>3829</v>
      </c>
      <c r="I25">
        <v>8.9999999999999993E-3</v>
      </c>
      <c r="J25" t="s">
        <v>14</v>
      </c>
      <c r="K25" t="s">
        <v>14</v>
      </c>
      <c r="L25" t="s">
        <v>14</v>
      </c>
      <c r="M25" t="s">
        <v>14</v>
      </c>
      <c r="O25">
        <v>61</v>
      </c>
      <c r="P25" t="s">
        <v>51</v>
      </c>
      <c r="Q25" s="2">
        <v>45811.851134259261</v>
      </c>
      <c r="R25">
        <v>138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61</v>
      </c>
      <c r="AD25" t="s">
        <v>51</v>
      </c>
      <c r="AE25" s="2">
        <v>45811.851134259261</v>
      </c>
      <c r="AF25">
        <v>138</v>
      </c>
      <c r="AG25" t="s">
        <v>13</v>
      </c>
      <c r="AH25">
        <v>0</v>
      </c>
      <c r="AI25">
        <v>12.2</v>
      </c>
      <c r="AJ25" s="3">
        <v>115315</v>
      </c>
      <c r="AK25">
        <v>24.998999999999999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61</v>
      </c>
      <c r="AT25" s="15">
        <f t="shared" si="0"/>
        <v>10.188095919813</v>
      </c>
      <c r="AU25" s="16">
        <f t="shared" si="1"/>
        <v>25207.510527230497</v>
      </c>
      <c r="AW25" s="6">
        <f t="shared" si="2"/>
        <v>3.5221104173000004</v>
      </c>
      <c r="AX25" s="7">
        <f t="shared" si="3"/>
        <v>23392.557043777997</v>
      </c>
      <c r="AZ25" s="11">
        <f t="shared" si="4"/>
        <v>2.3918851400000012</v>
      </c>
      <c r="BA25" s="12">
        <f t="shared" si="5"/>
        <v>26242.655736697499</v>
      </c>
      <c r="BC25" s="13">
        <f t="shared" si="6"/>
        <v>6.4192803107399996</v>
      </c>
      <c r="BD25" s="14">
        <f t="shared" si="7"/>
        <v>22919.244392123252</v>
      </c>
      <c r="BF25" s="15">
        <f t="shared" si="8"/>
        <v>10.188095919813</v>
      </c>
      <c r="BG25" s="16">
        <f t="shared" si="9"/>
        <v>25207.510527230497</v>
      </c>
      <c r="BI25">
        <v>61</v>
      </c>
      <c r="BJ25" t="s">
        <v>51</v>
      </c>
      <c r="BK25" s="2">
        <v>45811.851134259261</v>
      </c>
      <c r="BL25">
        <v>138</v>
      </c>
      <c r="BM25" t="s">
        <v>13</v>
      </c>
      <c r="BN25">
        <v>0</v>
      </c>
      <c r="BO25">
        <v>2.8460000000000001</v>
      </c>
      <c r="BP25" s="3">
        <v>892318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25">
      <c r="A26">
        <v>62</v>
      </c>
      <c r="B26" t="s">
        <v>52</v>
      </c>
      <c r="C26" s="2">
        <v>45811.872418981482</v>
      </c>
      <c r="D26">
        <v>191</v>
      </c>
      <c r="E26" t="s">
        <v>13</v>
      </c>
      <c r="F26">
        <v>0</v>
      </c>
      <c r="G26">
        <v>6.0039999999999996</v>
      </c>
      <c r="H26" s="3">
        <v>4476</v>
      </c>
      <c r="I26">
        <v>0.01</v>
      </c>
      <c r="J26" t="s">
        <v>14</v>
      </c>
      <c r="K26" t="s">
        <v>14</v>
      </c>
      <c r="L26" t="s">
        <v>14</v>
      </c>
      <c r="M26" t="s">
        <v>14</v>
      </c>
      <c r="O26">
        <v>62</v>
      </c>
      <c r="P26" t="s">
        <v>52</v>
      </c>
      <c r="Q26" s="2">
        <v>45811.872418981482</v>
      </c>
      <c r="R26">
        <v>191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62</v>
      </c>
      <c r="AD26" t="s">
        <v>52</v>
      </c>
      <c r="AE26" s="2">
        <v>45811.872418981482</v>
      </c>
      <c r="AF26">
        <v>191</v>
      </c>
      <c r="AG26" t="s">
        <v>13</v>
      </c>
      <c r="AH26">
        <v>0</v>
      </c>
      <c r="AI26" t="s">
        <v>14</v>
      </c>
      <c r="AJ26" t="s">
        <v>14</v>
      </c>
      <c r="AK26" t="s">
        <v>14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R26" t="s">
        <v>64</v>
      </c>
      <c r="AS26" s="10">
        <v>62</v>
      </c>
      <c r="AT26" s="15">
        <f t="shared" si="0"/>
        <v>12.486585653968</v>
      </c>
      <c r="AU26" s="16" t="e">
        <f t="shared" si="1"/>
        <v>#VALUE!</v>
      </c>
      <c r="AW26" s="6">
        <f t="shared" si="2"/>
        <v>4.8430362928000008</v>
      </c>
      <c r="AX26" s="7" t="e">
        <f t="shared" si="3"/>
        <v>#VALUE!</v>
      </c>
      <c r="AZ26" s="11">
        <f t="shared" si="4"/>
        <v>2.2105310399999993</v>
      </c>
      <c r="BA26" s="12" t="e">
        <f t="shared" si="5"/>
        <v>#VALUE!</v>
      </c>
      <c r="BC26" s="13">
        <f t="shared" si="6"/>
        <v>8.3134036726399998</v>
      </c>
      <c r="BD26" s="14" t="e">
        <f t="shared" si="7"/>
        <v>#VALUE!</v>
      </c>
      <c r="BF26" s="15">
        <f t="shared" si="8"/>
        <v>12.486585653968</v>
      </c>
      <c r="BG26" s="16" t="e">
        <f t="shared" si="9"/>
        <v>#VALUE!</v>
      </c>
      <c r="BI26">
        <v>62</v>
      </c>
      <c r="BJ26" t="s">
        <v>52</v>
      </c>
      <c r="BK26" s="2">
        <v>45811.872418981482</v>
      </c>
      <c r="BL26">
        <v>191</v>
      </c>
      <c r="BM26" t="s">
        <v>13</v>
      </c>
      <c r="BN26">
        <v>0</v>
      </c>
      <c r="BO26">
        <v>2.843</v>
      </c>
      <c r="BP26" s="3">
        <v>974358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25">
      <c r="A27">
        <v>63</v>
      </c>
      <c r="B27" t="s">
        <v>53</v>
      </c>
      <c r="C27" s="2">
        <v>45811.893645833334</v>
      </c>
      <c r="D27">
        <v>282</v>
      </c>
      <c r="E27" t="s">
        <v>13</v>
      </c>
      <c r="F27">
        <v>0</v>
      </c>
      <c r="G27">
        <v>6.0090000000000003</v>
      </c>
      <c r="H27" s="3">
        <v>2593</v>
      </c>
      <c r="I27">
        <v>6.0000000000000001E-3</v>
      </c>
      <c r="J27" t="s">
        <v>14</v>
      </c>
      <c r="K27" t="s">
        <v>14</v>
      </c>
      <c r="L27" t="s">
        <v>14</v>
      </c>
      <c r="M27" t="s">
        <v>14</v>
      </c>
      <c r="O27">
        <v>63</v>
      </c>
      <c r="P27" t="s">
        <v>53</v>
      </c>
      <c r="Q27" s="2">
        <v>45811.893645833334</v>
      </c>
      <c r="R27">
        <v>282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63</v>
      </c>
      <c r="AD27" t="s">
        <v>53</v>
      </c>
      <c r="AE27" s="2">
        <v>45811.893645833334</v>
      </c>
      <c r="AF27">
        <v>282</v>
      </c>
      <c r="AG27" t="s">
        <v>13</v>
      </c>
      <c r="AH27">
        <v>0</v>
      </c>
      <c r="AI27">
        <v>12.071</v>
      </c>
      <c r="AJ27" s="3">
        <v>88505</v>
      </c>
      <c r="AK27">
        <v>19.202000000000002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63</v>
      </c>
      <c r="AT27" s="15">
        <f t="shared" si="0"/>
        <v>5.8169299509570003</v>
      </c>
      <c r="AU27" s="16">
        <f t="shared" si="1"/>
        <v>19509.435606034498</v>
      </c>
      <c r="AW27" s="6">
        <f t="shared" si="2"/>
        <v>1.3368418996999998</v>
      </c>
      <c r="AX27" s="7">
        <f t="shared" si="3"/>
        <v>17990.381894161997</v>
      </c>
      <c r="AZ27" s="11">
        <f t="shared" si="4"/>
        <v>3.9951254599999988</v>
      </c>
      <c r="BA27" s="12">
        <f t="shared" si="5"/>
        <v>19825.3132774775</v>
      </c>
      <c r="BC27" s="13">
        <f t="shared" si="6"/>
        <v>2.9338183038599999</v>
      </c>
      <c r="BD27" s="14">
        <f t="shared" si="7"/>
        <v>17519.65126534925</v>
      </c>
      <c r="BF27" s="15">
        <f t="shared" si="8"/>
        <v>5.8169299509570003</v>
      </c>
      <c r="BG27" s="16">
        <f t="shared" si="9"/>
        <v>19509.435606034498</v>
      </c>
      <c r="BI27">
        <v>63</v>
      </c>
      <c r="BJ27" t="s">
        <v>53</v>
      </c>
      <c r="BK27" s="2">
        <v>45811.893645833334</v>
      </c>
      <c r="BL27">
        <v>282</v>
      </c>
      <c r="BM27" t="s">
        <v>13</v>
      </c>
      <c r="BN27">
        <v>0</v>
      </c>
      <c r="BO27">
        <v>2.8450000000000002</v>
      </c>
      <c r="BP27" s="3">
        <v>936087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25">
      <c r="A28">
        <v>64</v>
      </c>
      <c r="B28" t="s">
        <v>54</v>
      </c>
      <c r="C28" s="2">
        <v>45811.914907407408</v>
      </c>
      <c r="D28">
        <v>281</v>
      </c>
      <c r="E28" t="s">
        <v>13</v>
      </c>
      <c r="F28">
        <v>0</v>
      </c>
      <c r="G28">
        <v>6.016</v>
      </c>
      <c r="H28" s="3">
        <v>2727</v>
      </c>
      <c r="I28">
        <v>7.0000000000000001E-3</v>
      </c>
      <c r="J28" t="s">
        <v>14</v>
      </c>
      <c r="K28" t="s">
        <v>14</v>
      </c>
      <c r="L28" t="s">
        <v>14</v>
      </c>
      <c r="M28" t="s">
        <v>14</v>
      </c>
      <c r="O28">
        <v>64</v>
      </c>
      <c r="P28" t="s">
        <v>54</v>
      </c>
      <c r="Q28" s="2">
        <v>45811.914907407408</v>
      </c>
      <c r="R28">
        <v>281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64</v>
      </c>
      <c r="AD28" t="s">
        <v>54</v>
      </c>
      <c r="AE28" s="2">
        <v>45811.914907407408</v>
      </c>
      <c r="AF28">
        <v>281</v>
      </c>
      <c r="AG28" t="s">
        <v>13</v>
      </c>
      <c r="AH28">
        <v>0</v>
      </c>
      <c r="AI28">
        <v>12.061</v>
      </c>
      <c r="AJ28" s="3">
        <v>101970</v>
      </c>
      <c r="AK28">
        <v>22.116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64</v>
      </c>
      <c r="AT28" s="15">
        <f t="shared" si="0"/>
        <v>6.2895724407970004</v>
      </c>
      <c r="AU28" s="16">
        <f t="shared" si="1"/>
        <v>22373.133504841997</v>
      </c>
      <c r="AW28" s="6">
        <f t="shared" si="2"/>
        <v>1.5522999637000001</v>
      </c>
      <c r="AX28" s="7">
        <f t="shared" si="3"/>
        <v>20708.145079432001</v>
      </c>
      <c r="AZ28" s="11">
        <f t="shared" si="4"/>
        <v>3.7415706599999989</v>
      </c>
      <c r="BA28" s="12">
        <f t="shared" si="5"/>
        <v>23055.695671190002</v>
      </c>
      <c r="BC28" s="13">
        <f t="shared" si="6"/>
        <v>3.3032542670599989</v>
      </c>
      <c r="BD28" s="14">
        <f t="shared" si="7"/>
        <v>20235.849921973</v>
      </c>
      <c r="BF28" s="15">
        <f t="shared" si="8"/>
        <v>6.2895724407970004</v>
      </c>
      <c r="BG28" s="16">
        <f t="shared" si="9"/>
        <v>22373.133504841997</v>
      </c>
      <c r="BI28">
        <v>64</v>
      </c>
      <c r="BJ28" t="s">
        <v>54</v>
      </c>
      <c r="BK28" s="2">
        <v>45811.914907407408</v>
      </c>
      <c r="BL28">
        <v>281</v>
      </c>
      <c r="BM28" t="s">
        <v>13</v>
      </c>
      <c r="BN28">
        <v>0</v>
      </c>
      <c r="BO28">
        <v>2.8380000000000001</v>
      </c>
      <c r="BP28" s="3">
        <v>1067450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25">
      <c r="A29">
        <v>65</v>
      </c>
      <c r="B29" t="s">
        <v>55</v>
      </c>
      <c r="C29" s="2">
        <v>45811.936168981483</v>
      </c>
      <c r="D29">
        <v>68</v>
      </c>
      <c r="E29" t="s">
        <v>13</v>
      </c>
      <c r="F29">
        <v>0</v>
      </c>
      <c r="G29">
        <v>6.0119999999999996</v>
      </c>
      <c r="H29" s="3">
        <v>3171</v>
      </c>
      <c r="I29">
        <v>8.0000000000000002E-3</v>
      </c>
      <c r="J29" t="s">
        <v>14</v>
      </c>
      <c r="K29" t="s">
        <v>14</v>
      </c>
      <c r="L29" t="s">
        <v>14</v>
      </c>
      <c r="M29" t="s">
        <v>14</v>
      </c>
      <c r="O29">
        <v>65</v>
      </c>
      <c r="P29" t="s">
        <v>55</v>
      </c>
      <c r="Q29" s="2">
        <v>45811.936168981483</v>
      </c>
      <c r="R29">
        <v>68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65</v>
      </c>
      <c r="AD29" t="s">
        <v>55</v>
      </c>
      <c r="AE29" s="2">
        <v>45811.936168981483</v>
      </c>
      <c r="AF29">
        <v>68</v>
      </c>
      <c r="AG29" t="s">
        <v>13</v>
      </c>
      <c r="AH29">
        <v>0</v>
      </c>
      <c r="AI29">
        <v>12.093999999999999</v>
      </c>
      <c r="AJ29" s="3">
        <v>64181</v>
      </c>
      <c r="AK29">
        <v>13.923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65</v>
      </c>
      <c r="AT29" s="15">
        <f t="shared" si="0"/>
        <v>7.8578211618129981</v>
      </c>
      <c r="AU29" s="16">
        <f t="shared" si="1"/>
        <v>14326.51478791818</v>
      </c>
      <c r="AW29" s="6">
        <f t="shared" si="2"/>
        <v>2.3034944173000005</v>
      </c>
      <c r="AX29" s="7">
        <f t="shared" si="3"/>
        <v>13057.390696579279</v>
      </c>
      <c r="AZ29" s="11">
        <f t="shared" si="4"/>
        <v>3.0400151399999995</v>
      </c>
      <c r="BA29" s="12">
        <f t="shared" si="5"/>
        <v>13952.158388875101</v>
      </c>
      <c r="BC29" s="13">
        <f t="shared" si="6"/>
        <v>4.5420194707399997</v>
      </c>
      <c r="BD29" s="14">
        <f t="shared" si="7"/>
        <v>12590.85590571317</v>
      </c>
      <c r="BF29" s="15">
        <f t="shared" si="8"/>
        <v>7.8578211618129981</v>
      </c>
      <c r="BG29" s="16">
        <f t="shared" si="9"/>
        <v>14326.51478791818</v>
      </c>
      <c r="BI29">
        <v>65</v>
      </c>
      <c r="BJ29" t="s">
        <v>55</v>
      </c>
      <c r="BK29" s="2">
        <v>45811.936168981483</v>
      </c>
      <c r="BL29">
        <v>68</v>
      </c>
      <c r="BM29" t="s">
        <v>13</v>
      </c>
      <c r="BN29">
        <v>0</v>
      </c>
      <c r="BO29">
        <v>2.8460000000000001</v>
      </c>
      <c r="BP29" s="3">
        <v>887391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25">
      <c r="A30">
        <v>66</v>
      </c>
      <c r="B30" t="s">
        <v>56</v>
      </c>
      <c r="C30" s="2">
        <v>45811.957418981481</v>
      </c>
      <c r="D30">
        <v>367</v>
      </c>
      <c r="E30" t="s">
        <v>13</v>
      </c>
      <c r="F30">
        <v>0</v>
      </c>
      <c r="G30">
        <v>6.0039999999999996</v>
      </c>
      <c r="H30" s="3">
        <v>2462</v>
      </c>
      <c r="I30">
        <v>6.0000000000000001E-3</v>
      </c>
      <c r="J30" t="s">
        <v>14</v>
      </c>
      <c r="K30" t="s">
        <v>14</v>
      </c>
      <c r="L30" t="s">
        <v>14</v>
      </c>
      <c r="M30" t="s">
        <v>14</v>
      </c>
      <c r="O30">
        <v>66</v>
      </c>
      <c r="P30" t="s">
        <v>56</v>
      </c>
      <c r="Q30" s="2">
        <v>45811.957418981481</v>
      </c>
      <c r="R30">
        <v>367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66</v>
      </c>
      <c r="AD30" t="s">
        <v>56</v>
      </c>
      <c r="AE30" s="2">
        <v>45811.957418981481</v>
      </c>
      <c r="AF30">
        <v>367</v>
      </c>
      <c r="AG30" t="s">
        <v>13</v>
      </c>
      <c r="AH30">
        <v>0</v>
      </c>
      <c r="AI30">
        <v>11.808</v>
      </c>
      <c r="AJ30" s="3">
        <v>323373</v>
      </c>
      <c r="AK30">
        <v>69.245999999999995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66</v>
      </c>
      <c r="AT30" s="15">
        <f t="shared" si="0"/>
        <v>5.3551638438919991</v>
      </c>
      <c r="AU30" s="16">
        <f t="shared" si="1"/>
        <v>68908.248668490021</v>
      </c>
      <c r="AW30" s="6">
        <f t="shared" si="2"/>
        <v>1.1312516132000001</v>
      </c>
      <c r="AX30" s="7">
        <f t="shared" si="3"/>
        <v>64068.87022126792</v>
      </c>
      <c r="AZ30" s="11">
        <f t="shared" si="4"/>
        <v>4.2617497600000007</v>
      </c>
      <c r="BA30" s="12">
        <f t="shared" si="5"/>
        <v>74045.575127423901</v>
      </c>
      <c r="BC30" s="13">
        <f t="shared" si="6"/>
        <v>2.5746369101599997</v>
      </c>
      <c r="BD30" s="14">
        <f t="shared" si="7"/>
        <v>63648.330465990133</v>
      </c>
      <c r="BF30" s="15">
        <f t="shared" si="8"/>
        <v>5.3551638438919991</v>
      </c>
      <c r="BG30" s="16">
        <f t="shared" si="9"/>
        <v>68908.248668490021</v>
      </c>
      <c r="BI30">
        <v>66</v>
      </c>
      <c r="BJ30" t="s">
        <v>56</v>
      </c>
      <c r="BK30" s="2">
        <v>45811.957418981481</v>
      </c>
      <c r="BL30">
        <v>367</v>
      </c>
      <c r="BM30" t="s">
        <v>13</v>
      </c>
      <c r="BN30">
        <v>0</v>
      </c>
      <c r="BO30">
        <v>2.8420000000000001</v>
      </c>
      <c r="BP30" s="3">
        <v>948522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25">
      <c r="A31">
        <v>67</v>
      </c>
      <c r="B31" t="s">
        <v>57</v>
      </c>
      <c r="C31" s="2">
        <v>45811.978680555556</v>
      </c>
      <c r="D31">
        <v>278</v>
      </c>
      <c r="E31" t="s">
        <v>13</v>
      </c>
      <c r="F31">
        <v>0</v>
      </c>
      <c r="G31">
        <v>5.9989999999999997</v>
      </c>
      <c r="H31" s="3">
        <v>11437</v>
      </c>
      <c r="I31">
        <v>2.5999999999999999E-2</v>
      </c>
      <c r="J31" t="s">
        <v>14</v>
      </c>
      <c r="K31" t="s">
        <v>14</v>
      </c>
      <c r="L31" t="s">
        <v>14</v>
      </c>
      <c r="M31" t="s">
        <v>14</v>
      </c>
      <c r="O31">
        <v>67</v>
      </c>
      <c r="P31" t="s">
        <v>57</v>
      </c>
      <c r="Q31" s="2">
        <v>45811.978680555556</v>
      </c>
      <c r="R31">
        <v>278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67</v>
      </c>
      <c r="AD31" t="s">
        <v>57</v>
      </c>
      <c r="AE31" s="2">
        <v>45811.978680555556</v>
      </c>
      <c r="AF31">
        <v>278</v>
      </c>
      <c r="AG31" t="s">
        <v>13</v>
      </c>
      <c r="AH31">
        <v>0</v>
      </c>
      <c r="AI31" t="s">
        <v>14</v>
      </c>
      <c r="AJ31" t="s">
        <v>14</v>
      </c>
      <c r="AK31" t="s">
        <v>14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R31" t="s">
        <v>64</v>
      </c>
      <c r="AS31" s="10">
        <v>67</v>
      </c>
      <c r="AT31" s="15">
        <f t="shared" si="0"/>
        <v>33.818632293153001</v>
      </c>
      <c r="AU31" s="16" t="e">
        <f t="shared" si="1"/>
        <v>#VALUE!</v>
      </c>
      <c r="AW31" s="6">
        <f t="shared" si="2"/>
        <v>24.373540967796739</v>
      </c>
      <c r="AX31" s="7" t="e">
        <f t="shared" si="3"/>
        <v>#VALUE!</v>
      </c>
      <c r="AZ31" s="11">
        <f t="shared" si="4"/>
        <v>24.176511563886997</v>
      </c>
      <c r="BA31" s="12" t="e">
        <f t="shared" si="5"/>
        <v>#VALUE!</v>
      </c>
      <c r="BC31" s="13">
        <f t="shared" si="6"/>
        <v>28.797086524952803</v>
      </c>
      <c r="BD31" s="14" t="e">
        <f t="shared" si="7"/>
        <v>#VALUE!</v>
      </c>
      <c r="BF31" s="15">
        <f t="shared" si="8"/>
        <v>33.818632293153001</v>
      </c>
      <c r="BG31" s="16" t="e">
        <f t="shared" si="9"/>
        <v>#VALUE!</v>
      </c>
      <c r="BI31">
        <v>67</v>
      </c>
      <c r="BJ31" t="s">
        <v>57</v>
      </c>
      <c r="BK31" s="2">
        <v>45811.978680555556</v>
      </c>
      <c r="BL31">
        <v>278</v>
      </c>
      <c r="BM31" t="s">
        <v>13</v>
      </c>
      <c r="BN31">
        <v>0</v>
      </c>
      <c r="BO31">
        <v>2.85</v>
      </c>
      <c r="BP31" s="3">
        <v>919889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25">
      <c r="A32">
        <v>68</v>
      </c>
      <c r="B32" t="s">
        <v>58</v>
      </c>
      <c r="C32" s="2">
        <v>45811.999930555554</v>
      </c>
      <c r="D32">
        <v>241</v>
      </c>
      <c r="E32" t="s">
        <v>13</v>
      </c>
      <c r="F32">
        <v>0</v>
      </c>
      <c r="G32">
        <v>6.024</v>
      </c>
      <c r="H32" s="3">
        <v>1792</v>
      </c>
      <c r="I32">
        <v>4.0000000000000001E-3</v>
      </c>
      <c r="J32" t="s">
        <v>14</v>
      </c>
      <c r="K32" t="s">
        <v>14</v>
      </c>
      <c r="L32" t="s">
        <v>14</v>
      </c>
      <c r="M32" t="s">
        <v>14</v>
      </c>
      <c r="O32">
        <v>68</v>
      </c>
      <c r="P32" t="s">
        <v>58</v>
      </c>
      <c r="Q32" s="2">
        <v>45811.999930555554</v>
      </c>
      <c r="R32">
        <v>241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68</v>
      </c>
      <c r="AD32" t="s">
        <v>58</v>
      </c>
      <c r="AE32" s="2">
        <v>45811.999930555554</v>
      </c>
      <c r="AF32">
        <v>241</v>
      </c>
      <c r="AG32" t="s">
        <v>13</v>
      </c>
      <c r="AH32">
        <v>0</v>
      </c>
      <c r="AI32">
        <v>12.2</v>
      </c>
      <c r="AJ32" s="3">
        <v>127185</v>
      </c>
      <c r="AK32">
        <v>27.559000000000001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68</v>
      </c>
      <c r="AT32" s="15">
        <f t="shared" si="0"/>
        <v>2.9980172651519998</v>
      </c>
      <c r="AU32" s="16">
        <f t="shared" si="1"/>
        <v>27725.4301227305</v>
      </c>
      <c r="AW32" s="6">
        <f t="shared" si="2"/>
        <v>0.15773745920000004</v>
      </c>
      <c r="AX32" s="7">
        <f t="shared" si="3"/>
        <v>25772.627361777999</v>
      </c>
      <c r="AZ32" s="11">
        <f t="shared" si="4"/>
        <v>5.91520256</v>
      </c>
      <c r="BA32" s="12">
        <f t="shared" si="5"/>
        <v>29065.125109197499</v>
      </c>
      <c r="BC32" s="13">
        <f t="shared" si="6"/>
        <v>0.76826762496000001</v>
      </c>
      <c r="BD32" s="14">
        <f t="shared" si="7"/>
        <v>25298.85563787325</v>
      </c>
      <c r="BF32" s="15">
        <f t="shared" si="8"/>
        <v>2.9980172651519998</v>
      </c>
      <c r="BG32" s="16">
        <f t="shared" si="9"/>
        <v>27725.4301227305</v>
      </c>
      <c r="BI32">
        <v>68</v>
      </c>
      <c r="BJ32" t="s">
        <v>58</v>
      </c>
      <c r="BK32" s="2">
        <v>45811.999930555554</v>
      </c>
      <c r="BL32">
        <v>241</v>
      </c>
      <c r="BM32" t="s">
        <v>13</v>
      </c>
      <c r="BN32">
        <v>0</v>
      </c>
      <c r="BO32">
        <v>2.8450000000000002</v>
      </c>
      <c r="BP32" s="3">
        <v>1052353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25">
      <c r="A33">
        <v>69</v>
      </c>
      <c r="B33" t="s">
        <v>59</v>
      </c>
      <c r="C33" s="2">
        <v>45812.021168981482</v>
      </c>
      <c r="D33">
        <v>371</v>
      </c>
      <c r="E33" t="s">
        <v>13</v>
      </c>
      <c r="F33">
        <v>0</v>
      </c>
      <c r="G33">
        <v>6</v>
      </c>
      <c r="H33" s="3">
        <v>11840</v>
      </c>
      <c r="I33">
        <v>2.7E-2</v>
      </c>
      <c r="J33" t="s">
        <v>14</v>
      </c>
      <c r="K33" t="s">
        <v>14</v>
      </c>
      <c r="L33" t="s">
        <v>14</v>
      </c>
      <c r="M33" t="s">
        <v>14</v>
      </c>
      <c r="O33">
        <v>69</v>
      </c>
      <c r="P33" t="s">
        <v>59</v>
      </c>
      <c r="Q33" s="2">
        <v>45812.021168981482</v>
      </c>
      <c r="R33">
        <v>371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69</v>
      </c>
      <c r="AD33" t="s">
        <v>59</v>
      </c>
      <c r="AE33" s="2">
        <v>45812.021168981482</v>
      </c>
      <c r="AF33">
        <v>371</v>
      </c>
      <c r="AG33" t="s">
        <v>13</v>
      </c>
      <c r="AH33">
        <v>0</v>
      </c>
      <c r="AI33">
        <v>12.127000000000001</v>
      </c>
      <c r="AJ33" s="3">
        <v>118962</v>
      </c>
      <c r="AK33">
        <v>25.786000000000001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69</v>
      </c>
      <c r="AT33" s="15">
        <f t="shared" si="0"/>
        <v>34.8970111872</v>
      </c>
      <c r="AU33" s="16">
        <f t="shared" si="1"/>
        <v>25981.447611944717</v>
      </c>
      <c r="AW33" s="6">
        <f t="shared" si="2"/>
        <v>25.319029451776</v>
      </c>
      <c r="AX33" s="7">
        <f t="shared" si="3"/>
        <v>24124.58744602912</v>
      </c>
      <c r="AZ33" s="11">
        <f t="shared" si="4"/>
        <v>25.388047308799997</v>
      </c>
      <c r="BA33" s="12">
        <f t="shared" si="5"/>
        <v>27111.072340540399</v>
      </c>
      <c r="BC33" s="13">
        <f t="shared" si="6"/>
        <v>29.962674398720004</v>
      </c>
      <c r="BD33" s="14">
        <f t="shared" si="7"/>
        <v>23651.089062620678</v>
      </c>
      <c r="BF33" s="15">
        <f t="shared" si="8"/>
        <v>34.8970111872</v>
      </c>
      <c r="BG33" s="16">
        <f t="shared" si="9"/>
        <v>25981.447611944717</v>
      </c>
      <c r="BI33">
        <v>69</v>
      </c>
      <c r="BJ33" t="s">
        <v>59</v>
      </c>
      <c r="BK33" s="2">
        <v>45812.021168981482</v>
      </c>
      <c r="BL33">
        <v>371</v>
      </c>
      <c r="BM33" t="s">
        <v>13</v>
      </c>
      <c r="BN33">
        <v>0</v>
      </c>
      <c r="BO33">
        <v>2.8570000000000002</v>
      </c>
      <c r="BP33" s="3">
        <v>832425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25">
      <c r="A34">
        <v>70</v>
      </c>
      <c r="B34" t="s">
        <v>60</v>
      </c>
      <c r="C34" s="2">
        <v>45812.042453703703</v>
      </c>
      <c r="D34">
        <v>218</v>
      </c>
      <c r="E34" t="s">
        <v>13</v>
      </c>
      <c r="F34">
        <v>0</v>
      </c>
      <c r="G34">
        <v>6.0119999999999996</v>
      </c>
      <c r="H34" s="3">
        <v>2624</v>
      </c>
      <c r="I34">
        <v>6.0000000000000001E-3</v>
      </c>
      <c r="J34" t="s">
        <v>14</v>
      </c>
      <c r="K34" t="s">
        <v>14</v>
      </c>
      <c r="L34" t="s">
        <v>14</v>
      </c>
      <c r="M34" t="s">
        <v>14</v>
      </c>
      <c r="O34">
        <v>70</v>
      </c>
      <c r="P34" t="s">
        <v>60</v>
      </c>
      <c r="Q34" s="2">
        <v>45812.042453703703</v>
      </c>
      <c r="R34">
        <v>218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70</v>
      </c>
      <c r="AD34" t="s">
        <v>60</v>
      </c>
      <c r="AE34" s="2">
        <v>45812.042453703703</v>
      </c>
      <c r="AF34">
        <v>218</v>
      </c>
      <c r="AG34" t="s">
        <v>13</v>
      </c>
      <c r="AH34">
        <v>0</v>
      </c>
      <c r="AI34">
        <v>12.2</v>
      </c>
      <c r="AJ34" s="3">
        <v>133872</v>
      </c>
      <c r="AK34">
        <v>28.998999999999999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70</v>
      </c>
      <c r="AT34" s="15">
        <f t="shared" si="0"/>
        <v>5.9262454983679991</v>
      </c>
      <c r="AU34" s="16">
        <f t="shared" si="1"/>
        <v>29142.589814481918</v>
      </c>
      <c r="AW34" s="6">
        <f t="shared" si="2"/>
        <v>1.3862227328000001</v>
      </c>
      <c r="AX34" s="7">
        <f t="shared" si="3"/>
        <v>27110.280299960315</v>
      </c>
      <c r="AZ34" s="11">
        <f t="shared" si="4"/>
        <v>3.934743039999999</v>
      </c>
      <c r="BA34" s="12">
        <f t="shared" si="5"/>
        <v>30650.096363494402</v>
      </c>
      <c r="BC34" s="13">
        <f t="shared" si="6"/>
        <v>3.01910238464</v>
      </c>
      <c r="BD34" s="14">
        <f t="shared" si="7"/>
        <v>26636.434851412479</v>
      </c>
      <c r="BF34" s="15">
        <f t="shared" si="8"/>
        <v>5.9262454983679991</v>
      </c>
      <c r="BG34" s="16">
        <f t="shared" si="9"/>
        <v>29142.589814481918</v>
      </c>
      <c r="BI34">
        <v>70</v>
      </c>
      <c r="BJ34" t="s">
        <v>60</v>
      </c>
      <c r="BK34" s="2">
        <v>45812.042453703703</v>
      </c>
      <c r="BL34">
        <v>218</v>
      </c>
      <c r="BM34" t="s">
        <v>13</v>
      </c>
      <c r="BN34">
        <v>0</v>
      </c>
      <c r="BO34">
        <v>2.8450000000000002</v>
      </c>
      <c r="BP34" s="3">
        <v>884015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25">
      <c r="A35">
        <v>71</v>
      </c>
      <c r="B35" t="s">
        <v>61</v>
      </c>
      <c r="C35" s="2">
        <v>45812.063692129632</v>
      </c>
      <c r="D35">
        <v>171</v>
      </c>
      <c r="E35" t="s">
        <v>13</v>
      </c>
      <c r="F35">
        <v>0</v>
      </c>
      <c r="G35">
        <v>5.9859999999999998</v>
      </c>
      <c r="H35" s="3">
        <v>77697</v>
      </c>
      <c r="I35">
        <v>0.17599999999999999</v>
      </c>
      <c r="J35" t="s">
        <v>14</v>
      </c>
      <c r="K35" t="s">
        <v>14</v>
      </c>
      <c r="L35" t="s">
        <v>14</v>
      </c>
      <c r="M35" t="s">
        <v>14</v>
      </c>
      <c r="O35">
        <v>71</v>
      </c>
      <c r="P35" t="s">
        <v>61</v>
      </c>
      <c r="Q35" s="2">
        <v>45812.063692129632</v>
      </c>
      <c r="R35">
        <v>171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71</v>
      </c>
      <c r="AD35" t="s">
        <v>61</v>
      </c>
      <c r="AE35" s="2">
        <v>45812.063692129632</v>
      </c>
      <c r="AF35">
        <v>171</v>
      </c>
      <c r="AG35" t="s">
        <v>13</v>
      </c>
      <c r="AH35">
        <v>0</v>
      </c>
      <c r="AI35">
        <v>11.547000000000001</v>
      </c>
      <c r="AJ35" s="3">
        <v>3368938</v>
      </c>
      <c r="AK35">
        <v>612.13099999999997</v>
      </c>
      <c r="AL35" t="s">
        <v>14</v>
      </c>
      <c r="AM35" t="s">
        <v>14</v>
      </c>
      <c r="AN35" t="s">
        <v>14</v>
      </c>
      <c r="AO35" t="s">
        <v>14</v>
      </c>
      <c r="AQ35">
        <v>2</v>
      </c>
      <c r="AR35" t="s">
        <v>67</v>
      </c>
      <c r="AS35" s="10">
        <v>71</v>
      </c>
      <c r="AT35" s="15">
        <f t="shared" si="0"/>
        <v>209.97466933823299</v>
      </c>
      <c r="AU35" s="16">
        <f t="shared" si="1"/>
        <v>603367.3153078967</v>
      </c>
      <c r="AW35" s="6">
        <f t="shared" si="2"/>
        <v>179.47635021042311</v>
      </c>
      <c r="AX35" s="7">
        <f t="shared" si="3"/>
        <v>406610.33691502106</v>
      </c>
      <c r="AZ35" s="11">
        <f t="shared" si="4"/>
        <v>216.491899853207</v>
      </c>
      <c r="BA35" s="12">
        <f t="shared" si="5"/>
        <v>368504.44376318046</v>
      </c>
      <c r="BC35" s="13">
        <f t="shared" si="6"/>
        <v>219.17916828396082</v>
      </c>
      <c r="BD35" s="14">
        <f t="shared" si="7"/>
        <v>421726.87915430864</v>
      </c>
      <c r="BF35" s="15">
        <f t="shared" si="8"/>
        <v>209.97466933823299</v>
      </c>
      <c r="BG35" s="16">
        <f t="shared" si="9"/>
        <v>603367.3153078967</v>
      </c>
      <c r="BI35">
        <v>71</v>
      </c>
      <c r="BJ35" t="s">
        <v>61</v>
      </c>
      <c r="BK35" s="2">
        <v>45812.063692129632</v>
      </c>
      <c r="BL35">
        <v>171</v>
      </c>
      <c r="BM35" t="s">
        <v>13</v>
      </c>
      <c r="BN35">
        <v>0</v>
      </c>
      <c r="BO35">
        <v>2.85</v>
      </c>
      <c r="BP35" s="3">
        <v>667035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25">
      <c r="A36">
        <v>72</v>
      </c>
      <c r="B36" t="s">
        <v>62</v>
      </c>
      <c r="C36" s="2">
        <v>45812.08494212963</v>
      </c>
      <c r="D36">
        <v>177</v>
      </c>
      <c r="E36" t="s">
        <v>13</v>
      </c>
      <c r="F36">
        <v>0</v>
      </c>
      <c r="G36">
        <v>5.9989999999999997</v>
      </c>
      <c r="H36" s="3">
        <v>5012</v>
      </c>
      <c r="I36">
        <v>1.2E-2</v>
      </c>
      <c r="J36" t="s">
        <v>14</v>
      </c>
      <c r="K36" t="s">
        <v>14</v>
      </c>
      <c r="L36" t="s">
        <v>14</v>
      </c>
      <c r="M36" t="s">
        <v>14</v>
      </c>
      <c r="O36">
        <v>72</v>
      </c>
      <c r="P36" t="s">
        <v>62</v>
      </c>
      <c r="Q36" s="2">
        <v>45812.08494212963</v>
      </c>
      <c r="R36">
        <v>177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72</v>
      </c>
      <c r="AD36" t="s">
        <v>62</v>
      </c>
      <c r="AE36" s="2">
        <v>45812.08494212963</v>
      </c>
      <c r="AF36">
        <v>177</v>
      </c>
      <c r="AG36" t="s">
        <v>13</v>
      </c>
      <c r="AH36">
        <v>0</v>
      </c>
      <c r="AI36">
        <v>12.2</v>
      </c>
      <c r="AJ36" s="3">
        <v>182873</v>
      </c>
      <c r="AK36">
        <v>39.508000000000003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R36" t="s">
        <v>66</v>
      </c>
      <c r="AS36" s="10">
        <v>72</v>
      </c>
      <c r="AT36" s="15">
        <f t="shared" si="0"/>
        <v>14.396129382991999</v>
      </c>
      <c r="AU36" s="16">
        <f t="shared" si="1"/>
        <v>39498.27338755002</v>
      </c>
      <c r="AW36" s="6">
        <f t="shared" si="2"/>
        <v>6.0294757232000009</v>
      </c>
      <c r="AX36" s="7">
        <f t="shared" si="3"/>
        <v>36842.695629027919</v>
      </c>
      <c r="AZ36" s="11">
        <f t="shared" si="4"/>
        <v>2.4026977599999988</v>
      </c>
      <c r="BA36" s="12">
        <f t="shared" si="5"/>
        <v>42152.8424541239</v>
      </c>
      <c r="BC36" s="13">
        <f t="shared" si="6"/>
        <v>9.918801028159999</v>
      </c>
      <c r="BD36" s="14">
        <f t="shared" si="7"/>
        <v>36372.375804880132</v>
      </c>
      <c r="BF36" s="15">
        <f t="shared" si="8"/>
        <v>14.396129382991999</v>
      </c>
      <c r="BG36" s="16">
        <f t="shared" si="9"/>
        <v>39498.27338755002</v>
      </c>
      <c r="BI36">
        <v>72</v>
      </c>
      <c r="BJ36" t="s">
        <v>62</v>
      </c>
      <c r="BK36" s="2">
        <v>45812.08494212963</v>
      </c>
      <c r="BL36">
        <v>177</v>
      </c>
      <c r="BM36" t="s">
        <v>13</v>
      </c>
      <c r="BN36">
        <v>0</v>
      </c>
      <c r="BO36">
        <v>2.8319999999999999</v>
      </c>
      <c r="BP36" s="3">
        <v>1111836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25">
      <c r="A37">
        <v>73</v>
      </c>
      <c r="B37" t="s">
        <v>63</v>
      </c>
      <c r="C37" s="2">
        <v>45812.106192129628</v>
      </c>
      <c r="D37">
        <v>26</v>
      </c>
      <c r="E37" t="s">
        <v>13</v>
      </c>
      <c r="F37">
        <v>0</v>
      </c>
      <c r="G37">
        <v>5.9859999999999998</v>
      </c>
      <c r="H37" s="3">
        <v>104904</v>
      </c>
      <c r="I37">
        <v>0.23699999999999999</v>
      </c>
      <c r="J37" t="s">
        <v>14</v>
      </c>
      <c r="K37" t="s">
        <v>14</v>
      </c>
      <c r="L37" t="s">
        <v>14</v>
      </c>
      <c r="M37" t="s">
        <v>14</v>
      </c>
      <c r="O37">
        <v>73</v>
      </c>
      <c r="P37" t="s">
        <v>63</v>
      </c>
      <c r="Q37" s="2">
        <v>45812.106192129628</v>
      </c>
      <c r="R37">
        <v>26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73</v>
      </c>
      <c r="AD37" t="s">
        <v>63</v>
      </c>
      <c r="AE37" s="2">
        <v>45812.106192129628</v>
      </c>
      <c r="AF37">
        <v>26</v>
      </c>
      <c r="AG37" t="s">
        <v>13</v>
      </c>
      <c r="AH37">
        <v>0</v>
      </c>
      <c r="AI37">
        <v>12.042</v>
      </c>
      <c r="AJ37" s="3">
        <v>81688</v>
      </c>
      <c r="AK37">
        <v>17.725000000000001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R37" t="s">
        <v>65</v>
      </c>
      <c r="AS37" s="10">
        <v>73</v>
      </c>
      <c r="AT37" s="15">
        <f t="shared" si="0"/>
        <v>281.637252656192</v>
      </c>
      <c r="AU37" s="16">
        <f t="shared" si="1"/>
        <v>18058.147090366718</v>
      </c>
      <c r="AW37" s="6">
        <f t="shared" si="2"/>
        <v>242.95826144414335</v>
      </c>
      <c r="AX37" s="7">
        <f t="shared" si="3"/>
        <v>16610.916443141119</v>
      </c>
      <c r="AZ37" s="11">
        <f t="shared" si="4"/>
        <v>291.44822478636797</v>
      </c>
      <c r="BA37" s="12">
        <f t="shared" si="5"/>
        <v>18184.194789830402</v>
      </c>
      <c r="BC37" s="13">
        <f t="shared" si="6"/>
        <v>296.61749554641915</v>
      </c>
      <c r="BD37" s="14">
        <f t="shared" si="7"/>
        <v>16141.18390786368</v>
      </c>
      <c r="BF37" s="15">
        <f t="shared" si="8"/>
        <v>281.637252656192</v>
      </c>
      <c r="BG37" s="16">
        <f t="shared" si="9"/>
        <v>18058.147090366718</v>
      </c>
      <c r="BI37">
        <v>73</v>
      </c>
      <c r="BJ37" t="s">
        <v>63</v>
      </c>
      <c r="BK37" s="2">
        <v>45812.106192129628</v>
      </c>
      <c r="BL37">
        <v>26</v>
      </c>
      <c r="BM37" t="s">
        <v>13</v>
      </c>
      <c r="BN37">
        <v>0</v>
      </c>
      <c r="BO37">
        <v>2.831</v>
      </c>
      <c r="BP37" s="3">
        <v>1116409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2025-06-05T19:11:06Z</dcterms:modified>
</cp:coreProperties>
</file>