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8F879EE3-4C58-4AD2-825C-6F7ED009BE6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1" i="1" l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9" i="1"/>
  <c r="AU9" i="1"/>
  <c r="AW9" i="1"/>
  <c r="AX9" i="1"/>
  <c r="AZ9" i="1"/>
  <c r="BA9" i="1"/>
  <c r="BC9" i="1"/>
  <c r="BD9" i="1"/>
  <c r="BF9" i="1"/>
  <c r="BG9" i="1"/>
</calcChain>
</file>

<file path=xl/sharedStrings.xml><?xml version="1.0" encoding="utf-8"?>
<sst xmlns="http://schemas.openxmlformats.org/spreadsheetml/2006/main" count="956" uniqueCount="74">
  <si>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</si>
  <si>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</si>
  <si>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</si>
  <si>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</si>
  <si>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</si>
  <si>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</si>
  <si>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</si>
  <si>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</si>
  <si>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</si>
  <si>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</si>
  <si>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</si>
  <si>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</si>
  <si>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</si>
  <si>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</si>
  <si>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</si>
  <si>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</si>
  <si>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</si>
  <si>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</si>
  <si>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</si>
  <si>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</si>
  <si>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</si>
  <si>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</si>
  <si>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</si>
  <si>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</si>
  <si>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</si>
  <si>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</si>
  <si>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</si>
  <si>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</si>
  <si>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</si>
  <si>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</si>
  <si>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</si>
  <si>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</si>
  <si>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</si>
  <si>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</si>
  <si>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FMI20250617_002.gcd</t>
  </si>
  <si>
    <t>FMI20250617_005.gcd</t>
  </si>
  <si>
    <t>take 3</t>
  </si>
  <si>
    <t>FMI20250617_006.gcd</t>
  </si>
  <si>
    <t>FMI20250617_007.gcd</t>
  </si>
  <si>
    <t>FMI20250617_008.gcd</t>
  </si>
  <si>
    <t>FMI20250617_009.gcd</t>
  </si>
  <si>
    <t>FMI20250617_010.gcd</t>
  </si>
  <si>
    <t>FMI20250617_011.gcd</t>
  </si>
  <si>
    <t>FMI20250617_012.gcd</t>
  </si>
  <si>
    <t>FMI20250617_013.gcd</t>
  </si>
  <si>
    <t>FMI20250617_014.gcd</t>
  </si>
  <si>
    <t>FMI20250617_015.gcd</t>
  </si>
  <si>
    <t>FMI20250617_016.gcd</t>
  </si>
  <si>
    <t>FMI20250617_017.gcd</t>
  </si>
  <si>
    <t>FMI20250617_018.gcd</t>
  </si>
  <si>
    <t>FMI20250617_019.gcd</t>
  </si>
  <si>
    <t>FMI20250617_020.gcd</t>
  </si>
  <si>
    <t>FMI20250617_021.gcd</t>
  </si>
  <si>
    <t>FMI20250617_022.gcd</t>
  </si>
  <si>
    <t>FMI20250617_023.gcd</t>
  </si>
  <si>
    <t>FMI20250617_024.gcd</t>
  </si>
  <si>
    <t>FMI20250617_025.gcd</t>
  </si>
  <si>
    <t>FMI20250617_026.gcd</t>
  </si>
  <si>
    <t>FMI20250617_027.gcd</t>
  </si>
  <si>
    <t>FMI20250617_028.gcd</t>
  </si>
  <si>
    <t>FMI20250617_029.gcd</t>
  </si>
  <si>
    <t>FMI20250617_030.gcd</t>
  </si>
  <si>
    <t>FMI20250617_031.gcd</t>
  </si>
  <si>
    <t>FMI20250617_032.gcd</t>
  </si>
  <si>
    <t>304 rerun</t>
  </si>
  <si>
    <t>FMI20250617_033.gcd</t>
  </si>
  <si>
    <t>305 rerun</t>
  </si>
  <si>
    <t>FMI20250617_034.gcd</t>
  </si>
  <si>
    <t>253 rerun</t>
  </si>
  <si>
    <t>FMI20250624_001.gcd</t>
  </si>
  <si>
    <t>CO2 interference. Do not use CO2. Use CH4.</t>
  </si>
  <si>
    <t>Reinjection. Use CO2. Do not use CH4.</t>
  </si>
  <si>
    <t>No CO2 detected.</t>
  </si>
  <si>
    <t>Not fully capped; big air bubble. If reps don't match, discard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</si>
</sst>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workbookViewId="0">
      <selection activeCell="AQ21" sqref="AQ2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76</v>
      </c>
      <c r="B9" t="s">
        <v>69</v>
      </c>
      <c r="C9" s="2">
        <v>45832.484722222223</v>
      </c>
      <c r="D9" t="s">
        <v>29</v>
      </c>
      <c r="E9" t="s">
        <v>13</v>
      </c>
      <c r="F9">
        <v>0</v>
      </c>
      <c r="G9">
        <v>6.0510000000000002</v>
      </c>
      <c r="H9" s="3">
        <v>1937</v>
      </c>
      <c r="I9">
        <v>5.0000000000000001E-3</v>
      </c>
      <c r="J9" t="s">
        <v>14</v>
      </c>
      <c r="K9" t="s">
        <v>14</v>
      </c>
      <c r="L9" t="s">
        <v>14</v>
      </c>
      <c r="M9" t="s">
        <v>14</v>
      </c>
      <c r="O9">
        <v>76</v>
      </c>
      <c r="P9" t="s">
        <v>69</v>
      </c>
      <c r="Q9" s="2">
        <v>45832.484722222223</v>
      </c>
      <c r="R9" t="s">
        <v>29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76</v>
      </c>
      <c r="AD9" t="s">
        <v>69</v>
      </c>
      <c r="AE9" s="2">
        <v>45832.484722222223</v>
      </c>
      <c r="AF9" t="s">
        <v>29</v>
      </c>
      <c r="AG9" t="s">
        <v>13</v>
      </c>
      <c r="AH9">
        <v>0</v>
      </c>
      <c r="AI9">
        <v>12.212999999999999</v>
      </c>
      <c r="AJ9" s="3">
        <v>1948</v>
      </c>
      <c r="AK9">
        <v>0.33100000000000002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76</v>
      </c>
      <c r="AT9" s="15">
        <f>IF(H9&lt;10000,((H9^2*0.000000008493)+(H9*0.003482)+(-3.269)),(IF(H9&lt;200000,((H9^2*-0.000000000263)+(H9*0.002682)+(3.179)),(IF(H9&lt;8000000,((H9^2*-0.000000000005099)+(H9*0.002054)+(174.8)),((V9^2*-0.00000001014)+(V9*0.2415)+(1123)))))))</f>
        <v>3.507499472716999</v>
      </c>
      <c r="AU9" s="16">
        <f>IF(AJ9&lt;45000,((-0.00000004907*AJ9^2)+(0.2277*AJ9)+(-134)),((-0.00000001062*AJ9^2)+(0.2147*AJ9)+(590.6)))</f>
        <v>309.37339387472002</v>
      </c>
      <c r="AW9" s="6">
        <f>IF(H9&lt;10000,((0.0000001453*H9^2)+(0.0008349*H9)+(-1.805)),(IF(H9&lt;700000,((-0.00000000008054*H9^2)+(0.002348*H9)+(-2.47)), ((-0.00000001938*V9^2)+(0.2471*V9)+(226.8)))))</f>
        <v>0.35736239569999984</v>
      </c>
      <c r="AX9" s="7">
        <f>(-0.00000002552*AJ9^2)+(0.2067*AJ9)+(-103.7)</f>
        <v>298.85475915391999</v>
      </c>
      <c r="AZ9" s="11">
        <f>IF(H9&lt;10000,((H9^2*0.00000054)+(H9*-0.004765)+(12.72)),(IF(H9&lt;200000,((H9^2*-0.000000001577)+(H9*0.003043)+(-10.42)),(IF(H9&lt;8000000,((H9^2*-0.0000000000186)+(H9*0.00194)+(154.1)),((V9^2*-0.00000002)+(V9*0.2565)+(-1032)))))))</f>
        <v>5.5162582599999999</v>
      </c>
      <c r="BA9" s="12">
        <f>IF(AJ9&lt;45000,((-0.0000004561*AJ9^2)+(0.244*AJ9)+(-21.72)),((-0.0000000409*AJ9^2)+(0.2477*AJ9)+(-1777)))</f>
        <v>451.86123550560001</v>
      </c>
      <c r="BC9" s="13">
        <f>IF(H9&lt;10000,((H9^2*0.00000005714)+(H9*0.002453)+(-3.811)),(IF(H9&lt;200000,((H9^2*-0.0000000002888)+(H9*0.002899)+(-4.321)),(IF(H9&lt;8000000,((H9^2*-0.0000000000062)+(H9*0.002143)+(157)),((V9^2*-0.000000031)+(V9*0.2771)+(-709.5)))))))</f>
        <v>1.1548485086599998</v>
      </c>
      <c r="BD9" s="14">
        <f>IF(AJ9&lt;45000,((-0.0000000598*AJ9^2)+(0.205*AJ9)+(34.1)),((-0.00000002403*AJ9^2)+(0.2063*AJ9)+(-550.7)))</f>
        <v>433.2130767008</v>
      </c>
      <c r="BF9" s="15">
        <f>IF(H9&lt;10000,((H9^2*0.000000008493)+(H9*0.003482)+(-3.269)),(IF(H9&lt;200000,((H9^2*-0.000000000263)+(H9*0.002682)+(3.179)),(IF(H9&lt;8000000,((H9^2*-0.000000000005099)+(H9*0.002054)+(174.8)),((V9^2*-0.00000001014)+(V9*0.2415)+(1123)))))))</f>
        <v>3.507499472716999</v>
      </c>
      <c r="BG9" s="16">
        <f>IF(AJ9&lt;45000,((-0.00000004907*AJ9^2)+(0.2277*AJ9)+(-134)),((-0.00000001062*AJ9^2)+(0.2147*AJ9)+(590.6)))</f>
        <v>309.37339387472002</v>
      </c>
      <c r="BI9">
        <v>76</v>
      </c>
      <c r="BJ9" t="s">
        <v>69</v>
      </c>
      <c r="BK9" s="2">
        <v>45832.484722222223</v>
      </c>
      <c r="BL9" t="s">
        <v>29</v>
      </c>
      <c r="BM9" t="s">
        <v>13</v>
      </c>
      <c r="BN9">
        <v>0</v>
      </c>
      <c r="BO9">
        <v>2.7080000000000002</v>
      </c>
      <c r="BP9" s="3">
        <v>4863193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45</v>
      </c>
      <c r="B10" t="s">
        <v>34</v>
      </c>
      <c r="C10" s="2">
        <v>45832.505960648145</v>
      </c>
      <c r="D10" t="s">
        <v>28</v>
      </c>
      <c r="E10" t="s">
        <v>13</v>
      </c>
      <c r="F10">
        <v>0</v>
      </c>
      <c r="G10">
        <v>5.9859999999999998</v>
      </c>
      <c r="H10" s="3">
        <v>1058377</v>
      </c>
      <c r="I10">
        <v>2.391</v>
      </c>
      <c r="J10" t="s">
        <v>14</v>
      </c>
      <c r="K10" t="s">
        <v>14</v>
      </c>
      <c r="L10" t="s">
        <v>14</v>
      </c>
      <c r="M10" t="s">
        <v>14</v>
      </c>
      <c r="O10">
        <v>45</v>
      </c>
      <c r="P10" t="s">
        <v>34</v>
      </c>
      <c r="Q10" s="2">
        <v>45832.505960648145</v>
      </c>
      <c r="R10" t="s">
        <v>28</v>
      </c>
      <c r="S10" t="s">
        <v>13</v>
      </c>
      <c r="T10">
        <v>0</v>
      </c>
      <c r="U10">
        <v>5.9379999999999997</v>
      </c>
      <c r="V10" s="3">
        <v>9193</v>
      </c>
      <c r="W10">
        <v>2.3639999999999999</v>
      </c>
      <c r="X10" t="s">
        <v>14</v>
      </c>
      <c r="Y10" t="s">
        <v>14</v>
      </c>
      <c r="Z10" t="s">
        <v>14</v>
      </c>
      <c r="AA10" t="s">
        <v>14</v>
      </c>
      <c r="AC10">
        <v>45</v>
      </c>
      <c r="AD10" t="s">
        <v>34</v>
      </c>
      <c r="AE10" s="2">
        <v>45832.505960648145</v>
      </c>
      <c r="AF10" t="s">
        <v>28</v>
      </c>
      <c r="AG10" t="s">
        <v>13</v>
      </c>
      <c r="AH10">
        <v>0</v>
      </c>
      <c r="AI10">
        <v>12.186999999999999</v>
      </c>
      <c r="AJ10" s="3">
        <v>9455</v>
      </c>
      <c r="AK10">
        <v>1.9770000000000001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45</v>
      </c>
      <c r="AT10" s="15">
        <f t="shared" ref="AT10:AT40" si="0">IF(H10&lt;10000,((H10^2*0.000000008493)+(H10*0.003482)+(-3.269)),(IF(H10&lt;200000,((H10^2*-0.000000000263)+(H10*0.002682)+(3.179)),(IF(H10&lt;8000000,((H10^2*-0.000000000005099)+(H10*0.002054)+(174.8)),((V10^2*-0.00000001014)+(V10*0.2415)+(1123)))))))</f>
        <v>2342.9946526038161</v>
      </c>
      <c r="AU10" s="16">
        <f t="shared" ref="AU10:AU40" si="1">IF(AJ10&lt;45000,((-0.00000004907*AJ10^2)+(0.2277*AJ10)+(-134)),((-0.00000001062*AJ10^2)+(0.2147*AJ10)+(590.6)))</f>
        <v>2014.5167879832502</v>
      </c>
      <c r="AW10" s="6">
        <f t="shared" ref="AW10:AW40" si="2">IF(H10&lt;10000,((0.0000001453*H10^2)+(0.0008349*H10)+(-1.805)),(IF(H10&lt;700000,((-0.00000000008054*H10^2)+(0.002348*H10)+(-2.47)), ((-0.00000001938*V10^2)+(0.2471*V10)+(226.8)))))</f>
        <v>2496.7524719943799</v>
      </c>
      <c r="AX10" s="7">
        <f t="shared" ref="AX10:AX40" si="3">(-0.00000002552*AJ10^2)+(0.2067*AJ10)+(-103.7)</f>
        <v>1848.3670879220001</v>
      </c>
      <c r="AZ10" s="11">
        <f t="shared" ref="AZ10:AZ40" si="4">IF(H10&lt;10000,((H10^2*0.00000054)+(H10*-0.004765)+(12.72)),(IF(H10&lt;200000,((H10^2*-0.000000001577)+(H10*0.003043)+(-10.42)),(IF(H10&lt;8000000,((H10^2*-0.0000000000186)+(H10*0.00194)+(154.1)),((V10^2*-0.00000002)+(V10*0.2565)+(-1032)))))))</f>
        <v>2186.5163691412008</v>
      </c>
      <c r="BA10" s="12">
        <f t="shared" ref="BA10:BA40" si="5">IF(AJ10&lt;45000,((-0.0000004561*AJ10^2)+(0.244*AJ10)+(-21.72)),((-0.0000000409*AJ10^2)+(0.2477*AJ10)+(-1777)))</f>
        <v>2244.5260168975001</v>
      </c>
      <c r="BC10" s="13">
        <f t="shared" ref="BC10:BC40" si="6">IF(H10&lt;10000,((H10^2*0.00000005714)+(H10*0.002453)+(-3.811)),(IF(H10&lt;200000,((H10^2*-0.0000000002888)+(H10*0.002899)+(-4.321)),(IF(H10&lt;8000000,((H10^2*-0.0000000000062)+(H10*0.002143)+(157)),((V10^2*-0.000000031)+(V10*0.2771)+(-709.5)))))))</f>
        <v>2418.1569073803998</v>
      </c>
      <c r="BD10" s="14">
        <f t="shared" ref="BD10:BD40" si="7">IF(AJ10&lt;45000,((-0.0000000598*AJ10^2)+(0.205*AJ10)+(34.1)),((-0.00000002403*AJ10^2)+(0.2063*AJ10)+(-550.7)))</f>
        <v>1967.0290579049997</v>
      </c>
      <c r="BF10" s="15">
        <f t="shared" ref="BF10:BF40" si="8">IF(H10&lt;10000,((H10^2*0.000000008493)+(H10*0.003482)+(-3.269)),(IF(H10&lt;200000,((H10^2*-0.000000000263)+(H10*0.002682)+(3.179)),(IF(H10&lt;8000000,((H10^2*-0.000000000005099)+(H10*0.002054)+(174.8)),((V10^2*-0.00000001014)+(V10*0.2415)+(1123)))))))</f>
        <v>2342.9946526038161</v>
      </c>
      <c r="BG10" s="16">
        <f t="shared" ref="BG10:BG40" si="9">IF(AJ10&lt;45000,((-0.00000004907*AJ10^2)+(0.2277*AJ10)+(-134)),((-0.00000001062*AJ10^2)+(0.2147*AJ10)+(590.6)))</f>
        <v>2014.5167879832502</v>
      </c>
      <c r="BI10">
        <v>45</v>
      </c>
      <c r="BJ10" t="s">
        <v>34</v>
      </c>
      <c r="BK10" s="2">
        <v>45832.505960648145</v>
      </c>
      <c r="BL10" t="s">
        <v>28</v>
      </c>
      <c r="BM10" t="s">
        <v>13</v>
      </c>
      <c r="BN10">
        <v>0</v>
      </c>
      <c r="BO10">
        <v>2.6920000000000002</v>
      </c>
      <c r="BP10" s="3">
        <v>5168874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46</v>
      </c>
      <c r="B11" t="s">
        <v>35</v>
      </c>
      <c r="C11" s="2">
        <v>45832.583506944444</v>
      </c>
      <c r="D11" t="s">
        <v>36</v>
      </c>
      <c r="E11" t="s">
        <v>13</v>
      </c>
      <c r="F11">
        <v>0</v>
      </c>
      <c r="G11">
        <v>6.0449999999999999</v>
      </c>
      <c r="H11" s="3">
        <v>2741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46</v>
      </c>
      <c r="P11" t="s">
        <v>35</v>
      </c>
      <c r="Q11" s="2">
        <v>45832.583506944444</v>
      </c>
      <c r="R11" t="s">
        <v>36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46</v>
      </c>
      <c r="AD11" t="s">
        <v>35</v>
      </c>
      <c r="AE11" s="2">
        <v>45832.583506944444</v>
      </c>
      <c r="AF11" t="s">
        <v>36</v>
      </c>
      <c r="AG11" t="s">
        <v>13</v>
      </c>
      <c r="AH11">
        <v>0</v>
      </c>
      <c r="AI11">
        <v>12.254</v>
      </c>
      <c r="AJ11" s="3">
        <v>1513</v>
      </c>
      <c r="AK11">
        <v>0.23599999999999999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46</v>
      </c>
      <c r="AT11" s="15">
        <f t="shared" si="0"/>
        <v>6.3389705969330006</v>
      </c>
      <c r="AU11" s="16">
        <f t="shared" si="1"/>
        <v>210.39777047717001</v>
      </c>
      <c r="AW11" s="6">
        <f t="shared" si="2"/>
        <v>1.5751115693000004</v>
      </c>
      <c r="AX11" s="7">
        <f t="shared" si="3"/>
        <v>208.97868040712001</v>
      </c>
      <c r="AZ11" s="11">
        <f t="shared" si="4"/>
        <v>3.7161987400000012</v>
      </c>
      <c r="BA11" s="12">
        <f t="shared" si="5"/>
        <v>346.40791001909997</v>
      </c>
      <c r="BC11" s="13">
        <f t="shared" si="6"/>
        <v>3.3419704483399997</v>
      </c>
      <c r="BD11" s="14">
        <f t="shared" si="7"/>
        <v>344.12810769379996</v>
      </c>
      <c r="BF11" s="15">
        <f t="shared" si="8"/>
        <v>6.3389705969330006</v>
      </c>
      <c r="BG11" s="16">
        <f t="shared" si="9"/>
        <v>210.39777047717001</v>
      </c>
      <c r="BI11">
        <v>46</v>
      </c>
      <c r="BJ11" t="s">
        <v>35</v>
      </c>
      <c r="BK11" s="2">
        <v>45832.583506944444</v>
      </c>
      <c r="BL11" t="s">
        <v>36</v>
      </c>
      <c r="BM11" t="s">
        <v>13</v>
      </c>
      <c r="BN11">
        <v>0</v>
      </c>
      <c r="BO11">
        <v>2.7010000000000001</v>
      </c>
      <c r="BP11" s="3">
        <v>5067256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47</v>
      </c>
      <c r="B12" t="s">
        <v>37</v>
      </c>
      <c r="C12" s="2">
        <v>45832.604745370372</v>
      </c>
      <c r="D12">
        <v>127</v>
      </c>
      <c r="E12" t="s">
        <v>13</v>
      </c>
      <c r="F12">
        <v>0</v>
      </c>
      <c r="G12">
        <v>6.0270000000000001</v>
      </c>
      <c r="H12" s="3">
        <v>2026</v>
      </c>
      <c r="I12">
        <v>5.0000000000000001E-3</v>
      </c>
      <c r="J12" t="s">
        <v>14</v>
      </c>
      <c r="K12" t="s">
        <v>14</v>
      </c>
      <c r="L12" t="s">
        <v>14</v>
      </c>
      <c r="M12" t="s">
        <v>14</v>
      </c>
      <c r="O12">
        <v>47</v>
      </c>
      <c r="P12" t="s">
        <v>37</v>
      </c>
      <c r="Q12" s="2">
        <v>45832.604745370372</v>
      </c>
      <c r="R12">
        <v>127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47</v>
      </c>
      <c r="AD12" t="s">
        <v>37</v>
      </c>
      <c r="AE12" s="2">
        <v>45832.604745370372</v>
      </c>
      <c r="AF12">
        <v>127</v>
      </c>
      <c r="AG12" t="s">
        <v>13</v>
      </c>
      <c r="AH12">
        <v>0</v>
      </c>
      <c r="AI12">
        <v>12.037000000000001</v>
      </c>
      <c r="AJ12" s="3">
        <v>124162</v>
      </c>
      <c r="AK12">
        <v>26.907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47</v>
      </c>
      <c r="AT12" s="15">
        <f t="shared" si="0"/>
        <v>3.8203930132680002</v>
      </c>
      <c r="AU12" s="16">
        <f t="shared" si="1"/>
        <v>27084.461332168717</v>
      </c>
      <c r="AW12" s="6">
        <f t="shared" si="2"/>
        <v>0.48291682279999981</v>
      </c>
      <c r="AX12" s="7">
        <f t="shared" si="3"/>
        <v>25167.16391873312</v>
      </c>
      <c r="AZ12" s="11">
        <f t="shared" si="4"/>
        <v>5.2826350400000006</v>
      </c>
      <c r="BA12" s="12">
        <f t="shared" si="5"/>
        <v>28347.404728220401</v>
      </c>
      <c r="BC12" s="13">
        <f t="shared" si="6"/>
        <v>1.3933191866399994</v>
      </c>
      <c r="BD12" s="14">
        <f t="shared" si="7"/>
        <v>24693.469260076683</v>
      </c>
      <c r="BF12" s="15">
        <f t="shared" si="8"/>
        <v>3.8203930132680002</v>
      </c>
      <c r="BG12" s="16">
        <f t="shared" si="9"/>
        <v>27084.461332168717</v>
      </c>
      <c r="BI12">
        <v>47</v>
      </c>
      <c r="BJ12" t="s">
        <v>37</v>
      </c>
      <c r="BK12" s="2">
        <v>45832.604745370372</v>
      </c>
      <c r="BL12">
        <v>127</v>
      </c>
      <c r="BM12" t="s">
        <v>13</v>
      </c>
      <c r="BN12">
        <v>0</v>
      </c>
      <c r="BO12">
        <v>2.839</v>
      </c>
      <c r="BP12" s="3">
        <v>996979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48</v>
      </c>
      <c r="B13" t="s">
        <v>38</v>
      </c>
      <c r="C13" s="2">
        <v>45832.626006944447</v>
      </c>
      <c r="D13">
        <v>314</v>
      </c>
      <c r="E13" t="s">
        <v>13</v>
      </c>
      <c r="F13">
        <v>0</v>
      </c>
      <c r="G13">
        <v>5.99</v>
      </c>
      <c r="H13" s="3">
        <v>56018</v>
      </c>
      <c r="I13">
        <v>0.127</v>
      </c>
      <c r="J13" t="s">
        <v>14</v>
      </c>
      <c r="K13" t="s">
        <v>14</v>
      </c>
      <c r="L13" t="s">
        <v>14</v>
      </c>
      <c r="M13" t="s">
        <v>14</v>
      </c>
      <c r="O13">
        <v>48</v>
      </c>
      <c r="P13" t="s">
        <v>38</v>
      </c>
      <c r="Q13" s="2">
        <v>45832.626006944447</v>
      </c>
      <c r="R13">
        <v>314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48</v>
      </c>
      <c r="AD13" t="s">
        <v>38</v>
      </c>
      <c r="AE13" s="2">
        <v>45832.626006944447</v>
      </c>
      <c r="AF13">
        <v>314</v>
      </c>
      <c r="AG13" t="s">
        <v>13</v>
      </c>
      <c r="AH13">
        <v>0</v>
      </c>
      <c r="AI13">
        <v>12.148999999999999</v>
      </c>
      <c r="AJ13" s="3">
        <v>13248</v>
      </c>
      <c r="AK13">
        <v>2.8079999999999998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48</v>
      </c>
      <c r="AT13" s="15">
        <f t="shared" si="0"/>
        <v>152.593977706788</v>
      </c>
      <c r="AU13" s="16">
        <f t="shared" si="1"/>
        <v>2873.9573486387203</v>
      </c>
      <c r="AW13" s="6">
        <f t="shared" si="2"/>
        <v>128.80752816526504</v>
      </c>
      <c r="AX13" s="7">
        <f t="shared" si="3"/>
        <v>2630.1825974579201</v>
      </c>
      <c r="AZ13" s="11">
        <f t="shared" si="4"/>
        <v>155.09412225705202</v>
      </c>
      <c r="BA13" s="12">
        <f t="shared" si="5"/>
        <v>3130.7421152255997</v>
      </c>
      <c r="BC13" s="13">
        <f t="shared" si="6"/>
        <v>157.1689228856288</v>
      </c>
      <c r="BD13" s="14">
        <f t="shared" si="7"/>
        <v>2739.4445316607994</v>
      </c>
      <c r="BF13" s="15">
        <f t="shared" si="8"/>
        <v>152.593977706788</v>
      </c>
      <c r="BG13" s="16">
        <f t="shared" si="9"/>
        <v>2873.9573486387203</v>
      </c>
      <c r="BI13">
        <v>48</v>
      </c>
      <c r="BJ13" t="s">
        <v>38</v>
      </c>
      <c r="BK13" s="2">
        <v>45832.626006944447</v>
      </c>
      <c r="BL13">
        <v>314</v>
      </c>
      <c r="BM13" t="s">
        <v>13</v>
      </c>
      <c r="BN13">
        <v>0</v>
      </c>
      <c r="BO13">
        <v>2.8330000000000002</v>
      </c>
      <c r="BP13" s="3">
        <v>1106960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49</v>
      </c>
      <c r="B14" t="s">
        <v>39</v>
      </c>
      <c r="C14" s="2">
        <v>45832.647280092591</v>
      </c>
      <c r="D14">
        <v>405</v>
      </c>
      <c r="E14" t="s">
        <v>13</v>
      </c>
      <c r="F14">
        <v>0</v>
      </c>
      <c r="G14">
        <v>5.9889999999999999</v>
      </c>
      <c r="H14" s="3">
        <v>54660</v>
      </c>
      <c r="I14">
        <v>0.124</v>
      </c>
      <c r="J14" t="s">
        <v>14</v>
      </c>
      <c r="K14" t="s">
        <v>14</v>
      </c>
      <c r="L14" t="s">
        <v>14</v>
      </c>
      <c r="M14" t="s">
        <v>14</v>
      </c>
      <c r="O14">
        <v>49</v>
      </c>
      <c r="P14" t="s">
        <v>39</v>
      </c>
      <c r="Q14" s="2">
        <v>45832.647280092591</v>
      </c>
      <c r="R14">
        <v>405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49</v>
      </c>
      <c r="AD14" t="s">
        <v>39</v>
      </c>
      <c r="AE14" s="2">
        <v>45832.647280092591</v>
      </c>
      <c r="AF14">
        <v>405</v>
      </c>
      <c r="AG14" t="s">
        <v>13</v>
      </c>
      <c r="AH14">
        <v>0</v>
      </c>
      <c r="AI14">
        <v>12.129</v>
      </c>
      <c r="AJ14" s="3">
        <v>30297</v>
      </c>
      <c r="AK14">
        <v>6.5380000000000003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49</v>
      </c>
      <c r="AT14" s="15">
        <f t="shared" si="0"/>
        <v>148.9913507972</v>
      </c>
      <c r="AU14" s="16">
        <f t="shared" si="1"/>
        <v>6719.5851441843706</v>
      </c>
      <c r="AW14" s="6">
        <f t="shared" si="2"/>
        <v>125.63104938557601</v>
      </c>
      <c r="AX14" s="7">
        <f t="shared" si="3"/>
        <v>6135.2648825063206</v>
      </c>
      <c r="AZ14" s="11">
        <f t="shared" si="4"/>
        <v>151.19875249880002</v>
      </c>
      <c r="BA14" s="12">
        <f t="shared" si="5"/>
        <v>6952.0900658750998</v>
      </c>
      <c r="BC14" s="13">
        <f t="shared" si="6"/>
        <v>153.27548773472</v>
      </c>
      <c r="BD14" s="14">
        <f t="shared" si="7"/>
        <v>6190.0940891017999</v>
      </c>
      <c r="BF14" s="15">
        <f t="shared" si="8"/>
        <v>148.9913507972</v>
      </c>
      <c r="BG14" s="16">
        <f t="shared" si="9"/>
        <v>6719.5851441843706</v>
      </c>
      <c r="BI14">
        <v>49</v>
      </c>
      <c r="BJ14" t="s">
        <v>39</v>
      </c>
      <c r="BK14" s="2">
        <v>45832.647280092591</v>
      </c>
      <c r="BL14">
        <v>405</v>
      </c>
      <c r="BM14" t="s">
        <v>13</v>
      </c>
      <c r="BN14">
        <v>0</v>
      </c>
      <c r="BO14">
        <v>2.8439999999999999</v>
      </c>
      <c r="BP14" s="3">
        <v>895384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50</v>
      </c>
      <c r="B15" t="s">
        <v>40</v>
      </c>
      <c r="C15" s="2">
        <v>45832.668553240743</v>
      </c>
      <c r="D15">
        <v>293</v>
      </c>
      <c r="E15" t="s">
        <v>13</v>
      </c>
      <c r="F15">
        <v>0</v>
      </c>
      <c r="G15">
        <v>5.9950000000000001</v>
      </c>
      <c r="H15" s="3">
        <v>57721</v>
      </c>
      <c r="I15">
        <v>0.13</v>
      </c>
      <c r="J15" t="s">
        <v>14</v>
      </c>
      <c r="K15" t="s">
        <v>14</v>
      </c>
      <c r="L15" t="s">
        <v>14</v>
      </c>
      <c r="M15" t="s">
        <v>14</v>
      </c>
      <c r="O15">
        <v>50</v>
      </c>
      <c r="P15" t="s">
        <v>40</v>
      </c>
      <c r="Q15" s="2">
        <v>45832.668553240743</v>
      </c>
      <c r="R15">
        <v>293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50</v>
      </c>
      <c r="AD15" t="s">
        <v>40</v>
      </c>
      <c r="AE15" s="2">
        <v>45832.668553240743</v>
      </c>
      <c r="AF15">
        <v>293</v>
      </c>
      <c r="AG15" t="s">
        <v>13</v>
      </c>
      <c r="AH15">
        <v>0</v>
      </c>
      <c r="AI15">
        <v>12.138</v>
      </c>
      <c r="AJ15" s="3">
        <v>29043</v>
      </c>
      <c r="AK15">
        <v>6.2640000000000002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50</v>
      </c>
      <c r="AT15" s="15">
        <f t="shared" si="0"/>
        <v>157.11048125981699</v>
      </c>
      <c r="AU15" s="16">
        <f t="shared" si="1"/>
        <v>6437.7007586895706</v>
      </c>
      <c r="AW15" s="6">
        <f t="shared" si="2"/>
        <v>132.79057176724586</v>
      </c>
      <c r="AX15" s="7">
        <f t="shared" si="3"/>
        <v>5877.9620859335209</v>
      </c>
      <c r="AZ15" s="11">
        <f t="shared" si="4"/>
        <v>159.97089027274302</v>
      </c>
      <c r="BA15" s="12">
        <f t="shared" si="5"/>
        <v>6680.0535432710994</v>
      </c>
      <c r="BC15" s="13">
        <f t="shared" si="6"/>
        <v>162.0499800427192</v>
      </c>
      <c r="BD15" s="14">
        <f t="shared" si="7"/>
        <v>5937.4739482298</v>
      </c>
      <c r="BF15" s="15">
        <f t="shared" si="8"/>
        <v>157.11048125981699</v>
      </c>
      <c r="BG15" s="16">
        <f t="shared" si="9"/>
        <v>6437.7007586895706</v>
      </c>
      <c r="BI15">
        <v>50</v>
      </c>
      <c r="BJ15" t="s">
        <v>40</v>
      </c>
      <c r="BK15" s="2">
        <v>45832.668553240743</v>
      </c>
      <c r="BL15">
        <v>293</v>
      </c>
      <c r="BM15" t="s">
        <v>13</v>
      </c>
      <c r="BN15">
        <v>0</v>
      </c>
      <c r="BO15">
        <v>2.851</v>
      </c>
      <c r="BP15" s="3">
        <v>871942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51</v>
      </c>
      <c r="B16" t="s">
        <v>41</v>
      </c>
      <c r="C16" s="2">
        <v>45832.689814814818</v>
      </c>
      <c r="D16">
        <v>350</v>
      </c>
      <c r="E16" t="s">
        <v>13</v>
      </c>
      <c r="F16">
        <v>0</v>
      </c>
      <c r="G16">
        <v>6.0170000000000003</v>
      </c>
      <c r="H16" s="3">
        <v>2923</v>
      </c>
      <c r="I16">
        <v>7.0000000000000001E-3</v>
      </c>
      <c r="J16" t="s">
        <v>14</v>
      </c>
      <c r="K16" t="s">
        <v>14</v>
      </c>
      <c r="L16" t="s">
        <v>14</v>
      </c>
      <c r="M16" t="s">
        <v>14</v>
      </c>
      <c r="O16">
        <v>51</v>
      </c>
      <c r="P16" t="s">
        <v>41</v>
      </c>
      <c r="Q16" s="2">
        <v>45832.689814814818</v>
      </c>
      <c r="R16">
        <v>350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51</v>
      </c>
      <c r="AD16" t="s">
        <v>41</v>
      </c>
      <c r="AE16" s="2">
        <v>45832.689814814818</v>
      </c>
      <c r="AF16">
        <v>350</v>
      </c>
      <c r="AG16" t="s">
        <v>13</v>
      </c>
      <c r="AH16">
        <v>0</v>
      </c>
      <c r="AI16">
        <v>12.037000000000001</v>
      </c>
      <c r="AJ16" s="3">
        <v>133031</v>
      </c>
      <c r="AK16">
        <v>28.818000000000001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51</v>
      </c>
      <c r="AT16" s="15">
        <f t="shared" si="0"/>
        <v>6.9814495889969983</v>
      </c>
      <c r="AU16" s="16">
        <f t="shared" si="1"/>
        <v>28964.41093727418</v>
      </c>
      <c r="AW16" s="6">
        <f t="shared" si="2"/>
        <v>1.8768455837000004</v>
      </c>
      <c r="AX16" s="7">
        <f t="shared" si="3"/>
        <v>26942.173957555278</v>
      </c>
      <c r="AZ16" s="11">
        <f t="shared" si="4"/>
        <v>3.4056266600000011</v>
      </c>
      <c r="BA16" s="12">
        <f t="shared" si="5"/>
        <v>30450.961299295104</v>
      </c>
      <c r="BC16" s="13">
        <f t="shared" si="6"/>
        <v>3.8473191030599994</v>
      </c>
      <c r="BD16" s="14">
        <f t="shared" si="7"/>
        <v>26468.330455527172</v>
      </c>
      <c r="BF16" s="15">
        <f t="shared" si="8"/>
        <v>6.9814495889969983</v>
      </c>
      <c r="BG16" s="16">
        <f t="shared" si="9"/>
        <v>28964.41093727418</v>
      </c>
      <c r="BI16">
        <v>51</v>
      </c>
      <c r="BJ16" t="s">
        <v>41</v>
      </c>
      <c r="BK16" s="2">
        <v>45832.689814814818</v>
      </c>
      <c r="BL16">
        <v>350</v>
      </c>
      <c r="BM16" t="s">
        <v>13</v>
      </c>
      <c r="BN16">
        <v>0</v>
      </c>
      <c r="BO16">
        <v>2.8410000000000002</v>
      </c>
      <c r="BP16" s="3">
        <v>1057785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52</v>
      </c>
      <c r="B17" t="s">
        <v>42</v>
      </c>
      <c r="C17" s="2">
        <v>45832.711111111108</v>
      </c>
      <c r="D17">
        <v>34</v>
      </c>
      <c r="E17" t="s">
        <v>13</v>
      </c>
      <c r="F17">
        <v>0</v>
      </c>
      <c r="G17">
        <v>5.9909999999999997</v>
      </c>
      <c r="H17" s="3">
        <v>18533</v>
      </c>
      <c r="I17">
        <v>4.2000000000000003E-2</v>
      </c>
      <c r="J17" t="s">
        <v>14</v>
      </c>
      <c r="K17" t="s">
        <v>14</v>
      </c>
      <c r="L17" t="s">
        <v>14</v>
      </c>
      <c r="M17" t="s">
        <v>14</v>
      </c>
      <c r="O17">
        <v>52</v>
      </c>
      <c r="P17" t="s">
        <v>42</v>
      </c>
      <c r="Q17" s="2">
        <v>45832.711111111108</v>
      </c>
      <c r="R17">
        <v>34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52</v>
      </c>
      <c r="AD17" t="s">
        <v>42</v>
      </c>
      <c r="AE17" s="2">
        <v>45832.711111111108</v>
      </c>
      <c r="AF17">
        <v>34</v>
      </c>
      <c r="AG17" t="s">
        <v>13</v>
      </c>
      <c r="AH17">
        <v>0</v>
      </c>
      <c r="AI17">
        <v>12.2</v>
      </c>
      <c r="AJ17" s="3">
        <v>87096</v>
      </c>
      <c r="AK17">
        <v>18.896999999999998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52</v>
      </c>
      <c r="AT17" s="15">
        <f t="shared" si="0"/>
        <v>52.794172840592999</v>
      </c>
      <c r="AU17" s="16">
        <f t="shared" si="1"/>
        <v>19209.550925646079</v>
      </c>
      <c r="AW17" s="6">
        <f t="shared" si="2"/>
        <v>41.017820757951938</v>
      </c>
      <c r="AX17" s="7">
        <f t="shared" si="3"/>
        <v>17705.455798727678</v>
      </c>
      <c r="AZ17" s="11">
        <f t="shared" si="4"/>
        <v>45.434263515646997</v>
      </c>
      <c r="BA17" s="12">
        <f t="shared" si="5"/>
        <v>19486.423529465599</v>
      </c>
      <c r="BC17" s="13">
        <f t="shared" si="6"/>
        <v>49.306972260696803</v>
      </c>
      <c r="BD17" s="14">
        <f t="shared" si="7"/>
        <v>17234.92011141952</v>
      </c>
      <c r="BF17" s="15">
        <f t="shared" si="8"/>
        <v>52.794172840592999</v>
      </c>
      <c r="BG17" s="16">
        <f t="shared" si="9"/>
        <v>19209.550925646079</v>
      </c>
      <c r="BI17">
        <v>52</v>
      </c>
      <c r="BJ17" t="s">
        <v>42</v>
      </c>
      <c r="BK17" s="2">
        <v>45832.711111111108</v>
      </c>
      <c r="BL17">
        <v>34</v>
      </c>
      <c r="BM17" t="s">
        <v>13</v>
      </c>
      <c r="BN17">
        <v>0</v>
      </c>
      <c r="BO17">
        <v>2.843</v>
      </c>
      <c r="BP17" s="3">
        <v>903696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53</v>
      </c>
      <c r="B18" t="s">
        <v>43</v>
      </c>
      <c r="C18" s="2">
        <v>45832.732395833336</v>
      </c>
      <c r="D18">
        <v>25</v>
      </c>
      <c r="E18" t="s">
        <v>13</v>
      </c>
      <c r="F18">
        <v>0</v>
      </c>
      <c r="G18">
        <v>5.9139999999999997</v>
      </c>
      <c r="H18" s="3">
        <v>27571635</v>
      </c>
      <c r="I18">
        <v>66.962999999999994</v>
      </c>
      <c r="J18" t="s">
        <v>14</v>
      </c>
      <c r="K18" t="s">
        <v>14</v>
      </c>
      <c r="L18" t="s">
        <v>14</v>
      </c>
      <c r="M18" t="s">
        <v>14</v>
      </c>
      <c r="O18">
        <v>53</v>
      </c>
      <c r="P18" t="s">
        <v>43</v>
      </c>
      <c r="Q18" s="2">
        <v>45832.732395833336</v>
      </c>
      <c r="R18">
        <v>25</v>
      </c>
      <c r="S18" t="s">
        <v>13</v>
      </c>
      <c r="T18">
        <v>0</v>
      </c>
      <c r="U18">
        <v>5.867</v>
      </c>
      <c r="V18" s="3">
        <v>218029</v>
      </c>
      <c r="W18">
        <v>53.32</v>
      </c>
      <c r="X18" t="s">
        <v>14</v>
      </c>
      <c r="Y18" t="s">
        <v>14</v>
      </c>
      <c r="Z18" t="s">
        <v>14</v>
      </c>
      <c r="AA18" t="s">
        <v>14</v>
      </c>
      <c r="AC18">
        <v>53</v>
      </c>
      <c r="AD18" t="s">
        <v>43</v>
      </c>
      <c r="AE18" s="2">
        <v>45832.732395833336</v>
      </c>
      <c r="AF18">
        <v>25</v>
      </c>
      <c r="AG18" t="s">
        <v>13</v>
      </c>
      <c r="AH18">
        <v>0</v>
      </c>
      <c r="AI18">
        <v>12.067</v>
      </c>
      <c r="AJ18" s="3">
        <v>81834</v>
      </c>
      <c r="AK18">
        <v>17.756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53</v>
      </c>
      <c r="AT18" s="15">
        <f t="shared" si="0"/>
        <v>53294.981921312261</v>
      </c>
      <c r="AU18" s="16">
        <f t="shared" si="1"/>
        <v>18089.239746235278</v>
      </c>
      <c r="AW18" s="6">
        <f t="shared" si="2"/>
        <v>53180.505722981419</v>
      </c>
      <c r="AX18" s="7">
        <f t="shared" si="3"/>
        <v>16640.485373250882</v>
      </c>
      <c r="AZ18" s="11">
        <f t="shared" si="4"/>
        <v>53941.705603180002</v>
      </c>
      <c r="BA18" s="12">
        <f t="shared" si="5"/>
        <v>18219.382534559601</v>
      </c>
      <c r="BC18" s="13">
        <f t="shared" si="6"/>
        <v>58232.699909929004</v>
      </c>
      <c r="BD18" s="14">
        <f t="shared" si="7"/>
        <v>16170.73001054932</v>
      </c>
      <c r="BF18" s="15">
        <f t="shared" si="8"/>
        <v>53294.981921312261</v>
      </c>
      <c r="BG18" s="16">
        <f t="shared" si="9"/>
        <v>18089.239746235278</v>
      </c>
      <c r="BI18">
        <v>53</v>
      </c>
      <c r="BJ18" t="s">
        <v>43</v>
      </c>
      <c r="BK18" s="2">
        <v>45832.732395833336</v>
      </c>
      <c r="BL18">
        <v>25</v>
      </c>
      <c r="BM18" t="s">
        <v>13</v>
      </c>
      <c r="BN18">
        <v>0</v>
      </c>
      <c r="BO18">
        <v>2.8479999999999999</v>
      </c>
      <c r="BP18" s="3">
        <v>736327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54</v>
      </c>
      <c r="B19" t="s">
        <v>44</v>
      </c>
      <c r="C19" s="2">
        <v>45832.753668981481</v>
      </c>
      <c r="D19">
        <v>45</v>
      </c>
      <c r="E19" t="s">
        <v>13</v>
      </c>
      <c r="F19">
        <v>0</v>
      </c>
      <c r="G19">
        <v>5.9909999999999997</v>
      </c>
      <c r="H19" s="3">
        <v>32939</v>
      </c>
      <c r="I19">
        <v>7.4999999999999997E-2</v>
      </c>
      <c r="J19" t="s">
        <v>14</v>
      </c>
      <c r="K19" t="s">
        <v>14</v>
      </c>
      <c r="L19" t="s">
        <v>14</v>
      </c>
      <c r="M19" t="s">
        <v>14</v>
      </c>
      <c r="O19">
        <v>54</v>
      </c>
      <c r="P19" t="s">
        <v>44</v>
      </c>
      <c r="Q19" s="2">
        <v>45832.753668981481</v>
      </c>
      <c r="R19">
        <v>45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54</v>
      </c>
      <c r="AD19" t="s">
        <v>44</v>
      </c>
      <c r="AE19" s="2">
        <v>45832.753668981481</v>
      </c>
      <c r="AF19">
        <v>45</v>
      </c>
      <c r="AG19" t="s">
        <v>13</v>
      </c>
      <c r="AH19">
        <v>0</v>
      </c>
      <c r="AI19">
        <v>12.15</v>
      </c>
      <c r="AJ19">
        <v>505</v>
      </c>
      <c r="AK19">
        <v>1.4E-2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54</v>
      </c>
      <c r="AT19" s="15">
        <f t="shared" si="0"/>
        <v>91.236048859377007</v>
      </c>
      <c r="AU19" s="16">
        <f t="shared" si="1"/>
        <v>-19.024014076749992</v>
      </c>
      <c r="AW19" s="6">
        <f t="shared" si="2"/>
        <v>74.783387894350668</v>
      </c>
      <c r="AX19" s="7">
        <f t="shared" si="3"/>
        <v>0.67699176200000011</v>
      </c>
      <c r="AZ19" s="11">
        <f t="shared" si="4"/>
        <v>88.102367133983009</v>
      </c>
      <c r="BA19" s="12">
        <f t="shared" si="5"/>
        <v>101.3836830975</v>
      </c>
      <c r="BC19" s="13">
        <f t="shared" si="6"/>
        <v>90.855819434175203</v>
      </c>
      <c r="BD19" s="14">
        <f t="shared" si="7"/>
        <v>137.609749505</v>
      </c>
      <c r="BF19" s="15">
        <f t="shared" si="8"/>
        <v>91.236048859377007</v>
      </c>
      <c r="BG19" s="16">
        <f t="shared" si="9"/>
        <v>-19.024014076749992</v>
      </c>
      <c r="BI19">
        <v>54</v>
      </c>
      <c r="BJ19" t="s">
        <v>44</v>
      </c>
      <c r="BK19" s="2">
        <v>45832.753668981481</v>
      </c>
      <c r="BL19">
        <v>45</v>
      </c>
      <c r="BM19" t="s">
        <v>13</v>
      </c>
      <c r="BN19">
        <v>0</v>
      </c>
      <c r="BO19">
        <v>2.839</v>
      </c>
      <c r="BP19" s="3">
        <v>1000617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55</v>
      </c>
      <c r="B20" t="s">
        <v>45</v>
      </c>
      <c r="C20" s="2">
        <v>45832.774942129632</v>
      </c>
      <c r="D20">
        <v>307</v>
      </c>
      <c r="E20" t="s">
        <v>13</v>
      </c>
      <c r="F20">
        <v>0</v>
      </c>
      <c r="G20">
        <v>5.9880000000000004</v>
      </c>
      <c r="H20" s="3">
        <v>116028</v>
      </c>
      <c r="I20">
        <v>0.26200000000000001</v>
      </c>
      <c r="J20" t="s">
        <v>14</v>
      </c>
      <c r="K20" t="s">
        <v>14</v>
      </c>
      <c r="L20" t="s">
        <v>14</v>
      </c>
      <c r="M20" t="s">
        <v>14</v>
      </c>
      <c r="O20">
        <v>55</v>
      </c>
      <c r="P20" t="s">
        <v>45</v>
      </c>
      <c r="Q20" s="2">
        <v>45832.774942129632</v>
      </c>
      <c r="R20">
        <v>307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55</v>
      </c>
      <c r="AD20" t="s">
        <v>45</v>
      </c>
      <c r="AE20" s="2">
        <v>45832.774942129632</v>
      </c>
      <c r="AF20">
        <v>307</v>
      </c>
      <c r="AG20" t="s">
        <v>13</v>
      </c>
      <c r="AH20">
        <v>0</v>
      </c>
      <c r="AI20">
        <v>12.069000000000001</v>
      </c>
      <c r="AJ20" s="3">
        <v>85490</v>
      </c>
      <c r="AK20">
        <v>18.548999999999999</v>
      </c>
      <c r="AL20" t="s">
        <v>14</v>
      </c>
      <c r="AM20" t="s">
        <v>14</v>
      </c>
      <c r="AN20" t="s">
        <v>14</v>
      </c>
      <c r="AO20" t="s">
        <v>14</v>
      </c>
      <c r="AQ20">
        <v>2</v>
      </c>
      <c r="AR20" t="s">
        <v>73</v>
      </c>
      <c r="AS20" s="10">
        <v>55</v>
      </c>
      <c r="AT20" s="15">
        <f t="shared" si="0"/>
        <v>310.82545934580799</v>
      </c>
      <c r="AU20" s="16">
        <f t="shared" si="1"/>
        <v>18867.686304137998</v>
      </c>
      <c r="AW20" s="6">
        <f t="shared" si="2"/>
        <v>268.87947450901657</v>
      </c>
      <c r="AX20" s="7">
        <f t="shared" si="3"/>
        <v>17380.569056647997</v>
      </c>
      <c r="AZ20" s="11">
        <f t="shared" si="4"/>
        <v>321.42284657163202</v>
      </c>
      <c r="BA20" s="12">
        <f t="shared" si="5"/>
        <v>19099.953709909998</v>
      </c>
      <c r="BC20" s="13">
        <f t="shared" si="6"/>
        <v>328.15620292878083</v>
      </c>
      <c r="BD20" s="14">
        <f t="shared" si="7"/>
        <v>16910.262781396999</v>
      </c>
      <c r="BF20" s="15">
        <f t="shared" si="8"/>
        <v>310.82545934580799</v>
      </c>
      <c r="BG20" s="16">
        <f t="shared" si="9"/>
        <v>18867.686304137998</v>
      </c>
      <c r="BI20">
        <v>55</v>
      </c>
      <c r="BJ20" t="s">
        <v>45</v>
      </c>
      <c r="BK20" s="2">
        <v>45832.774942129632</v>
      </c>
      <c r="BL20">
        <v>307</v>
      </c>
      <c r="BM20" t="s">
        <v>13</v>
      </c>
      <c r="BN20">
        <v>0</v>
      </c>
      <c r="BO20">
        <v>2.827</v>
      </c>
      <c r="BP20" s="3">
        <v>1216748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56</v>
      </c>
      <c r="B21" t="s">
        <v>46</v>
      </c>
      <c r="C21" s="2">
        <v>45832.796215277776</v>
      </c>
      <c r="D21">
        <v>336</v>
      </c>
      <c r="E21" t="s">
        <v>13</v>
      </c>
      <c r="F21">
        <v>0</v>
      </c>
      <c r="G21">
        <v>5.9969999999999999</v>
      </c>
      <c r="H21" s="3">
        <v>45104</v>
      </c>
      <c r="I21">
        <v>0.10199999999999999</v>
      </c>
      <c r="J21" t="s">
        <v>14</v>
      </c>
      <c r="K21" t="s">
        <v>14</v>
      </c>
      <c r="L21" t="s">
        <v>14</v>
      </c>
      <c r="M21" t="s">
        <v>14</v>
      </c>
      <c r="O21">
        <v>56</v>
      </c>
      <c r="P21" t="s">
        <v>46</v>
      </c>
      <c r="Q21" s="2">
        <v>45832.796215277776</v>
      </c>
      <c r="R21">
        <v>336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56</v>
      </c>
      <c r="AD21" t="s">
        <v>46</v>
      </c>
      <c r="AE21" s="2">
        <v>45832.796215277776</v>
      </c>
      <c r="AF21">
        <v>336</v>
      </c>
      <c r="AG21" t="s">
        <v>13</v>
      </c>
      <c r="AH21">
        <v>0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R21" t="s">
        <v>72</v>
      </c>
      <c r="AS21" s="10">
        <v>56</v>
      </c>
      <c r="AT21" s="15">
        <f t="shared" si="0"/>
        <v>123.612888475392</v>
      </c>
      <c r="AU21" s="16" t="e">
        <f>IF(AJ21&lt;45000,((-0.00000004907*AJ21^2)+(0.2277*AJ21)+(-134)),((-0.00000001062*AJ21^2)+(0.2147*AJ21)+(590.6)))</f>
        <v>#VALUE!</v>
      </c>
      <c r="AW21" s="6">
        <f t="shared" si="2"/>
        <v>103.27034377447936</v>
      </c>
      <c r="AX21" s="7" t="e">
        <f t="shared" si="3"/>
        <v>#VALUE!</v>
      </c>
      <c r="AZ21" s="11">
        <f t="shared" si="4"/>
        <v>123.62326922316801</v>
      </c>
      <c r="BA21" s="12" t="e">
        <f t="shared" si="5"/>
        <v>#VALUE!</v>
      </c>
      <c r="BC21" s="13">
        <f t="shared" si="6"/>
        <v>125.84796970833921</v>
      </c>
      <c r="BD21" s="14" t="e">
        <f t="shared" si="7"/>
        <v>#VALUE!</v>
      </c>
      <c r="BF21" s="15">
        <f t="shared" si="8"/>
        <v>123.612888475392</v>
      </c>
      <c r="BG21" s="16" t="e">
        <f t="shared" si="9"/>
        <v>#VALUE!</v>
      </c>
      <c r="BI21">
        <v>56</v>
      </c>
      <c r="BJ21" t="s">
        <v>46</v>
      </c>
      <c r="BK21" s="2">
        <v>45832.796215277776</v>
      </c>
      <c r="BL21">
        <v>336</v>
      </c>
      <c r="BM21" t="s">
        <v>13</v>
      </c>
      <c r="BN21">
        <v>0</v>
      </c>
      <c r="BO21">
        <v>2.8490000000000002</v>
      </c>
      <c r="BP21" s="3">
        <v>952253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57</v>
      </c>
      <c r="B22" t="s">
        <v>47</v>
      </c>
      <c r="C22" s="2">
        <v>45832.817488425928</v>
      </c>
      <c r="D22">
        <v>66</v>
      </c>
      <c r="E22" t="s">
        <v>13</v>
      </c>
      <c r="F22">
        <v>0</v>
      </c>
      <c r="G22">
        <v>5.9880000000000004</v>
      </c>
      <c r="H22" s="3">
        <v>40087</v>
      </c>
      <c r="I22">
        <v>9.0999999999999998E-2</v>
      </c>
      <c r="J22" t="s">
        <v>14</v>
      </c>
      <c r="K22" t="s">
        <v>14</v>
      </c>
      <c r="L22" t="s">
        <v>14</v>
      </c>
      <c r="M22" t="s">
        <v>14</v>
      </c>
      <c r="O22">
        <v>57</v>
      </c>
      <c r="P22" t="s">
        <v>47</v>
      </c>
      <c r="Q22" s="2">
        <v>45832.817488425928</v>
      </c>
      <c r="R22">
        <v>66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57</v>
      </c>
      <c r="AD22" t="s">
        <v>47</v>
      </c>
      <c r="AE22" s="2">
        <v>45832.817488425928</v>
      </c>
      <c r="AF22">
        <v>66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70</v>
      </c>
      <c r="AS22" s="10">
        <v>57</v>
      </c>
      <c r="AT22" s="15">
        <f t="shared" si="0"/>
        <v>110.269701529353</v>
      </c>
      <c r="AU22" s="16" t="e">
        <f t="shared" si="1"/>
        <v>#VALUE!</v>
      </c>
      <c r="AW22" s="6">
        <f t="shared" si="2"/>
        <v>91.524850831992737</v>
      </c>
      <c r="AX22" s="7" t="e">
        <f t="shared" si="3"/>
        <v>#VALUE!</v>
      </c>
      <c r="AZ22" s="11">
        <f t="shared" si="4"/>
        <v>109.030553143687</v>
      </c>
      <c r="BA22" s="12" t="e">
        <f t="shared" si="5"/>
        <v>#VALUE!</v>
      </c>
      <c r="BC22" s="13">
        <f t="shared" si="6"/>
        <v>111.4271207660728</v>
      </c>
      <c r="BD22" s="14" t="e">
        <f t="shared" si="7"/>
        <v>#VALUE!</v>
      </c>
      <c r="BF22" s="15">
        <f t="shared" si="8"/>
        <v>110.269701529353</v>
      </c>
      <c r="BG22" s="16" t="e">
        <f t="shared" si="9"/>
        <v>#VALUE!</v>
      </c>
      <c r="BI22">
        <v>57</v>
      </c>
      <c r="BJ22" t="s">
        <v>47</v>
      </c>
      <c r="BK22" s="2">
        <v>45832.817488425928</v>
      </c>
      <c r="BL22">
        <v>66</v>
      </c>
      <c r="BM22" t="s">
        <v>13</v>
      </c>
      <c r="BN22">
        <v>0</v>
      </c>
      <c r="BO22">
        <v>2.8380000000000001</v>
      </c>
      <c r="BP22" s="3">
        <v>992305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58</v>
      </c>
      <c r="B23" t="s">
        <v>48</v>
      </c>
      <c r="C23" s="2">
        <v>45832.838761574072</v>
      </c>
      <c r="D23">
        <v>331</v>
      </c>
      <c r="E23" t="s">
        <v>13</v>
      </c>
      <c r="F23">
        <v>0</v>
      </c>
      <c r="G23">
        <v>5.9889999999999999</v>
      </c>
      <c r="H23" s="3">
        <v>45839</v>
      </c>
      <c r="I23">
        <v>0.104</v>
      </c>
      <c r="J23" t="s">
        <v>14</v>
      </c>
      <c r="K23" t="s">
        <v>14</v>
      </c>
      <c r="L23" t="s">
        <v>14</v>
      </c>
      <c r="M23" t="s">
        <v>14</v>
      </c>
      <c r="O23">
        <v>58</v>
      </c>
      <c r="P23" t="s">
        <v>48</v>
      </c>
      <c r="Q23" s="2">
        <v>45832.838761574072</v>
      </c>
      <c r="R23">
        <v>331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58</v>
      </c>
      <c r="AD23" t="s">
        <v>48</v>
      </c>
      <c r="AE23" s="2">
        <v>45832.838761574072</v>
      </c>
      <c r="AF23">
        <v>331</v>
      </c>
      <c r="AG23" t="s">
        <v>13</v>
      </c>
      <c r="AH23">
        <v>0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70</v>
      </c>
      <c r="AS23" s="10">
        <v>58</v>
      </c>
      <c r="AT23" s="15">
        <f t="shared" si="0"/>
        <v>125.566578738777</v>
      </c>
      <c r="AU23" s="16" t="e">
        <f t="shared" si="1"/>
        <v>#VALUE!</v>
      </c>
      <c r="AW23" s="6">
        <f t="shared" si="2"/>
        <v>104.99074023080266</v>
      </c>
      <c r="AX23" s="7" t="e">
        <f t="shared" si="3"/>
        <v>#VALUE!</v>
      </c>
      <c r="AZ23" s="11">
        <f t="shared" si="4"/>
        <v>125.75446264658301</v>
      </c>
      <c r="BA23" s="12" t="e">
        <f t="shared" si="5"/>
        <v>#VALUE!</v>
      </c>
      <c r="BC23" s="13">
        <f t="shared" si="6"/>
        <v>127.95943041961519</v>
      </c>
      <c r="BD23" s="14" t="e">
        <f t="shared" si="7"/>
        <v>#VALUE!</v>
      </c>
      <c r="BF23" s="15">
        <f t="shared" si="8"/>
        <v>125.566578738777</v>
      </c>
      <c r="BG23" s="16" t="e">
        <f t="shared" si="9"/>
        <v>#VALUE!</v>
      </c>
      <c r="BI23">
        <v>58</v>
      </c>
      <c r="BJ23" t="s">
        <v>48</v>
      </c>
      <c r="BK23" s="2">
        <v>45832.838761574072</v>
      </c>
      <c r="BL23">
        <v>331</v>
      </c>
      <c r="BM23" t="s">
        <v>13</v>
      </c>
      <c r="BN23">
        <v>0</v>
      </c>
      <c r="BO23">
        <v>2.8410000000000002</v>
      </c>
      <c r="BP23" s="3">
        <v>964657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59</v>
      </c>
      <c r="B24" t="s">
        <v>49</v>
      </c>
      <c r="C24" s="2">
        <v>45832.860046296293</v>
      </c>
      <c r="D24">
        <v>304</v>
      </c>
      <c r="E24" t="s">
        <v>13</v>
      </c>
      <c r="F24">
        <v>0</v>
      </c>
      <c r="G24">
        <v>5.9909999999999997</v>
      </c>
      <c r="H24" s="3">
        <v>42543</v>
      </c>
      <c r="I24">
        <v>9.6000000000000002E-2</v>
      </c>
      <c r="J24" t="s">
        <v>14</v>
      </c>
      <c r="K24" t="s">
        <v>14</v>
      </c>
      <c r="L24" t="s">
        <v>14</v>
      </c>
      <c r="M24" t="s">
        <v>14</v>
      </c>
      <c r="O24">
        <v>59</v>
      </c>
      <c r="P24" t="s">
        <v>49</v>
      </c>
      <c r="Q24" s="2">
        <v>45832.860046296293</v>
      </c>
      <c r="R24">
        <v>304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59</v>
      </c>
      <c r="AD24" t="s">
        <v>49</v>
      </c>
      <c r="AE24" s="2">
        <v>45832.860046296293</v>
      </c>
      <c r="AF24">
        <v>304</v>
      </c>
      <c r="AG24" t="s">
        <v>13</v>
      </c>
      <c r="AH24">
        <v>0</v>
      </c>
      <c r="AI24">
        <v>12.157999999999999</v>
      </c>
      <c r="AJ24">
        <v>744</v>
      </c>
      <c r="AK24">
        <v>6.7000000000000004E-2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59</v>
      </c>
      <c r="AT24" s="15">
        <f t="shared" si="0"/>
        <v>116.80332049871299</v>
      </c>
      <c r="AU24" s="16">
        <f t="shared" si="1"/>
        <v>35.381637988480009</v>
      </c>
      <c r="AW24" s="6">
        <f t="shared" si="2"/>
        <v>97.275194102381533</v>
      </c>
      <c r="AX24" s="7">
        <f t="shared" si="3"/>
        <v>50.070673761279991</v>
      </c>
      <c r="AZ24" s="11">
        <f t="shared" si="4"/>
        <v>116.184125899127</v>
      </c>
      <c r="BA24" s="12">
        <f t="shared" si="5"/>
        <v>159.5635322304</v>
      </c>
      <c r="BC24" s="13">
        <f t="shared" si="6"/>
        <v>118.48845590200881</v>
      </c>
      <c r="BD24" s="14">
        <f t="shared" si="7"/>
        <v>186.58689854719998</v>
      </c>
      <c r="BF24" s="15">
        <f t="shared" si="8"/>
        <v>116.80332049871299</v>
      </c>
      <c r="BG24" s="16">
        <f t="shared" si="9"/>
        <v>35.381637988480009</v>
      </c>
      <c r="BI24">
        <v>59</v>
      </c>
      <c r="BJ24" t="s">
        <v>49</v>
      </c>
      <c r="BK24" s="2">
        <v>45832.860046296293</v>
      </c>
      <c r="BL24">
        <v>304</v>
      </c>
      <c r="BM24" t="s">
        <v>13</v>
      </c>
      <c r="BN24">
        <v>0</v>
      </c>
      <c r="BO24">
        <v>2.8340000000000001</v>
      </c>
      <c r="BP24" s="3">
        <v>1096303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60</v>
      </c>
      <c r="B25" t="s">
        <v>50</v>
      </c>
      <c r="C25" s="2">
        <v>45832.881307870368</v>
      </c>
      <c r="D25">
        <v>305</v>
      </c>
      <c r="E25" t="s">
        <v>13</v>
      </c>
      <c r="F25">
        <v>0</v>
      </c>
      <c r="G25">
        <v>5.992</v>
      </c>
      <c r="H25" s="3">
        <v>11485</v>
      </c>
      <c r="I25">
        <v>2.5999999999999999E-2</v>
      </c>
      <c r="J25" t="s">
        <v>14</v>
      </c>
      <c r="K25" t="s">
        <v>14</v>
      </c>
      <c r="L25" t="s">
        <v>14</v>
      </c>
      <c r="M25" t="s">
        <v>14</v>
      </c>
      <c r="O25">
        <v>60</v>
      </c>
      <c r="P25" t="s">
        <v>50</v>
      </c>
      <c r="Q25" s="2">
        <v>45832.881307870368</v>
      </c>
      <c r="R25">
        <v>305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60</v>
      </c>
      <c r="AD25" t="s">
        <v>50</v>
      </c>
      <c r="AE25" s="2">
        <v>45832.881307870368</v>
      </c>
      <c r="AF25">
        <v>305</v>
      </c>
      <c r="AG25" t="s">
        <v>13</v>
      </c>
      <c r="AH25">
        <v>0</v>
      </c>
      <c r="AI25">
        <v>12.036</v>
      </c>
      <c r="AJ25" s="3">
        <v>112864</v>
      </c>
      <c r="AK25">
        <v>24.47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60</v>
      </c>
      <c r="AT25" s="15">
        <f t="shared" si="0"/>
        <v>33.947078925824997</v>
      </c>
      <c r="AU25" s="16">
        <f t="shared" si="1"/>
        <v>24687.220239892478</v>
      </c>
      <c r="AW25" s="6">
        <f t="shared" si="2"/>
        <v>24.486156353178497</v>
      </c>
      <c r="AX25" s="7">
        <f t="shared" si="3"/>
        <v>22900.207830702078</v>
      </c>
      <c r="AZ25" s="11">
        <f t="shared" si="4"/>
        <v>24.320840460174999</v>
      </c>
      <c r="BA25" s="12">
        <f t="shared" si="5"/>
        <v>25658.4170459136</v>
      </c>
      <c r="BC25" s="13">
        <f t="shared" si="6"/>
        <v>28.935920771020001</v>
      </c>
      <c r="BD25" s="14">
        <f t="shared" si="7"/>
        <v>22427.042271621121</v>
      </c>
      <c r="BF25" s="15">
        <f t="shared" si="8"/>
        <v>33.947078925824997</v>
      </c>
      <c r="BG25" s="16">
        <f t="shared" si="9"/>
        <v>24687.220239892478</v>
      </c>
      <c r="BI25">
        <v>60</v>
      </c>
      <c r="BJ25" t="s">
        <v>50</v>
      </c>
      <c r="BK25" s="2">
        <v>45832.881307870368</v>
      </c>
      <c r="BL25">
        <v>305</v>
      </c>
      <c r="BM25" t="s">
        <v>13</v>
      </c>
      <c r="BN25">
        <v>0</v>
      </c>
      <c r="BO25">
        <v>2.84</v>
      </c>
      <c r="BP25" s="3">
        <v>958571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61</v>
      </c>
      <c r="B26" t="s">
        <v>51</v>
      </c>
      <c r="C26" s="2">
        <v>45832.902569444443</v>
      </c>
      <c r="D26">
        <v>258</v>
      </c>
      <c r="E26" t="s">
        <v>13</v>
      </c>
      <c r="F26">
        <v>0</v>
      </c>
      <c r="G26">
        <v>5.9029999999999996</v>
      </c>
      <c r="H26" s="3">
        <v>30730944</v>
      </c>
      <c r="I26">
        <v>75.373000000000005</v>
      </c>
      <c r="J26" t="s">
        <v>14</v>
      </c>
      <c r="K26" t="s">
        <v>14</v>
      </c>
      <c r="L26" t="s">
        <v>14</v>
      </c>
      <c r="M26" t="s">
        <v>14</v>
      </c>
      <c r="O26">
        <v>61</v>
      </c>
      <c r="P26" t="s">
        <v>51</v>
      </c>
      <c r="Q26" s="2">
        <v>45832.902569444443</v>
      </c>
      <c r="R26">
        <v>258</v>
      </c>
      <c r="S26" t="s">
        <v>13</v>
      </c>
      <c r="T26">
        <v>0</v>
      </c>
      <c r="U26">
        <v>5.8570000000000002</v>
      </c>
      <c r="V26" s="3">
        <v>250635</v>
      </c>
      <c r="W26">
        <v>61.16</v>
      </c>
      <c r="X26" t="s">
        <v>14</v>
      </c>
      <c r="Y26" t="s">
        <v>14</v>
      </c>
      <c r="Z26" t="s">
        <v>14</v>
      </c>
      <c r="AA26" t="s">
        <v>14</v>
      </c>
      <c r="AC26">
        <v>61</v>
      </c>
      <c r="AD26" t="s">
        <v>51</v>
      </c>
      <c r="AE26" s="2">
        <v>45832.902569444443</v>
      </c>
      <c r="AF26">
        <v>258</v>
      </c>
      <c r="AG26" t="s">
        <v>13</v>
      </c>
      <c r="AH26">
        <v>0</v>
      </c>
      <c r="AI26">
        <v>12.082000000000001</v>
      </c>
      <c r="AJ26" s="3">
        <v>63062</v>
      </c>
      <c r="AK26">
        <v>13.68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61</v>
      </c>
      <c r="AT26" s="15">
        <f t="shared" si="0"/>
        <v>61014.378961298498</v>
      </c>
      <c r="AU26" s="16">
        <f t="shared" si="1"/>
        <v>14087.777615736721</v>
      </c>
      <c r="AW26" s="6">
        <f t="shared" si="2"/>
        <v>60941.2975354995</v>
      </c>
      <c r="AX26" s="7">
        <f t="shared" si="3"/>
        <v>12829.72705966112</v>
      </c>
      <c r="AZ26" s="11">
        <f t="shared" si="4"/>
        <v>61999.519435500006</v>
      </c>
      <c r="BA26" s="12">
        <f t="shared" si="5"/>
        <v>13680.8056319804</v>
      </c>
      <c r="BC26" s="13">
        <f t="shared" si="6"/>
        <v>66794.103500025012</v>
      </c>
      <c r="BD26" s="14">
        <f t="shared" si="7"/>
        <v>12363.427715268679</v>
      </c>
      <c r="BF26" s="15">
        <f t="shared" si="8"/>
        <v>61014.378961298498</v>
      </c>
      <c r="BG26" s="16">
        <f t="shared" si="9"/>
        <v>14087.777615736721</v>
      </c>
      <c r="BI26">
        <v>61</v>
      </c>
      <c r="BJ26" t="s">
        <v>51</v>
      </c>
      <c r="BK26" s="2">
        <v>45832.902569444443</v>
      </c>
      <c r="BL26">
        <v>258</v>
      </c>
      <c r="BM26" t="s">
        <v>13</v>
      </c>
      <c r="BN26">
        <v>0</v>
      </c>
      <c r="BO26">
        <v>2.847</v>
      </c>
      <c r="BP26" s="3">
        <v>769485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62</v>
      </c>
      <c r="B27" t="s">
        <v>52</v>
      </c>
      <c r="C27" s="2">
        <v>45832.923831018517</v>
      </c>
      <c r="D27">
        <v>411</v>
      </c>
      <c r="E27" t="s">
        <v>13</v>
      </c>
      <c r="F27">
        <v>0</v>
      </c>
      <c r="G27">
        <v>5.8659999999999997</v>
      </c>
      <c r="H27" s="3">
        <v>39903747</v>
      </c>
      <c r="I27">
        <v>100.89400000000001</v>
      </c>
      <c r="J27" t="s">
        <v>14</v>
      </c>
      <c r="K27" t="s">
        <v>14</v>
      </c>
      <c r="L27" t="s">
        <v>14</v>
      </c>
      <c r="M27" t="s">
        <v>14</v>
      </c>
      <c r="O27">
        <v>62</v>
      </c>
      <c r="P27" t="s">
        <v>52</v>
      </c>
      <c r="Q27" s="2">
        <v>45832.923831018517</v>
      </c>
      <c r="R27">
        <v>411</v>
      </c>
      <c r="S27" t="s">
        <v>13</v>
      </c>
      <c r="T27">
        <v>0</v>
      </c>
      <c r="U27">
        <v>5.8280000000000003</v>
      </c>
      <c r="V27" s="3">
        <v>353742</v>
      </c>
      <c r="W27">
        <v>85.753</v>
      </c>
      <c r="X27" t="s">
        <v>14</v>
      </c>
      <c r="Y27" t="s">
        <v>14</v>
      </c>
      <c r="Z27" t="s">
        <v>14</v>
      </c>
      <c r="AA27" t="s">
        <v>14</v>
      </c>
      <c r="AC27">
        <v>62</v>
      </c>
      <c r="AD27" t="s">
        <v>52</v>
      </c>
      <c r="AE27" s="2">
        <v>45832.923831018517</v>
      </c>
      <c r="AF27">
        <v>411</v>
      </c>
      <c r="AG27" t="s">
        <v>13</v>
      </c>
      <c r="AH27">
        <v>0</v>
      </c>
      <c r="AI27">
        <v>12.092000000000001</v>
      </c>
      <c r="AJ27" s="3">
        <v>52798</v>
      </c>
      <c r="AK27">
        <v>11.446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62</v>
      </c>
      <c r="AT27" s="15">
        <f t="shared" si="0"/>
        <v>85282.840298001043</v>
      </c>
      <c r="AU27" s="16">
        <f t="shared" si="1"/>
        <v>11896.725982101521</v>
      </c>
      <c r="AW27" s="6">
        <f t="shared" si="2"/>
        <v>85211.362858309672</v>
      </c>
      <c r="AX27" s="7">
        <f t="shared" si="3"/>
        <v>10738.506312921918</v>
      </c>
      <c r="AZ27" s="11">
        <f t="shared" si="4"/>
        <v>87200.15494872001</v>
      </c>
      <c r="BA27" s="12">
        <f t="shared" si="5"/>
        <v>11187.050581916399</v>
      </c>
      <c r="BC27" s="13">
        <f t="shared" si="6"/>
        <v>93433.272720516004</v>
      </c>
      <c r="BD27" s="14">
        <f t="shared" si="7"/>
        <v>10274.54067983988</v>
      </c>
      <c r="BF27" s="15">
        <f t="shared" si="8"/>
        <v>85282.840298001043</v>
      </c>
      <c r="BG27" s="16">
        <f t="shared" si="9"/>
        <v>11896.725982101521</v>
      </c>
      <c r="BI27">
        <v>62</v>
      </c>
      <c r="BJ27" t="s">
        <v>52</v>
      </c>
      <c r="BK27" s="2">
        <v>45832.923831018517</v>
      </c>
      <c r="BL27">
        <v>411</v>
      </c>
      <c r="BM27" t="s">
        <v>13</v>
      </c>
      <c r="BN27">
        <v>0</v>
      </c>
      <c r="BO27">
        <v>2.8540000000000001</v>
      </c>
      <c r="BP27" s="3">
        <v>644330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63</v>
      </c>
      <c r="B28" t="s">
        <v>53</v>
      </c>
      <c r="C28" s="2">
        <v>45832.945092592592</v>
      </c>
      <c r="D28">
        <v>132</v>
      </c>
      <c r="E28" t="s">
        <v>13</v>
      </c>
      <c r="F28">
        <v>0</v>
      </c>
      <c r="G28">
        <v>5.9850000000000003</v>
      </c>
      <c r="H28" s="3">
        <v>140967</v>
      </c>
      <c r="I28">
        <v>0.318</v>
      </c>
      <c r="J28" t="s">
        <v>14</v>
      </c>
      <c r="K28" t="s">
        <v>14</v>
      </c>
      <c r="L28" t="s">
        <v>14</v>
      </c>
      <c r="M28" t="s">
        <v>14</v>
      </c>
      <c r="O28">
        <v>63</v>
      </c>
      <c r="P28" t="s">
        <v>53</v>
      </c>
      <c r="Q28" s="2">
        <v>45832.945092592592</v>
      </c>
      <c r="R28">
        <v>132</v>
      </c>
      <c r="S28" t="s">
        <v>13</v>
      </c>
      <c r="T28">
        <v>0</v>
      </c>
      <c r="U28">
        <v>5.9359999999999999</v>
      </c>
      <c r="V28" s="3">
        <v>1117</v>
      </c>
      <c r="W28">
        <v>0.36699999999999999</v>
      </c>
      <c r="X28" t="s">
        <v>14</v>
      </c>
      <c r="Y28" t="s">
        <v>14</v>
      </c>
      <c r="Z28" t="s">
        <v>14</v>
      </c>
      <c r="AA28" t="s">
        <v>14</v>
      </c>
      <c r="AC28">
        <v>63</v>
      </c>
      <c r="AD28" t="s">
        <v>53</v>
      </c>
      <c r="AE28" s="2">
        <v>45832.945092592592</v>
      </c>
      <c r="AF28">
        <v>132</v>
      </c>
      <c r="AG28" t="s">
        <v>13</v>
      </c>
      <c r="AH28">
        <v>0</v>
      </c>
      <c r="AI28">
        <v>12.057</v>
      </c>
      <c r="AJ28" s="3">
        <v>84636</v>
      </c>
      <c r="AK28">
        <v>18.364000000000001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63</v>
      </c>
      <c r="AT28" s="15">
        <f t="shared" si="0"/>
        <v>376.02623819159294</v>
      </c>
      <c r="AU28" s="16">
        <f t="shared" si="1"/>
        <v>18685.875458492479</v>
      </c>
      <c r="AW28" s="6">
        <f t="shared" si="2"/>
        <v>326.92004967753189</v>
      </c>
      <c r="AX28" s="7">
        <f t="shared" si="3"/>
        <v>17207.754996302079</v>
      </c>
      <c r="AZ28" s="11">
        <f t="shared" si="4"/>
        <v>387.20491784464701</v>
      </c>
      <c r="BA28" s="12">
        <f t="shared" si="5"/>
        <v>18894.360172913603</v>
      </c>
      <c r="BC28" s="13">
        <f t="shared" si="6"/>
        <v>398.60338745829682</v>
      </c>
      <c r="BD28" s="14">
        <f t="shared" si="7"/>
        <v>16737.57384252112</v>
      </c>
      <c r="BF28" s="15">
        <f t="shared" si="8"/>
        <v>376.02623819159294</v>
      </c>
      <c r="BG28" s="16">
        <f t="shared" si="9"/>
        <v>18685.875458492479</v>
      </c>
      <c r="BI28">
        <v>63</v>
      </c>
      <c r="BJ28" t="s">
        <v>53</v>
      </c>
      <c r="BK28" s="2">
        <v>45832.945092592592</v>
      </c>
      <c r="BL28">
        <v>132</v>
      </c>
      <c r="BM28" t="s">
        <v>13</v>
      </c>
      <c r="BN28">
        <v>0</v>
      </c>
      <c r="BO28">
        <v>2.8359999999999999</v>
      </c>
      <c r="BP28" s="3">
        <v>1023154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64</v>
      </c>
      <c r="B29" t="s">
        <v>54</v>
      </c>
      <c r="C29" s="2">
        <v>45832.966365740744</v>
      </c>
      <c r="D29">
        <v>204</v>
      </c>
      <c r="E29" t="s">
        <v>13</v>
      </c>
      <c r="F29">
        <v>0</v>
      </c>
      <c r="G29">
        <v>5.9870000000000001</v>
      </c>
      <c r="H29" s="3">
        <v>56953</v>
      </c>
      <c r="I29">
        <v>0.129</v>
      </c>
      <c r="J29" t="s">
        <v>14</v>
      </c>
      <c r="K29" t="s">
        <v>14</v>
      </c>
      <c r="L29" t="s">
        <v>14</v>
      </c>
      <c r="M29" t="s">
        <v>14</v>
      </c>
      <c r="O29">
        <v>64</v>
      </c>
      <c r="P29" t="s">
        <v>54</v>
      </c>
      <c r="Q29" s="2">
        <v>45832.966365740744</v>
      </c>
      <c r="R29">
        <v>204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64</v>
      </c>
      <c r="AD29" t="s">
        <v>54</v>
      </c>
      <c r="AE29" s="2">
        <v>45832.966365740744</v>
      </c>
      <c r="AF29">
        <v>204</v>
      </c>
      <c r="AG29" t="s">
        <v>13</v>
      </c>
      <c r="AH29">
        <v>0</v>
      </c>
      <c r="AI29">
        <v>12.134</v>
      </c>
      <c r="AJ29" s="3">
        <v>12888</v>
      </c>
      <c r="AK29">
        <v>2.7290000000000001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64</v>
      </c>
      <c r="AT29" s="15">
        <f t="shared" si="0"/>
        <v>155.073867573033</v>
      </c>
      <c r="AU29" s="16">
        <f t="shared" si="1"/>
        <v>2792.4470463059201</v>
      </c>
      <c r="AW29" s="6">
        <f t="shared" si="2"/>
        <v>130.99440089540713</v>
      </c>
      <c r="AX29" s="7">
        <f t="shared" si="3"/>
        <v>2556.0107141171202</v>
      </c>
      <c r="AZ29" s="11">
        <f t="shared" si="4"/>
        <v>157.77275208240704</v>
      </c>
      <c r="BA29" s="12">
        <f t="shared" si="5"/>
        <v>3047.1935418816001</v>
      </c>
      <c r="BC29" s="13">
        <f t="shared" si="6"/>
        <v>159.84898255244082</v>
      </c>
      <c r="BD29" s="14">
        <f t="shared" si="7"/>
        <v>2666.2071874687999</v>
      </c>
      <c r="BF29" s="15">
        <f t="shared" si="8"/>
        <v>155.073867573033</v>
      </c>
      <c r="BG29" s="16">
        <f t="shared" si="9"/>
        <v>2792.4470463059201</v>
      </c>
      <c r="BI29">
        <v>64</v>
      </c>
      <c r="BJ29" t="s">
        <v>54</v>
      </c>
      <c r="BK29" s="2">
        <v>45832.966365740744</v>
      </c>
      <c r="BL29">
        <v>204</v>
      </c>
      <c r="BM29" t="s">
        <v>13</v>
      </c>
      <c r="BN29">
        <v>0</v>
      </c>
      <c r="BO29">
        <v>2.839</v>
      </c>
      <c r="BP29" s="3">
        <v>977427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65</v>
      </c>
      <c r="B30" t="s">
        <v>55</v>
      </c>
      <c r="C30" s="2">
        <v>45832.987627314818</v>
      </c>
      <c r="D30">
        <v>371</v>
      </c>
      <c r="E30" t="s">
        <v>13</v>
      </c>
      <c r="F30">
        <v>0</v>
      </c>
      <c r="G30">
        <v>5.859</v>
      </c>
      <c r="H30" s="3">
        <v>41128469</v>
      </c>
      <c r="I30">
        <v>104.43899999999999</v>
      </c>
      <c r="J30" t="s">
        <v>14</v>
      </c>
      <c r="K30" t="s">
        <v>14</v>
      </c>
      <c r="L30" t="s">
        <v>14</v>
      </c>
      <c r="M30" t="s">
        <v>14</v>
      </c>
      <c r="O30">
        <v>65</v>
      </c>
      <c r="P30" t="s">
        <v>55</v>
      </c>
      <c r="Q30" s="2">
        <v>45832.987627314818</v>
      </c>
      <c r="R30">
        <v>371</v>
      </c>
      <c r="S30" t="s">
        <v>13</v>
      </c>
      <c r="T30">
        <v>0</v>
      </c>
      <c r="U30">
        <v>5.8230000000000004</v>
      </c>
      <c r="V30" s="3">
        <v>367331</v>
      </c>
      <c r="W30">
        <v>88.971999999999994</v>
      </c>
      <c r="X30" t="s">
        <v>14</v>
      </c>
      <c r="Y30" t="s">
        <v>14</v>
      </c>
      <c r="Z30" t="s">
        <v>14</v>
      </c>
      <c r="AA30" t="s">
        <v>14</v>
      </c>
      <c r="AC30">
        <v>65</v>
      </c>
      <c r="AD30" t="s">
        <v>55</v>
      </c>
      <c r="AE30" s="2">
        <v>45832.987627314818</v>
      </c>
      <c r="AF30">
        <v>371</v>
      </c>
      <c r="AG30" t="s">
        <v>13</v>
      </c>
      <c r="AH30">
        <v>0</v>
      </c>
      <c r="AI30">
        <v>12.064</v>
      </c>
      <c r="AJ30" s="3">
        <v>50113</v>
      </c>
      <c r="AK30">
        <v>10.862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65</v>
      </c>
      <c r="AT30" s="15">
        <f t="shared" si="0"/>
        <v>88465.225375491456</v>
      </c>
      <c r="AU30" s="16">
        <f t="shared" si="1"/>
        <v>11323.190958393219</v>
      </c>
      <c r="AW30" s="6">
        <f t="shared" si="2"/>
        <v>88379.306708187825</v>
      </c>
      <c r="AX30" s="7">
        <f t="shared" si="3"/>
        <v>10190.568398135119</v>
      </c>
      <c r="AZ30" s="11">
        <f t="shared" si="4"/>
        <v>90489.760228780011</v>
      </c>
      <c r="BA30" s="12">
        <f t="shared" si="5"/>
        <v>10533.277407747901</v>
      </c>
      <c r="BC30" s="13">
        <f t="shared" si="6"/>
        <v>96895.026129609003</v>
      </c>
      <c r="BD30" s="14">
        <f t="shared" si="7"/>
        <v>9727.2650541609291</v>
      </c>
      <c r="BF30" s="15">
        <f t="shared" si="8"/>
        <v>88465.225375491456</v>
      </c>
      <c r="BG30" s="16">
        <f t="shared" si="9"/>
        <v>11323.190958393219</v>
      </c>
      <c r="BI30">
        <v>65</v>
      </c>
      <c r="BJ30" t="s">
        <v>55</v>
      </c>
      <c r="BK30" s="2">
        <v>45832.987627314818</v>
      </c>
      <c r="BL30">
        <v>371</v>
      </c>
      <c r="BM30" t="s">
        <v>13</v>
      </c>
      <c r="BN30">
        <v>0</v>
      </c>
      <c r="BO30">
        <v>2.851</v>
      </c>
      <c r="BP30" s="3">
        <v>667829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66</v>
      </c>
      <c r="B31" t="s">
        <v>56</v>
      </c>
      <c r="C31" s="2">
        <v>45833.008912037039</v>
      </c>
      <c r="D31">
        <v>186</v>
      </c>
      <c r="E31" t="s">
        <v>13</v>
      </c>
      <c r="F31">
        <v>0</v>
      </c>
      <c r="G31">
        <v>5.9930000000000003</v>
      </c>
      <c r="H31" s="3">
        <v>12913</v>
      </c>
      <c r="I31">
        <v>0.03</v>
      </c>
      <c r="J31" t="s">
        <v>14</v>
      </c>
      <c r="K31" t="s">
        <v>14</v>
      </c>
      <c r="L31" t="s">
        <v>14</v>
      </c>
      <c r="M31" t="s">
        <v>14</v>
      </c>
      <c r="O31">
        <v>66</v>
      </c>
      <c r="P31" t="s">
        <v>56</v>
      </c>
      <c r="Q31" s="2">
        <v>45833.008912037039</v>
      </c>
      <c r="R31">
        <v>186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66</v>
      </c>
      <c r="AD31" t="s">
        <v>56</v>
      </c>
      <c r="AE31" s="2">
        <v>45833.008912037039</v>
      </c>
      <c r="AF31">
        <v>186</v>
      </c>
      <c r="AG31" t="s">
        <v>13</v>
      </c>
      <c r="AH31">
        <v>0</v>
      </c>
      <c r="AI31">
        <v>12.023999999999999</v>
      </c>
      <c r="AJ31" s="3">
        <v>114435</v>
      </c>
      <c r="AK31">
        <v>24.809000000000001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66</v>
      </c>
      <c r="AT31" s="15">
        <f t="shared" si="0"/>
        <v>37.767811915353001</v>
      </c>
      <c r="AU31" s="16">
        <f t="shared" si="1"/>
        <v>25020.721678830501</v>
      </c>
      <c r="AW31" s="6">
        <f t="shared" si="2"/>
        <v>27.836294311872738</v>
      </c>
      <c r="AX31" s="7">
        <f t="shared" si="3"/>
        <v>23215.820677377997</v>
      </c>
      <c r="AZ31" s="11">
        <f t="shared" si="4"/>
        <v>28.611301237687002</v>
      </c>
      <c r="BA31" s="12">
        <f t="shared" si="5"/>
        <v>26032.948898697501</v>
      </c>
      <c r="BC31" s="13">
        <f t="shared" si="6"/>
        <v>33.065630879672803</v>
      </c>
      <c r="BD31" s="14">
        <f t="shared" si="7"/>
        <v>22742.558777523249</v>
      </c>
      <c r="BF31" s="15">
        <f t="shared" si="8"/>
        <v>37.767811915353001</v>
      </c>
      <c r="BG31" s="16">
        <f t="shared" si="9"/>
        <v>25020.721678830501</v>
      </c>
      <c r="BI31">
        <v>66</v>
      </c>
      <c r="BJ31" t="s">
        <v>56</v>
      </c>
      <c r="BK31" s="2">
        <v>45833.008912037039</v>
      </c>
      <c r="BL31">
        <v>186</v>
      </c>
      <c r="BM31" t="s">
        <v>13</v>
      </c>
      <c r="BN31">
        <v>0</v>
      </c>
      <c r="BO31">
        <v>2.8359999999999999</v>
      </c>
      <c r="BP31" s="3">
        <v>1020422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67</v>
      </c>
      <c r="B32" t="s">
        <v>57</v>
      </c>
      <c r="C32" s="2">
        <v>45833.030162037037</v>
      </c>
      <c r="D32">
        <v>92</v>
      </c>
      <c r="E32" t="s">
        <v>13</v>
      </c>
      <c r="F32">
        <v>0</v>
      </c>
      <c r="G32">
        <v>6.0090000000000003</v>
      </c>
      <c r="H32" s="3">
        <v>3127</v>
      </c>
      <c r="I32">
        <v>7.0000000000000001E-3</v>
      </c>
      <c r="J32" t="s">
        <v>14</v>
      </c>
      <c r="K32" t="s">
        <v>14</v>
      </c>
      <c r="L32" t="s">
        <v>14</v>
      </c>
      <c r="M32" t="s">
        <v>14</v>
      </c>
      <c r="O32">
        <v>67</v>
      </c>
      <c r="P32" t="s">
        <v>57</v>
      </c>
      <c r="Q32" s="2">
        <v>45833.030162037037</v>
      </c>
      <c r="R32">
        <v>92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67</v>
      </c>
      <c r="AD32" t="s">
        <v>57</v>
      </c>
      <c r="AE32" s="2">
        <v>45833.030162037037</v>
      </c>
      <c r="AF32">
        <v>92</v>
      </c>
      <c r="AG32" t="s">
        <v>13</v>
      </c>
      <c r="AH32">
        <v>0</v>
      </c>
      <c r="AI32">
        <v>12.012</v>
      </c>
      <c r="AJ32" s="3">
        <v>140403</v>
      </c>
      <c r="AK32">
        <v>30.404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67</v>
      </c>
      <c r="AT32" s="15">
        <f t="shared" si="0"/>
        <v>7.7022596495969999</v>
      </c>
      <c r="AU32" s="16">
        <f t="shared" si="1"/>
        <v>30525.772014416416</v>
      </c>
      <c r="AW32" s="6">
        <f t="shared" si="2"/>
        <v>2.2264944437</v>
      </c>
      <c r="AX32" s="7">
        <f t="shared" si="3"/>
        <v>28414.52427852232</v>
      </c>
      <c r="AZ32" s="11">
        <f t="shared" si="4"/>
        <v>3.1000346600000004</v>
      </c>
      <c r="BA32" s="12">
        <f t="shared" si="5"/>
        <v>32194.561301471898</v>
      </c>
      <c r="BC32" s="13">
        <f t="shared" si="6"/>
        <v>4.4182532910599992</v>
      </c>
      <c r="BD32" s="14">
        <f t="shared" si="7"/>
        <v>27940.73545211173</v>
      </c>
      <c r="BF32" s="15">
        <f t="shared" si="8"/>
        <v>7.7022596495969999</v>
      </c>
      <c r="BG32" s="16">
        <f t="shared" si="9"/>
        <v>30525.772014416416</v>
      </c>
      <c r="BI32">
        <v>67</v>
      </c>
      <c r="BJ32" t="s">
        <v>57</v>
      </c>
      <c r="BK32" s="2">
        <v>45833.030162037037</v>
      </c>
      <c r="BL32">
        <v>92</v>
      </c>
      <c r="BM32" t="s">
        <v>13</v>
      </c>
      <c r="BN32">
        <v>0</v>
      </c>
      <c r="BO32">
        <v>2.83</v>
      </c>
      <c r="BP32" s="3">
        <v>1158986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68</v>
      </c>
      <c r="B33" t="s">
        <v>58</v>
      </c>
      <c r="C33" s="2">
        <v>45833.051423611112</v>
      </c>
      <c r="D33">
        <v>223</v>
      </c>
      <c r="E33" t="s">
        <v>13</v>
      </c>
      <c r="F33">
        <v>0</v>
      </c>
      <c r="G33">
        <v>6.0220000000000002</v>
      </c>
      <c r="H33" s="3">
        <v>2005</v>
      </c>
      <c r="I33">
        <v>5.0000000000000001E-3</v>
      </c>
      <c r="J33" t="s">
        <v>14</v>
      </c>
      <c r="K33" t="s">
        <v>14</v>
      </c>
      <c r="L33" t="s">
        <v>14</v>
      </c>
      <c r="M33" t="s">
        <v>14</v>
      </c>
      <c r="O33">
        <v>68</v>
      </c>
      <c r="P33" t="s">
        <v>58</v>
      </c>
      <c r="Q33" s="2">
        <v>45833.051423611112</v>
      </c>
      <c r="R33">
        <v>223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68</v>
      </c>
      <c r="AD33" t="s">
        <v>58</v>
      </c>
      <c r="AE33" s="2">
        <v>45833.051423611112</v>
      </c>
      <c r="AF33">
        <v>223</v>
      </c>
      <c r="AG33" t="s">
        <v>13</v>
      </c>
      <c r="AH33">
        <v>0</v>
      </c>
      <c r="AI33">
        <v>12.023999999999999</v>
      </c>
      <c r="AJ33" s="3">
        <v>129602</v>
      </c>
      <c r="AK33">
        <v>28.079000000000001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68</v>
      </c>
      <c r="AT33" s="15">
        <f t="shared" si="0"/>
        <v>3.7465520723249996</v>
      </c>
      <c r="AU33" s="16">
        <f t="shared" si="1"/>
        <v>28237.768675349518</v>
      </c>
      <c r="AW33" s="6">
        <f t="shared" si="2"/>
        <v>0.45308413250000013</v>
      </c>
      <c r="AX33" s="7">
        <f t="shared" si="3"/>
        <v>26256.382167129919</v>
      </c>
      <c r="AZ33" s="11">
        <f t="shared" si="4"/>
        <v>5.3369885000000004</v>
      </c>
      <c r="BA33" s="12">
        <f t="shared" si="5"/>
        <v>29638.431253276402</v>
      </c>
      <c r="BC33" s="13">
        <f t="shared" si="6"/>
        <v>1.3369692285000001</v>
      </c>
      <c r="BD33" s="14">
        <f t="shared" si="7"/>
        <v>25782.568417951883</v>
      </c>
      <c r="BF33" s="15">
        <f t="shared" si="8"/>
        <v>3.7465520723249996</v>
      </c>
      <c r="BG33" s="16">
        <f t="shared" si="9"/>
        <v>28237.768675349518</v>
      </c>
      <c r="BI33">
        <v>68</v>
      </c>
      <c r="BJ33" t="s">
        <v>58</v>
      </c>
      <c r="BK33" s="2">
        <v>45833.051423611112</v>
      </c>
      <c r="BL33">
        <v>223</v>
      </c>
      <c r="BM33" t="s">
        <v>13</v>
      </c>
      <c r="BN33">
        <v>0</v>
      </c>
      <c r="BO33">
        <v>2.8330000000000002</v>
      </c>
      <c r="BP33" s="3">
        <v>1098563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69</v>
      </c>
      <c r="B34" t="s">
        <v>59</v>
      </c>
      <c r="C34" s="2">
        <v>45833.072708333333</v>
      </c>
      <c r="D34">
        <v>328</v>
      </c>
      <c r="E34" t="s">
        <v>13</v>
      </c>
      <c r="F34">
        <v>0</v>
      </c>
      <c r="G34">
        <v>5.9909999999999997</v>
      </c>
      <c r="H34" s="3">
        <v>12584</v>
      </c>
      <c r="I34">
        <v>2.9000000000000001E-2</v>
      </c>
      <c r="J34" t="s">
        <v>14</v>
      </c>
      <c r="K34" t="s">
        <v>14</v>
      </c>
      <c r="L34" t="s">
        <v>14</v>
      </c>
      <c r="M34" t="s">
        <v>14</v>
      </c>
      <c r="O34">
        <v>69</v>
      </c>
      <c r="P34" t="s">
        <v>59</v>
      </c>
      <c r="Q34" s="2">
        <v>45833.072708333333</v>
      </c>
      <c r="R34">
        <v>328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69</v>
      </c>
      <c r="AD34" t="s">
        <v>59</v>
      </c>
      <c r="AE34" s="2">
        <v>45833.072708333333</v>
      </c>
      <c r="AF34">
        <v>328</v>
      </c>
      <c r="AG34" t="s">
        <v>13</v>
      </c>
      <c r="AH34">
        <v>0</v>
      </c>
      <c r="AI34">
        <v>12.2</v>
      </c>
      <c r="AJ34" s="3">
        <v>302992</v>
      </c>
      <c r="AK34">
        <v>64.968000000000004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69</v>
      </c>
      <c r="AT34" s="15">
        <f t="shared" si="0"/>
        <v>36.887640094272001</v>
      </c>
      <c r="AU34" s="16">
        <f t="shared" si="1"/>
        <v>64668.022305080318</v>
      </c>
      <c r="AW34" s="6">
        <f t="shared" si="2"/>
        <v>27.064477922709759</v>
      </c>
      <c r="AX34" s="7">
        <f t="shared" si="3"/>
        <v>60181.904439326725</v>
      </c>
      <c r="AZ34" s="11">
        <f t="shared" si="4"/>
        <v>27.623382922688002</v>
      </c>
      <c r="BA34" s="12">
        <f t="shared" si="5"/>
        <v>69519.328580582413</v>
      </c>
      <c r="BC34" s="13">
        <f t="shared" si="6"/>
        <v>32.114282482227203</v>
      </c>
      <c r="BD34" s="14">
        <f t="shared" si="7"/>
        <v>59750.495825902086</v>
      </c>
      <c r="BF34" s="15">
        <f t="shared" si="8"/>
        <v>36.887640094272001</v>
      </c>
      <c r="BG34" s="16">
        <f t="shared" si="9"/>
        <v>64668.022305080318</v>
      </c>
      <c r="BI34">
        <v>69</v>
      </c>
      <c r="BJ34" t="s">
        <v>59</v>
      </c>
      <c r="BK34" s="2">
        <v>45833.072708333333</v>
      </c>
      <c r="BL34">
        <v>328</v>
      </c>
      <c r="BM34" t="s">
        <v>13</v>
      </c>
      <c r="BN34">
        <v>0</v>
      </c>
      <c r="BO34">
        <v>2.83</v>
      </c>
      <c r="BP34" s="3">
        <v>1135522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70</v>
      </c>
      <c r="B35" t="s">
        <v>60</v>
      </c>
      <c r="C35" s="2">
        <v>45833.093946759262</v>
      </c>
      <c r="D35">
        <v>182</v>
      </c>
      <c r="E35" t="s">
        <v>13</v>
      </c>
      <c r="F35">
        <v>0</v>
      </c>
      <c r="G35">
        <v>5.9930000000000003</v>
      </c>
      <c r="H35" s="3">
        <v>11238</v>
      </c>
      <c r="I35">
        <v>2.5999999999999999E-2</v>
      </c>
      <c r="J35" t="s">
        <v>14</v>
      </c>
      <c r="K35" t="s">
        <v>14</v>
      </c>
      <c r="L35" t="s">
        <v>14</v>
      </c>
      <c r="M35" t="s">
        <v>14</v>
      </c>
      <c r="O35">
        <v>70</v>
      </c>
      <c r="P35" t="s">
        <v>60</v>
      </c>
      <c r="Q35" s="2">
        <v>45833.093946759262</v>
      </c>
      <c r="R35">
        <v>182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70</v>
      </c>
      <c r="AD35" t="s">
        <v>60</v>
      </c>
      <c r="AE35" s="2">
        <v>45833.093946759262</v>
      </c>
      <c r="AF35">
        <v>182</v>
      </c>
      <c r="AG35" t="s">
        <v>13</v>
      </c>
      <c r="AH35">
        <v>0</v>
      </c>
      <c r="AI35">
        <v>12.2</v>
      </c>
      <c r="AJ35" s="3">
        <v>82661</v>
      </c>
      <c r="AK35">
        <v>17.936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70</v>
      </c>
      <c r="AT35" s="15">
        <f t="shared" si="0"/>
        <v>33.286101034627997</v>
      </c>
      <c r="AU35" s="16">
        <f t="shared" si="1"/>
        <v>18265.351929418979</v>
      </c>
      <c r="AW35" s="6">
        <f t="shared" si="2"/>
        <v>23.906652390452237</v>
      </c>
      <c r="AX35" s="7">
        <f t="shared" si="3"/>
        <v>16807.954599696077</v>
      </c>
      <c r="AZ35" s="11">
        <f t="shared" si="4"/>
        <v>23.578070500411997</v>
      </c>
      <c r="BA35" s="12">
        <f t="shared" si="5"/>
        <v>18418.666506331101</v>
      </c>
      <c r="BC35" s="13">
        <f t="shared" si="6"/>
        <v>28.221488684412805</v>
      </c>
      <c r="BD35" s="14">
        <f t="shared" si="7"/>
        <v>16338.07113266837</v>
      </c>
      <c r="BF35" s="15">
        <f t="shared" si="8"/>
        <v>33.286101034627997</v>
      </c>
      <c r="BG35" s="16">
        <f t="shared" si="9"/>
        <v>18265.351929418979</v>
      </c>
      <c r="BI35">
        <v>70</v>
      </c>
      <c r="BJ35" t="s">
        <v>60</v>
      </c>
      <c r="BK35" s="2">
        <v>45833.093946759262</v>
      </c>
      <c r="BL35">
        <v>182</v>
      </c>
      <c r="BM35" t="s">
        <v>13</v>
      </c>
      <c r="BN35">
        <v>0</v>
      </c>
      <c r="BO35">
        <v>2.83</v>
      </c>
      <c r="BP35" s="3">
        <v>1139805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71</v>
      </c>
      <c r="B36" t="s">
        <v>61</v>
      </c>
      <c r="C36" s="2">
        <v>45833.115243055552</v>
      </c>
      <c r="D36">
        <v>253</v>
      </c>
      <c r="E36" t="s">
        <v>13</v>
      </c>
      <c r="F36">
        <v>0</v>
      </c>
      <c r="G36">
        <v>5.9880000000000004</v>
      </c>
      <c r="H36" s="3">
        <v>22781</v>
      </c>
      <c r="I36">
        <v>5.1999999999999998E-2</v>
      </c>
      <c r="J36" t="s">
        <v>14</v>
      </c>
      <c r="K36" t="s">
        <v>14</v>
      </c>
      <c r="L36" t="s">
        <v>14</v>
      </c>
      <c r="M36" t="s">
        <v>14</v>
      </c>
      <c r="O36">
        <v>71</v>
      </c>
      <c r="P36" t="s">
        <v>61</v>
      </c>
      <c r="Q36" s="2">
        <v>45833.115243055552</v>
      </c>
      <c r="R36">
        <v>253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71</v>
      </c>
      <c r="AD36" t="s">
        <v>61</v>
      </c>
      <c r="AE36" s="2">
        <v>45833.115243055552</v>
      </c>
      <c r="AF36">
        <v>253</v>
      </c>
      <c r="AG36" t="s">
        <v>13</v>
      </c>
      <c r="AH36">
        <v>0</v>
      </c>
      <c r="AI36">
        <v>12.065</v>
      </c>
      <c r="AJ36" s="3">
        <v>67492</v>
      </c>
      <c r="AK36">
        <v>14.643000000000001</v>
      </c>
      <c r="AL36" t="s">
        <v>14</v>
      </c>
      <c r="AM36" t="s">
        <v>14</v>
      </c>
      <c r="AN36" t="s">
        <v>14</v>
      </c>
      <c r="AO36" t="s">
        <v>14</v>
      </c>
      <c r="AQ36">
        <v>2</v>
      </c>
      <c r="AR36" t="s">
        <v>70</v>
      </c>
      <c r="AS36" s="10">
        <v>71</v>
      </c>
      <c r="AT36" s="15">
        <f t="shared" si="0"/>
        <v>64.141151848256996</v>
      </c>
      <c r="AU36" s="16">
        <f t="shared" si="1"/>
        <v>15032.75649392032</v>
      </c>
      <c r="AW36" s="6">
        <f t="shared" si="2"/>
        <v>50.977989837181056</v>
      </c>
      <c r="AX36" s="7">
        <f t="shared" si="3"/>
        <v>13730.64845996672</v>
      </c>
      <c r="AZ36" s="11">
        <f t="shared" si="4"/>
        <v>58.084161063503004</v>
      </c>
      <c r="BA36" s="12">
        <f t="shared" si="5"/>
        <v>14754.461944382401</v>
      </c>
      <c r="BC36" s="13">
        <f t="shared" si="6"/>
        <v>61.571239320063199</v>
      </c>
      <c r="BD36" s="14">
        <f t="shared" si="7"/>
        <v>13263.43886336208</v>
      </c>
      <c r="BF36" s="15">
        <f t="shared" si="8"/>
        <v>64.141151848256996</v>
      </c>
      <c r="BG36" s="16">
        <f t="shared" si="9"/>
        <v>15032.75649392032</v>
      </c>
      <c r="BI36">
        <v>71</v>
      </c>
      <c r="BJ36" t="s">
        <v>61</v>
      </c>
      <c r="BK36" s="2">
        <v>45833.115243055552</v>
      </c>
      <c r="BL36">
        <v>253</v>
      </c>
      <c r="BM36" t="s">
        <v>13</v>
      </c>
      <c r="BN36">
        <v>0</v>
      </c>
      <c r="BO36">
        <v>2.839</v>
      </c>
      <c r="BP36" s="3">
        <v>964631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72</v>
      </c>
      <c r="B37" t="s">
        <v>62</v>
      </c>
      <c r="C37" s="2">
        <v>45833.136504629627</v>
      </c>
      <c r="D37">
        <v>341</v>
      </c>
      <c r="E37" t="s">
        <v>13</v>
      </c>
      <c r="F37">
        <v>0</v>
      </c>
      <c r="G37">
        <v>5.9880000000000004</v>
      </c>
      <c r="H37" s="3">
        <v>34191</v>
      </c>
      <c r="I37">
        <v>7.6999999999999999E-2</v>
      </c>
      <c r="J37" t="s">
        <v>14</v>
      </c>
      <c r="K37" t="s">
        <v>14</v>
      </c>
      <c r="L37" t="s">
        <v>14</v>
      </c>
      <c r="M37" t="s">
        <v>14</v>
      </c>
      <c r="O37">
        <v>72</v>
      </c>
      <c r="P37" t="s">
        <v>62</v>
      </c>
      <c r="Q37" s="2">
        <v>45833.136504629627</v>
      </c>
      <c r="R37">
        <v>341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72</v>
      </c>
      <c r="AD37" t="s">
        <v>62</v>
      </c>
      <c r="AE37" s="2">
        <v>45833.136504629627</v>
      </c>
      <c r="AF37">
        <v>341</v>
      </c>
      <c r="AG37" t="s">
        <v>13</v>
      </c>
      <c r="AH37">
        <v>0</v>
      </c>
      <c r="AI37">
        <v>12.129</v>
      </c>
      <c r="AJ37">
        <v>547</v>
      </c>
      <c r="AK37">
        <v>2.4E-2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72</v>
      </c>
      <c r="AT37" s="15">
        <f t="shared" si="0"/>
        <v>94.571808561496994</v>
      </c>
      <c r="AU37" s="16">
        <f t="shared" si="1"/>
        <v>-9.4627821856299903</v>
      </c>
      <c r="AW37" s="6">
        <f t="shared" si="2"/>
        <v>77.716314768300265</v>
      </c>
      <c r="AX37" s="7">
        <f t="shared" si="3"/>
        <v>9.3572641863199948</v>
      </c>
      <c r="AZ37" s="11">
        <f t="shared" si="4"/>
        <v>91.779661393463002</v>
      </c>
      <c r="BA37" s="12">
        <f t="shared" si="5"/>
        <v>111.61153077509999</v>
      </c>
      <c r="BC37" s="13">
        <f t="shared" si="6"/>
        <v>94.461094729887208</v>
      </c>
      <c r="BD37" s="14">
        <f t="shared" si="7"/>
        <v>146.21710730179998</v>
      </c>
      <c r="BF37" s="15">
        <f t="shared" si="8"/>
        <v>94.571808561496994</v>
      </c>
      <c r="BG37" s="16">
        <f t="shared" si="9"/>
        <v>-9.4627821856299903</v>
      </c>
      <c r="BI37">
        <v>72</v>
      </c>
      <c r="BJ37" t="s">
        <v>62</v>
      </c>
      <c r="BK37" s="2">
        <v>45833.136504629627</v>
      </c>
      <c r="BL37">
        <v>341</v>
      </c>
      <c r="BM37" t="s">
        <v>13</v>
      </c>
      <c r="BN37">
        <v>0</v>
      </c>
      <c r="BO37">
        <v>2.8370000000000002</v>
      </c>
      <c r="BP37" s="3">
        <v>1020758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73</v>
      </c>
      <c r="B38" t="s">
        <v>63</v>
      </c>
      <c r="C38" s="2">
        <v>45833.454259259262</v>
      </c>
      <c r="D38" t="s">
        <v>64</v>
      </c>
      <c r="E38" t="s">
        <v>13</v>
      </c>
      <c r="F38">
        <v>0</v>
      </c>
      <c r="G38">
        <v>5.9980000000000002</v>
      </c>
      <c r="H38" s="3">
        <v>38829</v>
      </c>
      <c r="I38">
        <v>8.7999999999999995E-2</v>
      </c>
      <c r="J38" t="s">
        <v>14</v>
      </c>
      <c r="K38" t="s">
        <v>14</v>
      </c>
      <c r="L38" t="s">
        <v>14</v>
      </c>
      <c r="M38" t="s">
        <v>14</v>
      </c>
      <c r="O38">
        <v>73</v>
      </c>
      <c r="P38" t="s">
        <v>63</v>
      </c>
      <c r="Q38" s="2">
        <v>45833.454259259262</v>
      </c>
      <c r="R38" t="s">
        <v>64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73</v>
      </c>
      <c r="AD38" t="s">
        <v>63</v>
      </c>
      <c r="AE38" s="2">
        <v>45833.454259259262</v>
      </c>
      <c r="AF38" t="s">
        <v>64</v>
      </c>
      <c r="AG38" t="s">
        <v>13</v>
      </c>
      <c r="AH38">
        <v>0</v>
      </c>
      <c r="AI38">
        <v>12.169</v>
      </c>
      <c r="AJ38" s="3">
        <v>2354</v>
      </c>
      <c r="AK38">
        <v>0.42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71</v>
      </c>
      <c r="AS38" s="10">
        <v>73</v>
      </c>
      <c r="AT38" s="15">
        <f t="shared" si="0"/>
        <v>106.921855203617</v>
      </c>
      <c r="AU38" s="16">
        <f t="shared" si="1"/>
        <v>401.73388762388004</v>
      </c>
      <c r="AW38" s="6">
        <f t="shared" si="2"/>
        <v>88.579062547449851</v>
      </c>
      <c r="AX38" s="7">
        <f t="shared" si="3"/>
        <v>382.73038561568001</v>
      </c>
      <c r="AZ38" s="11">
        <f t="shared" si="4"/>
        <v>105.359017912943</v>
      </c>
      <c r="BA38" s="12">
        <f t="shared" si="5"/>
        <v>550.12860577239996</v>
      </c>
      <c r="BC38" s="13">
        <f t="shared" si="6"/>
        <v>107.80884976959921</v>
      </c>
      <c r="BD38" s="14">
        <f t="shared" si="7"/>
        <v>516.33862930320004</v>
      </c>
      <c r="BF38" s="15">
        <f t="shared" si="8"/>
        <v>106.921855203617</v>
      </c>
      <c r="BG38" s="16">
        <f t="shared" si="9"/>
        <v>401.73388762388004</v>
      </c>
      <c r="BI38">
        <v>73</v>
      </c>
      <c r="BJ38" t="s">
        <v>63</v>
      </c>
      <c r="BK38" s="2">
        <v>45833.454259259262</v>
      </c>
      <c r="BL38" t="s">
        <v>64</v>
      </c>
      <c r="BM38" t="s">
        <v>13</v>
      </c>
      <c r="BN38">
        <v>0</v>
      </c>
      <c r="BO38">
        <v>2.7989999999999999</v>
      </c>
      <c r="BP38" s="3">
        <v>1851291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74</v>
      </c>
      <c r="B39" t="s">
        <v>65</v>
      </c>
      <c r="C39" s="2">
        <v>45833.47550925926</v>
      </c>
      <c r="D39" t="s">
        <v>66</v>
      </c>
      <c r="E39" t="s">
        <v>13</v>
      </c>
      <c r="F39">
        <v>0</v>
      </c>
      <c r="G39">
        <v>5.9980000000000002</v>
      </c>
      <c r="H39" s="3">
        <v>7888</v>
      </c>
      <c r="I39">
        <v>1.7999999999999999E-2</v>
      </c>
      <c r="J39" t="s">
        <v>14</v>
      </c>
      <c r="K39" t="s">
        <v>14</v>
      </c>
      <c r="L39" t="s">
        <v>14</v>
      </c>
      <c r="M39" t="s">
        <v>14</v>
      </c>
      <c r="O39">
        <v>74</v>
      </c>
      <c r="P39" t="s">
        <v>65</v>
      </c>
      <c r="Q39" s="2">
        <v>45833.47550925926</v>
      </c>
      <c r="R39" t="s">
        <v>66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74</v>
      </c>
      <c r="AD39" t="s">
        <v>65</v>
      </c>
      <c r="AE39" s="2">
        <v>45833.47550925926</v>
      </c>
      <c r="AF39" t="s">
        <v>66</v>
      </c>
      <c r="AG39" t="s">
        <v>13</v>
      </c>
      <c r="AH39">
        <v>0</v>
      </c>
      <c r="AI39">
        <v>12.041</v>
      </c>
      <c r="AJ39" s="3">
        <v>108103</v>
      </c>
      <c r="AK39">
        <v>23.442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71</v>
      </c>
      <c r="AS39" s="10">
        <v>74</v>
      </c>
      <c r="AT39" s="15">
        <f t="shared" si="0"/>
        <v>24.725455080191999</v>
      </c>
      <c r="AU39" s="16">
        <f t="shared" si="1"/>
        <v>23676.20603357242</v>
      </c>
      <c r="AW39" s="6">
        <f t="shared" si="2"/>
        <v>13.821336243200001</v>
      </c>
      <c r="AX39" s="7">
        <f t="shared" si="3"/>
        <v>21942.956780298318</v>
      </c>
      <c r="AZ39" s="11">
        <f t="shared" si="4"/>
        <v>8.7327737600000024</v>
      </c>
      <c r="BA39" s="12">
        <f t="shared" si="5"/>
        <v>24522.1451228919</v>
      </c>
      <c r="BC39" s="13">
        <f t="shared" si="6"/>
        <v>19.093545884159997</v>
      </c>
      <c r="BD39" s="14">
        <f t="shared" si="7"/>
        <v>21470.128105625728</v>
      </c>
      <c r="BF39" s="15">
        <f t="shared" si="8"/>
        <v>24.725455080191999</v>
      </c>
      <c r="BG39" s="16">
        <f t="shared" si="9"/>
        <v>23676.20603357242</v>
      </c>
      <c r="BI39">
        <v>74</v>
      </c>
      <c r="BJ39" t="s">
        <v>65</v>
      </c>
      <c r="BK39" s="2">
        <v>45833.47550925926</v>
      </c>
      <c r="BL39" t="s">
        <v>66</v>
      </c>
      <c r="BM39" t="s">
        <v>13</v>
      </c>
      <c r="BN39">
        <v>0</v>
      </c>
      <c r="BO39">
        <v>2.8140000000000001</v>
      </c>
      <c r="BP39" s="3">
        <v>1609667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75</v>
      </c>
      <c r="B40" t="s">
        <v>67</v>
      </c>
      <c r="C40" s="2">
        <v>45833.496782407405</v>
      </c>
      <c r="D40" t="s">
        <v>68</v>
      </c>
      <c r="E40" t="s">
        <v>13</v>
      </c>
      <c r="F40">
        <v>0</v>
      </c>
      <c r="G40">
        <v>5.9889999999999999</v>
      </c>
      <c r="H40" s="3">
        <v>16950</v>
      </c>
      <c r="I40">
        <v>3.9E-2</v>
      </c>
      <c r="J40" t="s">
        <v>14</v>
      </c>
      <c r="K40" t="s">
        <v>14</v>
      </c>
      <c r="L40" t="s">
        <v>14</v>
      </c>
      <c r="M40" t="s">
        <v>14</v>
      </c>
      <c r="O40">
        <v>75</v>
      </c>
      <c r="P40" t="s">
        <v>67</v>
      </c>
      <c r="Q40" s="2">
        <v>45833.496782407405</v>
      </c>
      <c r="R40" t="s">
        <v>68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75</v>
      </c>
      <c r="AD40" t="s">
        <v>67</v>
      </c>
      <c r="AE40" s="2">
        <v>45833.496782407405</v>
      </c>
      <c r="AF40" t="s">
        <v>68</v>
      </c>
      <c r="AG40" t="s">
        <v>13</v>
      </c>
      <c r="AH40">
        <v>0</v>
      </c>
      <c r="AI40">
        <v>12.07</v>
      </c>
      <c r="AJ40" s="3">
        <v>68768</v>
      </c>
      <c r="AK40">
        <v>14.92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71</v>
      </c>
      <c r="AS40" s="10">
        <v>75</v>
      </c>
      <c r="AT40" s="15">
        <f t="shared" si="0"/>
        <v>48.563339442500002</v>
      </c>
      <c r="AU40" s="16">
        <f t="shared" si="1"/>
        <v>15304.86721830912</v>
      </c>
      <c r="AW40" s="6">
        <f t="shared" si="2"/>
        <v>37.305460656649998</v>
      </c>
      <c r="AX40" s="7">
        <f t="shared" si="3"/>
        <v>13989.960554731519</v>
      </c>
      <c r="AZ40" s="11">
        <f t="shared" si="4"/>
        <v>40.7057739575</v>
      </c>
      <c r="BA40" s="12">
        <f t="shared" si="5"/>
        <v>15063.415952998403</v>
      </c>
      <c r="BC40" s="13">
        <f t="shared" si="6"/>
        <v>44.734077038000002</v>
      </c>
      <c r="BD40" s="14">
        <f t="shared" si="7"/>
        <v>13522.49962108928</v>
      </c>
      <c r="BF40" s="15">
        <f t="shared" si="8"/>
        <v>48.563339442500002</v>
      </c>
      <c r="BG40" s="16">
        <f t="shared" si="9"/>
        <v>15304.86721830912</v>
      </c>
      <c r="BI40">
        <v>75</v>
      </c>
      <c r="BJ40" t="s">
        <v>67</v>
      </c>
      <c r="BK40" s="2">
        <v>45833.496782407405</v>
      </c>
      <c r="BL40" t="s">
        <v>68</v>
      </c>
      <c r="BM40" t="s">
        <v>13</v>
      </c>
      <c r="BN40">
        <v>0</v>
      </c>
      <c r="BO40">
        <v>2.8029999999999999</v>
      </c>
      <c r="BP40" s="3">
        <v>1724879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2025-06-25T17:53:15Z</dcterms:modified>
</cp:coreProperties>
</file>