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5 season misc analyses\GC 2025\"/>
    </mc:Choice>
  </mc:AlternateContent>
  <xr:revisionPtr revIDLastSave="0" documentId="13_ncr:1_{41CD59CD-8D29-4C63-8CAA-73E39A5804F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7" i="1" l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42" i="1"/>
  <c r="AU42" i="1"/>
  <c r="AW42" i="1"/>
  <c r="AX42" i="1"/>
  <c r="AZ42" i="1"/>
  <c r="BA42" i="1"/>
  <c r="BC42" i="1"/>
  <c r="BD42" i="1"/>
  <c r="BF42" i="1"/>
  <c r="BG42" i="1"/>
  <c r="AT43" i="1"/>
  <c r="AU43" i="1"/>
  <c r="AW43" i="1"/>
  <c r="AX43" i="1"/>
  <c r="AZ43" i="1"/>
  <c r="BA43" i="1"/>
  <c r="BC43" i="1"/>
  <c r="BD43" i="1"/>
  <c r="BF43" i="1"/>
  <c r="BG43" i="1"/>
  <c r="AT44" i="1"/>
  <c r="AU44" i="1"/>
  <c r="AW44" i="1"/>
  <c r="AX44" i="1"/>
  <c r="AZ44" i="1"/>
  <c r="BA44" i="1"/>
  <c r="BC44" i="1"/>
  <c r="BD44" i="1"/>
  <c r="BF44" i="1"/>
  <c r="BG44" i="1"/>
  <c r="AT9" i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</calcChain>
</file>

<file path=xl/sharedStrings.xml><?xml version="1.0" encoding="utf-8"?>
<sst xmlns="http://schemas.openxmlformats.org/spreadsheetml/2006/main" count="1055" uniqueCount="75">
  <si>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</si>
  <si>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</si>
  <si>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</si>
  <si>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</si>
  <si>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</si>
  <si>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</si>
  <si>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</si>
  <si>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</si>
  <si>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</si>
  <si>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</si>
  <si>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</si>
  <si>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</si>
  <si>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</si>
  <si>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</si>
  <si>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</si>
  <si>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</si>
  <si>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</si>
  <si>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</si>
  <si>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</si>
  <si>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</si>
  <si>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</si>
  <si>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</si>
  <si>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</si>
  <si>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</si>
  <si>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</si>
  <si>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</si>
  <si>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</si>
  <si>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2024 ranged CAL Measured headspace CH4  in ppm from GC in ppm</t>
  </si>
  <si>
    <t>QC reference tank</t>
  </si>
  <si>
    <t xml:space="preserve">QC spiked air </t>
  </si>
  <si>
    <t>Analyst Data Quality Code (1=no problems, 2=note, 3=fatal flaws)</t>
  </si>
  <si>
    <t>2025 ranged CAL Measured headspace CH4  in ppm from GC in ppm</t>
  </si>
  <si>
    <t>2025 CAL Measured headspace CO2 in ppm from GC in ppm</t>
  </si>
  <si>
    <t>2024 CAL Measured headspace CO2 in ppm from GC in ppm</t>
  </si>
  <si>
    <t>FMI20250708_001.gcd</t>
  </si>
  <si>
    <t>QC outside air</t>
  </si>
  <si>
    <t>FMI20250708_002.gcd</t>
  </si>
  <si>
    <t>FMI20250708_003.gcd</t>
  </si>
  <si>
    <t>FMI20250708_025.gcd</t>
  </si>
  <si>
    <t>FMI20250708_026.gcd</t>
  </si>
  <si>
    <t>FMI20250708_027.gcd</t>
  </si>
  <si>
    <t>FMI20250708_028.gcd</t>
  </si>
  <si>
    <t>FMI20250708_029.gcd</t>
  </si>
  <si>
    <t>FMI20250708_030.gcd</t>
  </si>
  <si>
    <t>FMI20250708_031.gcd</t>
  </si>
  <si>
    <t>FMI20250708_032.gcd</t>
  </si>
  <si>
    <t>FMI20250708_033.gcd</t>
  </si>
  <si>
    <t>FMI20250708_034.gcd</t>
  </si>
  <si>
    <t>FMI20250708_035.gcd</t>
  </si>
  <si>
    <t>FMI20250708_036.gcd</t>
  </si>
  <si>
    <t>FMI20250708_037.gcd</t>
  </si>
  <si>
    <t>FMI20250708_038.gcd</t>
  </si>
  <si>
    <t>FMI20250708_039.gcd</t>
  </si>
  <si>
    <t>FMI20250708_040.gcd</t>
  </si>
  <si>
    <t>FMI20250708_041.gcd</t>
  </si>
  <si>
    <t>FMI20250708_042.gcd</t>
  </si>
  <si>
    <t>FMI20250708_043.gcd</t>
  </si>
  <si>
    <t>FMI20250708_044.gcd</t>
  </si>
  <si>
    <t>FMI20250708_045.gcd</t>
  </si>
  <si>
    <t>FMI20250708_046.gcd</t>
  </si>
  <si>
    <t>FMI20250708_047.gcd</t>
  </si>
  <si>
    <t>FMI20250708_048.gcd</t>
  </si>
  <si>
    <t>FMI20250708_049.gcd</t>
  </si>
  <si>
    <t>FMI20250709_001.gcd</t>
  </si>
  <si>
    <t>FMI20250709_002.gcd</t>
  </si>
  <si>
    <t>FMI20250709_003.gcd</t>
  </si>
  <si>
    <t>FMI20250709_011.gcd</t>
  </si>
  <si>
    <t>FMI20250709_012.gcd</t>
  </si>
  <si>
    <t>FMI20250709_013.gcd</t>
  </si>
  <si>
    <t>FMI20250709_014.gcd</t>
  </si>
  <si>
    <t>FMI20250709_015.gcd</t>
  </si>
  <si>
    <t>not well crimped- bubble in vial</t>
  </si>
  <si>
    <t>Reinjection. Use CO2. Do not use CH4.</t>
  </si>
  <si>
    <t>CO2 interference. Do not use CO2. Use CH4.</t>
  </si>
  <si>
    <t>reinjection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</si>
</sst>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4"/>
  <sheetViews>
    <sheetView tabSelected="1" topLeftCell="P1" workbookViewId="0">
      <selection activeCell="AR38" sqref="AR38:AR39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43" max="43" width="9.1796875" customWidth="1"/>
    <col min="46" max="46" width="9.81640625" customWidth="1"/>
    <col min="47" max="47" width="10" customWidth="1"/>
    <col min="49" max="49" width="9.7265625" customWidth="1"/>
    <col min="50" max="50" width="10" customWidth="1"/>
    <col min="52" max="53" width="9.54296875" customWidth="1"/>
    <col min="55" max="56" width="9.54296875" customWidth="1"/>
    <col min="57" max="57" width="8.7265625" style="9"/>
    <col min="58" max="59" width="9.81640625" customWidth="1"/>
  </cols>
  <sheetData>
    <row r="7" spans="1:73" x14ac:dyDescent="0.35">
      <c r="A7" t="s">
        <v>15</v>
      </c>
      <c r="O7" t="s">
        <v>16</v>
      </c>
      <c r="AC7" t="s">
        <v>17</v>
      </c>
      <c r="BI7" t="s">
        <v>21</v>
      </c>
    </row>
    <row r="8" spans="1:73" ht="130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30</v>
      </c>
      <c r="AR8" s="4" t="s">
        <v>18</v>
      </c>
      <c r="AS8" t="s">
        <v>19</v>
      </c>
      <c r="AT8" s="5" t="s">
        <v>24</v>
      </c>
      <c r="AU8" s="5" t="s">
        <v>20</v>
      </c>
      <c r="AV8" s="5"/>
      <c r="AW8" s="5" t="s">
        <v>25</v>
      </c>
      <c r="AX8" s="5" t="s">
        <v>26</v>
      </c>
      <c r="AZ8" s="5" t="s">
        <v>22</v>
      </c>
      <c r="BA8" s="5" t="s">
        <v>23</v>
      </c>
      <c r="BC8" s="5" t="s">
        <v>27</v>
      </c>
      <c r="BD8" s="5" t="s">
        <v>33</v>
      </c>
      <c r="BE8" s="8"/>
      <c r="BF8" s="5" t="s">
        <v>31</v>
      </c>
      <c r="BG8" s="5" t="s">
        <v>32</v>
      </c>
      <c r="BH8" s="5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45</v>
      </c>
      <c r="B9" t="s">
        <v>34</v>
      </c>
      <c r="C9" s="2">
        <v>45846.564166666663</v>
      </c>
      <c r="D9" t="s">
        <v>35</v>
      </c>
      <c r="E9" t="s">
        <v>13</v>
      </c>
      <c r="F9">
        <v>0</v>
      </c>
      <c r="G9">
        <v>6.0540000000000003</v>
      </c>
      <c r="H9" s="3">
        <v>2262</v>
      </c>
      <c r="I9">
        <v>6.0000000000000001E-3</v>
      </c>
      <c r="J9" t="s">
        <v>14</v>
      </c>
      <c r="K9" t="s">
        <v>14</v>
      </c>
      <c r="L9" t="s">
        <v>14</v>
      </c>
      <c r="M9" t="s">
        <v>14</v>
      </c>
      <c r="O9">
        <v>45</v>
      </c>
      <c r="P9" t="s">
        <v>34</v>
      </c>
      <c r="Q9" s="2">
        <v>45846.564166666663</v>
      </c>
      <c r="R9" t="s">
        <v>35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45</v>
      </c>
      <c r="AD9" t="s">
        <v>34</v>
      </c>
      <c r="AE9" s="2">
        <v>45846.564166666663</v>
      </c>
      <c r="AF9" t="s">
        <v>35</v>
      </c>
      <c r="AG9" t="s">
        <v>13</v>
      </c>
      <c r="AH9">
        <v>0</v>
      </c>
      <c r="AI9">
        <v>12.249000000000001</v>
      </c>
      <c r="AJ9" s="3">
        <v>2463</v>
      </c>
      <c r="AK9">
        <v>0.44400000000000001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45</v>
      </c>
      <c r="AT9" s="15">
        <f t="shared" ref="AT9:AT34" si="0">IF(H9&lt;10000,((H9^2*0.000000008493)+(H9*0.003482)+(-3.269)),(IF(H9&lt;200000,((H9^2*-0.000000000263)+(H9*0.002682)+(3.179)),(IF(H9&lt;8000000,((H9^2*-0.000000000005099)+(H9*0.002054)+(174.8)),((V9^2*-0.00000001014)+(V9*0.2415)+(1123)))))))</f>
        <v>4.6507396574920001</v>
      </c>
      <c r="AU9" s="16">
        <f t="shared" ref="AU9:AU34" si="1">IF(AJ9&lt;45000,((-0.00000004907*AJ9^2)+(0.2277*AJ9)+(-134)),((-0.00000001062*AJ9^2)+(0.2147*AJ9)+(590.6)))</f>
        <v>426.52742327317003</v>
      </c>
      <c r="AW9" s="6">
        <f t="shared" ref="AW9:AW34" si="2">IF(H9&lt;10000,((0.0000001453*H9^2)+(0.0008349*H9)+(-1.805)),(IF(H9&lt;700000,((-0.00000000008054*H9^2)+(0.002348*H9)+(-2.47)), ((-0.00000001938*V9^2)+(0.2471*V9)+(226.8)))))</f>
        <v>0.82699217320000007</v>
      </c>
      <c r="AX9" s="7">
        <f t="shared" ref="AX9:AX34" si="3">(-0.00000002552*AJ9^2)+(0.2067*AJ9)+(-103.7)</f>
        <v>405.24728626312003</v>
      </c>
      <c r="AZ9" s="11">
        <f t="shared" ref="AZ9:AZ34" si="4">IF(H9&lt;10000,((H9^2*0.00000054)+(H9*-0.004765)+(12.72)),(IF(H9&lt;200000,((H9^2*-0.000000001577)+(H9*0.003043)+(-10.42)),(IF(H9&lt;8000000,((H9^2*-0.0000000000186)+(H9*0.00194)+(154.1)),((V9^2*-0.00000002)+(V9*0.2565)+(-1032)))))))</f>
        <v>4.7045577600000001</v>
      </c>
      <c r="BA9" s="12">
        <f t="shared" ref="BA9:BA34" si="5">IF(AJ9&lt;45000,((-0.0000004561*AJ9^2)+(0.244*AJ9)+(-21.72)),((-0.0000000409*AJ9^2)+(0.2477*AJ9)+(-1777)))</f>
        <v>576.48512909909994</v>
      </c>
      <c r="BC9" s="13">
        <f t="shared" ref="BC9:BC34" si="6">IF(H9&lt;10000,((H9^2*0.00000005714)+(H9*0.002453)+(-3.811)),(IF(H9&lt;200000,((H9^2*-0.0000000002888)+(H9*0.002899)+(-4.321)),(IF(H9&lt;8000000,((H9^2*-0.0000000000062)+(H9*0.002143)+(157)),((V9^2*-0.000000031)+(V9*0.2771)+(-709.5)))))))</f>
        <v>2.0300510381599999</v>
      </c>
      <c r="BD9" s="14">
        <f t="shared" ref="BD9:BD34" si="7">IF(AJ9&lt;45000,((-0.0000000598*AJ9^2)+(0.205*AJ9)+(34.1)),((-0.00000002403*AJ9^2)+(0.2063*AJ9)+(-550.7)))</f>
        <v>538.6522311338</v>
      </c>
      <c r="BF9" s="15">
        <f t="shared" ref="BF9:BF34" si="8">IF(H9&lt;10000,((H9^2*0.000000008493)+(H9*0.003482)+(-3.269)),(IF(H9&lt;200000,((H9^2*-0.000000000263)+(H9*0.002682)+(3.179)),(IF(H9&lt;8000000,((H9^2*-0.000000000005099)+(H9*0.002054)+(174.8)),((V9^2*-0.00000001014)+(V9*0.2415)+(1123)))))))</f>
        <v>4.6507396574920001</v>
      </c>
      <c r="BG9" s="16">
        <f t="shared" ref="BG9:BG34" si="9">IF(AJ9&lt;45000,((-0.00000004907*AJ9^2)+(0.2277*AJ9)+(-134)),((-0.00000001062*AJ9^2)+(0.2147*AJ9)+(590.6)))</f>
        <v>426.52742327317003</v>
      </c>
      <c r="BI9">
        <v>45</v>
      </c>
      <c r="BJ9" t="s">
        <v>34</v>
      </c>
      <c r="BK9" s="2">
        <v>45846.564166666663</v>
      </c>
      <c r="BL9" t="s">
        <v>35</v>
      </c>
      <c r="BM9" t="s">
        <v>13</v>
      </c>
      <c r="BN9">
        <v>0</v>
      </c>
      <c r="BO9">
        <v>2.7010000000000001</v>
      </c>
      <c r="BP9" s="3">
        <v>5133980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46</v>
      </c>
      <c r="B10" t="s">
        <v>36</v>
      </c>
      <c r="C10" s="2">
        <v>45846.585439814815</v>
      </c>
      <c r="D10" t="s">
        <v>29</v>
      </c>
      <c r="E10" t="s">
        <v>13</v>
      </c>
      <c r="F10">
        <v>0</v>
      </c>
      <c r="G10">
        <v>5.9939999999999998</v>
      </c>
      <c r="H10" s="3">
        <v>1130943</v>
      </c>
      <c r="I10">
        <v>2.556</v>
      </c>
      <c r="J10" t="s">
        <v>14</v>
      </c>
      <c r="K10" t="s">
        <v>14</v>
      </c>
      <c r="L10" t="s">
        <v>14</v>
      </c>
      <c r="M10" t="s">
        <v>14</v>
      </c>
      <c r="O10">
        <v>46</v>
      </c>
      <c r="P10" t="s">
        <v>36</v>
      </c>
      <c r="Q10" s="2">
        <v>45846.585439814815</v>
      </c>
      <c r="R10" t="s">
        <v>29</v>
      </c>
      <c r="S10" t="s">
        <v>13</v>
      </c>
      <c r="T10">
        <v>0</v>
      </c>
      <c r="U10">
        <v>5.9420000000000002</v>
      </c>
      <c r="V10" s="3">
        <v>8897</v>
      </c>
      <c r="W10">
        <v>2.2909999999999999</v>
      </c>
      <c r="X10" t="s">
        <v>14</v>
      </c>
      <c r="Y10" t="s">
        <v>14</v>
      </c>
      <c r="Z10" t="s">
        <v>14</v>
      </c>
      <c r="AA10" t="s">
        <v>14</v>
      </c>
      <c r="AC10">
        <v>46</v>
      </c>
      <c r="AD10" t="s">
        <v>36</v>
      </c>
      <c r="AE10" s="2">
        <v>45846.585439814815</v>
      </c>
      <c r="AF10" t="s">
        <v>29</v>
      </c>
      <c r="AG10" t="s">
        <v>13</v>
      </c>
      <c r="AH10">
        <v>0</v>
      </c>
      <c r="AI10">
        <v>12.21</v>
      </c>
      <c r="AJ10" s="3">
        <v>8064</v>
      </c>
      <c r="AK10">
        <v>1.6719999999999999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46</v>
      </c>
      <c r="AT10" s="15">
        <f t="shared" si="0"/>
        <v>2491.2351374788996</v>
      </c>
      <c r="AU10" s="16">
        <f t="shared" si="1"/>
        <v>1698.98187132928</v>
      </c>
      <c r="AW10" s="6">
        <f t="shared" si="2"/>
        <v>2423.7146449175802</v>
      </c>
      <c r="AX10" s="7">
        <f t="shared" si="3"/>
        <v>1561.46928299008</v>
      </c>
      <c r="AZ10" s="11">
        <f t="shared" si="4"/>
        <v>2324.339423511969</v>
      </c>
      <c r="BA10" s="12">
        <f t="shared" si="5"/>
        <v>1916.2366854144</v>
      </c>
      <c r="BC10" s="13">
        <f t="shared" si="6"/>
        <v>2572.6808501706564</v>
      </c>
      <c r="BD10" s="14">
        <f t="shared" si="7"/>
        <v>1683.3313198591998</v>
      </c>
      <c r="BF10" s="15">
        <f t="shared" si="8"/>
        <v>2491.2351374788996</v>
      </c>
      <c r="BG10" s="16">
        <f t="shared" si="9"/>
        <v>1698.98187132928</v>
      </c>
      <c r="BI10">
        <v>46</v>
      </c>
      <c r="BJ10" t="s">
        <v>36</v>
      </c>
      <c r="BK10" s="2">
        <v>45846.585439814815</v>
      </c>
      <c r="BL10" t="s">
        <v>29</v>
      </c>
      <c r="BM10" t="s">
        <v>13</v>
      </c>
      <c r="BN10">
        <v>0</v>
      </c>
      <c r="BO10">
        <v>2.7010000000000001</v>
      </c>
      <c r="BP10" s="3">
        <v>5067615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47</v>
      </c>
      <c r="B11" t="s">
        <v>37</v>
      </c>
      <c r="C11" s="2">
        <v>45846.606712962966</v>
      </c>
      <c r="D11" t="s">
        <v>28</v>
      </c>
      <c r="E11" t="s">
        <v>13</v>
      </c>
      <c r="F11">
        <v>0</v>
      </c>
      <c r="G11">
        <v>6.0289999999999999</v>
      </c>
      <c r="H11" s="3">
        <v>3862</v>
      </c>
      <c r="I11">
        <v>8.9999999999999993E-3</v>
      </c>
      <c r="J11" t="s">
        <v>14</v>
      </c>
      <c r="K11" t="s">
        <v>14</v>
      </c>
      <c r="L11" t="s">
        <v>14</v>
      </c>
      <c r="M11" t="s">
        <v>14</v>
      </c>
      <c r="O11">
        <v>47</v>
      </c>
      <c r="P11" t="s">
        <v>37</v>
      </c>
      <c r="Q11" s="2">
        <v>45846.606712962966</v>
      </c>
      <c r="R11" t="s">
        <v>28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47</v>
      </c>
      <c r="AD11" t="s">
        <v>37</v>
      </c>
      <c r="AE11" s="2">
        <v>45846.606712962966</v>
      </c>
      <c r="AF11" t="s">
        <v>28</v>
      </c>
      <c r="AG11" t="s">
        <v>13</v>
      </c>
      <c r="AH11">
        <v>0</v>
      </c>
      <c r="AI11">
        <v>12.239000000000001</v>
      </c>
      <c r="AJ11" s="3">
        <v>1691</v>
      </c>
      <c r="AK11">
        <v>0.27400000000000002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47</v>
      </c>
      <c r="AT11" s="15">
        <f t="shared" si="0"/>
        <v>10.305157468691998</v>
      </c>
      <c r="AU11" s="16">
        <f t="shared" si="1"/>
        <v>250.90038526733002</v>
      </c>
      <c r="AW11" s="6">
        <f t="shared" si="2"/>
        <v>3.5865396932000007</v>
      </c>
      <c r="AX11" s="7">
        <f t="shared" si="3"/>
        <v>245.75672604488</v>
      </c>
      <c r="AZ11" s="11">
        <f t="shared" si="4"/>
        <v>2.3716937600000012</v>
      </c>
      <c r="BA11" s="12">
        <f t="shared" si="5"/>
        <v>389.5797907159</v>
      </c>
      <c r="BC11" s="13">
        <f t="shared" si="6"/>
        <v>6.5147316141599987</v>
      </c>
      <c r="BD11" s="14">
        <f t="shared" si="7"/>
        <v>380.58400303619999</v>
      </c>
      <c r="BF11" s="15">
        <f t="shared" si="8"/>
        <v>10.305157468691998</v>
      </c>
      <c r="BG11" s="16">
        <f t="shared" si="9"/>
        <v>250.90038526733002</v>
      </c>
      <c r="BI11">
        <v>47</v>
      </c>
      <c r="BJ11" t="s">
        <v>37</v>
      </c>
      <c r="BK11" s="2">
        <v>45846.606712962966</v>
      </c>
      <c r="BL11" t="s">
        <v>28</v>
      </c>
      <c r="BM11" t="s">
        <v>13</v>
      </c>
      <c r="BN11">
        <v>0</v>
      </c>
      <c r="BO11">
        <v>2.6930000000000001</v>
      </c>
      <c r="BP11" s="3">
        <v>5222039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69</v>
      </c>
      <c r="B12" t="s">
        <v>38</v>
      </c>
      <c r="C12" s="2">
        <v>45847.07476851852</v>
      </c>
      <c r="D12">
        <v>386</v>
      </c>
      <c r="E12" t="s">
        <v>13</v>
      </c>
      <c r="F12">
        <v>0</v>
      </c>
      <c r="G12">
        <v>5.8220000000000001</v>
      </c>
      <c r="H12" s="3">
        <v>54206560</v>
      </c>
      <c r="I12">
        <v>144.74</v>
      </c>
      <c r="J12" t="s">
        <v>14</v>
      </c>
      <c r="K12" t="s">
        <v>14</v>
      </c>
      <c r="L12" t="s">
        <v>14</v>
      </c>
      <c r="M12" t="s">
        <v>14</v>
      </c>
      <c r="O12">
        <v>69</v>
      </c>
      <c r="P12" t="s">
        <v>38</v>
      </c>
      <c r="Q12" s="2">
        <v>45847.07476851852</v>
      </c>
      <c r="R12">
        <v>386</v>
      </c>
      <c r="S12" t="s">
        <v>13</v>
      </c>
      <c r="T12">
        <v>0</v>
      </c>
      <c r="U12">
        <v>5.7880000000000003</v>
      </c>
      <c r="V12" s="3">
        <v>475495</v>
      </c>
      <c r="W12">
        <v>114.416</v>
      </c>
      <c r="X12" t="s">
        <v>14</v>
      </c>
      <c r="Y12" t="s">
        <v>14</v>
      </c>
      <c r="Z12" t="s">
        <v>14</v>
      </c>
      <c r="AA12" t="s">
        <v>14</v>
      </c>
      <c r="AC12">
        <v>69</v>
      </c>
      <c r="AD12" t="s">
        <v>38</v>
      </c>
      <c r="AE12" s="2">
        <v>45847.07476851852</v>
      </c>
      <c r="AF12">
        <v>386</v>
      </c>
      <c r="AG12" t="s">
        <v>13</v>
      </c>
      <c r="AH12">
        <v>0</v>
      </c>
      <c r="AI12">
        <v>12.2</v>
      </c>
      <c r="AJ12" s="3">
        <v>104919</v>
      </c>
      <c r="AK12">
        <v>22.754000000000001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69</v>
      </c>
      <c r="AT12" s="15">
        <f t="shared" si="0"/>
        <v>113662.43418044649</v>
      </c>
      <c r="AU12" s="16">
        <f t="shared" si="1"/>
        <v>22999.804376522177</v>
      </c>
      <c r="AW12" s="6">
        <f t="shared" si="2"/>
        <v>113339.8838064155</v>
      </c>
      <c r="AX12" s="7">
        <f t="shared" si="3"/>
        <v>21302.133227763279</v>
      </c>
      <c r="AZ12" s="11">
        <f t="shared" si="4"/>
        <v>116410.5575995</v>
      </c>
      <c r="BA12" s="12">
        <f t="shared" si="5"/>
        <v>23761.209240655102</v>
      </c>
      <c r="BC12" s="13">
        <f t="shared" si="6"/>
        <v>124041.20415422501</v>
      </c>
      <c r="BD12" s="14">
        <f t="shared" si="7"/>
        <v>20829.567542639172</v>
      </c>
      <c r="BF12" s="15">
        <f t="shared" si="8"/>
        <v>113662.43418044649</v>
      </c>
      <c r="BG12" s="16">
        <f t="shared" si="9"/>
        <v>22999.804376522177</v>
      </c>
      <c r="BI12">
        <v>69</v>
      </c>
      <c r="BJ12" t="s">
        <v>38</v>
      </c>
      <c r="BK12" s="2">
        <v>45847.07476851852</v>
      </c>
      <c r="BL12">
        <v>386</v>
      </c>
      <c r="BM12" t="s">
        <v>13</v>
      </c>
      <c r="BN12">
        <v>0</v>
      </c>
      <c r="BO12">
        <v>2.8519999999999999</v>
      </c>
      <c r="BP12" s="3">
        <v>603567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70</v>
      </c>
      <c r="B13" t="s">
        <v>39</v>
      </c>
      <c r="C13" s="2">
        <v>45847.096053240741</v>
      </c>
      <c r="D13">
        <v>298</v>
      </c>
      <c r="E13" t="s">
        <v>13</v>
      </c>
      <c r="F13">
        <v>0</v>
      </c>
      <c r="G13">
        <v>5.99</v>
      </c>
      <c r="H13" s="3">
        <v>8585</v>
      </c>
      <c r="I13">
        <v>0.02</v>
      </c>
      <c r="J13" t="s">
        <v>14</v>
      </c>
      <c r="K13" t="s">
        <v>14</v>
      </c>
      <c r="L13" t="s">
        <v>14</v>
      </c>
      <c r="M13" t="s">
        <v>14</v>
      </c>
      <c r="O13">
        <v>70</v>
      </c>
      <c r="P13" t="s">
        <v>39</v>
      </c>
      <c r="Q13" s="2">
        <v>45847.096053240741</v>
      </c>
      <c r="R13">
        <v>298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70</v>
      </c>
      <c r="AD13" t="s">
        <v>39</v>
      </c>
      <c r="AE13" s="2">
        <v>45847.096053240741</v>
      </c>
      <c r="AF13">
        <v>298</v>
      </c>
      <c r="AG13" t="s">
        <v>13</v>
      </c>
      <c r="AH13">
        <v>0</v>
      </c>
      <c r="AI13">
        <v>11.99</v>
      </c>
      <c r="AJ13" s="3">
        <v>141507</v>
      </c>
      <c r="AK13">
        <v>30.640999999999998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70</v>
      </c>
      <c r="AT13" s="15">
        <f t="shared" si="0"/>
        <v>27.249922996925001</v>
      </c>
      <c r="AU13" s="16">
        <f t="shared" si="1"/>
        <v>30759.495566259618</v>
      </c>
      <c r="AW13" s="6">
        <f t="shared" si="2"/>
        <v>16.071549792500001</v>
      </c>
      <c r="AX13" s="7">
        <f t="shared" si="3"/>
        <v>28634.778523629517</v>
      </c>
      <c r="AZ13" s="11">
        <f t="shared" si="4"/>
        <v>11.611676500000003</v>
      </c>
      <c r="BA13" s="12">
        <f t="shared" si="5"/>
        <v>32455.292850095902</v>
      </c>
      <c r="BC13" s="13">
        <f t="shared" si="6"/>
        <v>21.459350136499999</v>
      </c>
      <c r="BD13" s="14">
        <f t="shared" si="7"/>
        <v>28161.011827892529</v>
      </c>
      <c r="BF13" s="15">
        <f t="shared" si="8"/>
        <v>27.249922996925001</v>
      </c>
      <c r="BG13" s="16">
        <f t="shared" si="9"/>
        <v>30759.495566259618</v>
      </c>
      <c r="BI13">
        <v>70</v>
      </c>
      <c r="BJ13" t="s">
        <v>39</v>
      </c>
      <c r="BK13" s="2">
        <v>45847.096053240741</v>
      </c>
      <c r="BL13">
        <v>298</v>
      </c>
      <c r="BM13" t="s">
        <v>13</v>
      </c>
      <c r="BN13">
        <v>0</v>
      </c>
      <c r="BO13">
        <v>2.839</v>
      </c>
      <c r="BP13" s="3">
        <v>932429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71</v>
      </c>
      <c r="B14" t="s">
        <v>40</v>
      </c>
      <c r="C14" s="2">
        <v>45847.117314814815</v>
      </c>
      <c r="D14">
        <v>309</v>
      </c>
      <c r="E14" t="s">
        <v>13</v>
      </c>
      <c r="F14">
        <v>0</v>
      </c>
      <c r="G14">
        <v>5.8150000000000004</v>
      </c>
      <c r="H14" s="3">
        <v>52535796</v>
      </c>
      <c r="I14">
        <v>139.31200000000001</v>
      </c>
      <c r="J14" t="s">
        <v>14</v>
      </c>
      <c r="K14" t="s">
        <v>14</v>
      </c>
      <c r="L14" t="s">
        <v>14</v>
      </c>
      <c r="M14" t="s">
        <v>14</v>
      </c>
      <c r="O14">
        <v>71</v>
      </c>
      <c r="P14" t="s">
        <v>40</v>
      </c>
      <c r="Q14" s="2">
        <v>45847.117314814815</v>
      </c>
      <c r="R14">
        <v>309</v>
      </c>
      <c r="S14" t="s">
        <v>13</v>
      </c>
      <c r="T14">
        <v>0</v>
      </c>
      <c r="U14">
        <v>5.7850000000000001</v>
      </c>
      <c r="V14" s="3">
        <v>484642</v>
      </c>
      <c r="W14">
        <v>116.554</v>
      </c>
      <c r="X14" t="s">
        <v>14</v>
      </c>
      <c r="Y14" t="s">
        <v>14</v>
      </c>
      <c r="Z14" t="s">
        <v>14</v>
      </c>
      <c r="AA14" t="s">
        <v>14</v>
      </c>
      <c r="AC14">
        <v>71</v>
      </c>
      <c r="AD14" t="s">
        <v>40</v>
      </c>
      <c r="AE14" s="2">
        <v>45847.117314814815</v>
      </c>
      <c r="AF14">
        <v>309</v>
      </c>
      <c r="AG14" t="s">
        <v>13</v>
      </c>
      <c r="AH14">
        <v>0</v>
      </c>
      <c r="AI14">
        <v>12.063000000000001</v>
      </c>
      <c r="AJ14" s="3">
        <v>59860</v>
      </c>
      <c r="AK14">
        <v>12.983000000000001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71</v>
      </c>
      <c r="AT14" s="15">
        <f t="shared" si="0"/>
        <v>115782.38141681704</v>
      </c>
      <c r="AU14" s="16">
        <f t="shared" si="1"/>
        <v>13404.488207848</v>
      </c>
      <c r="AW14" s="6">
        <f t="shared" si="2"/>
        <v>115429.90511498168</v>
      </c>
      <c r="AX14" s="7">
        <f t="shared" si="3"/>
        <v>12177.918235808</v>
      </c>
      <c r="AZ14" s="11">
        <f t="shared" si="4"/>
        <v>118581.11563672002</v>
      </c>
      <c r="BA14" s="12">
        <f t="shared" si="5"/>
        <v>12903.76831836</v>
      </c>
      <c r="BC14" s="13">
        <f t="shared" si="6"/>
        <v>126303.58428691603</v>
      </c>
      <c r="BD14" s="14">
        <f t="shared" si="7"/>
        <v>11712.313233011999</v>
      </c>
      <c r="BF14" s="15">
        <f t="shared" si="8"/>
        <v>115782.38141681704</v>
      </c>
      <c r="BG14" s="16">
        <f t="shared" si="9"/>
        <v>13404.488207848</v>
      </c>
      <c r="BI14">
        <v>71</v>
      </c>
      <c r="BJ14" t="s">
        <v>40</v>
      </c>
      <c r="BK14" s="2">
        <v>45847.117314814815</v>
      </c>
      <c r="BL14">
        <v>309</v>
      </c>
      <c r="BM14" t="s">
        <v>13</v>
      </c>
      <c r="BN14">
        <v>0</v>
      </c>
      <c r="BO14">
        <v>2.851</v>
      </c>
      <c r="BP14" s="3">
        <v>626124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72</v>
      </c>
      <c r="B15" t="s">
        <v>41</v>
      </c>
      <c r="C15" s="2">
        <v>45847.138564814813</v>
      </c>
      <c r="D15">
        <v>122</v>
      </c>
      <c r="E15" t="s">
        <v>13</v>
      </c>
      <c r="F15">
        <v>0</v>
      </c>
      <c r="G15">
        <v>5.8609999999999998</v>
      </c>
      <c r="H15" s="3">
        <v>40110388</v>
      </c>
      <c r="I15">
        <v>101.49</v>
      </c>
      <c r="J15" t="s">
        <v>14</v>
      </c>
      <c r="K15" t="s">
        <v>14</v>
      </c>
      <c r="L15" t="s">
        <v>14</v>
      </c>
      <c r="M15" t="s">
        <v>14</v>
      </c>
      <c r="O15">
        <v>72</v>
      </c>
      <c r="P15" t="s">
        <v>41</v>
      </c>
      <c r="Q15" s="2">
        <v>45847.138564814813</v>
      </c>
      <c r="R15">
        <v>122</v>
      </c>
      <c r="S15" t="s">
        <v>13</v>
      </c>
      <c r="T15">
        <v>0</v>
      </c>
      <c r="U15">
        <v>5.8280000000000003</v>
      </c>
      <c r="V15" s="3">
        <v>351587</v>
      </c>
      <c r="W15">
        <v>85.242000000000004</v>
      </c>
      <c r="X15" t="s">
        <v>14</v>
      </c>
      <c r="Y15" t="s">
        <v>14</v>
      </c>
      <c r="Z15" t="s">
        <v>14</v>
      </c>
      <c r="AA15" t="s">
        <v>14</v>
      </c>
      <c r="AC15">
        <v>72</v>
      </c>
      <c r="AD15" t="s">
        <v>41</v>
      </c>
      <c r="AE15" s="2">
        <v>45847.138564814813</v>
      </c>
      <c r="AF15">
        <v>122</v>
      </c>
      <c r="AG15" t="s">
        <v>13</v>
      </c>
      <c r="AH15">
        <v>0</v>
      </c>
      <c r="AI15" t="s">
        <v>14</v>
      </c>
      <c r="AJ15" t="s">
        <v>14</v>
      </c>
      <c r="AK15" t="s">
        <v>14</v>
      </c>
      <c r="AL15" t="s">
        <v>14</v>
      </c>
      <c r="AM15" t="s">
        <v>14</v>
      </c>
      <c r="AN15" t="s">
        <v>14</v>
      </c>
      <c r="AO15" t="s">
        <v>14</v>
      </c>
      <c r="AQ15">
        <v>2</v>
      </c>
      <c r="AR15" t="s">
        <v>73</v>
      </c>
      <c r="AS15" s="10">
        <v>72</v>
      </c>
      <c r="AT15" s="15">
        <f t="shared" si="0"/>
        <v>84777.820435710339</v>
      </c>
      <c r="AU15" s="16" t="e">
        <f t="shared" si="1"/>
        <v>#VALUE!</v>
      </c>
      <c r="AW15" s="6">
        <f t="shared" si="2"/>
        <v>84708.31964813279</v>
      </c>
      <c r="AX15" s="7" t="e">
        <f t="shared" si="3"/>
        <v>#VALUE!</v>
      </c>
      <c r="AZ15" s="11">
        <f t="shared" si="4"/>
        <v>86677.79712861999</v>
      </c>
      <c r="BA15" s="12" t="e">
        <f t="shared" si="5"/>
        <v>#VALUE!</v>
      </c>
      <c r="BC15" s="13">
        <f t="shared" si="6"/>
        <v>92883.241724360996</v>
      </c>
      <c r="BD15" s="14" t="e">
        <f t="shared" si="7"/>
        <v>#VALUE!</v>
      </c>
      <c r="BF15" s="15">
        <f t="shared" si="8"/>
        <v>84777.820435710339</v>
      </c>
      <c r="BG15" s="16" t="e">
        <f t="shared" si="9"/>
        <v>#VALUE!</v>
      </c>
      <c r="BI15">
        <v>72</v>
      </c>
      <c r="BJ15" t="s">
        <v>41</v>
      </c>
      <c r="BK15" s="2">
        <v>45847.138564814813</v>
      </c>
      <c r="BL15">
        <v>122</v>
      </c>
      <c r="BM15" t="s">
        <v>13</v>
      </c>
      <c r="BN15">
        <v>0</v>
      </c>
      <c r="BO15">
        <v>2.8580000000000001</v>
      </c>
      <c r="BP15" s="3">
        <v>638965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73</v>
      </c>
      <c r="B16" t="s">
        <v>42</v>
      </c>
      <c r="C16" s="2">
        <v>45847.159861111111</v>
      </c>
      <c r="D16">
        <v>10</v>
      </c>
      <c r="E16" t="s">
        <v>13</v>
      </c>
      <c r="F16">
        <v>0</v>
      </c>
      <c r="G16">
        <v>5.9850000000000003</v>
      </c>
      <c r="H16" s="3">
        <v>19027</v>
      </c>
      <c r="I16">
        <v>4.2999999999999997E-2</v>
      </c>
      <c r="J16" t="s">
        <v>14</v>
      </c>
      <c r="K16" t="s">
        <v>14</v>
      </c>
      <c r="L16" t="s">
        <v>14</v>
      </c>
      <c r="M16" t="s">
        <v>14</v>
      </c>
      <c r="O16">
        <v>73</v>
      </c>
      <c r="P16" t="s">
        <v>42</v>
      </c>
      <c r="Q16" s="2">
        <v>45847.159861111111</v>
      </c>
      <c r="R16">
        <v>10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73</v>
      </c>
      <c r="AD16" t="s">
        <v>42</v>
      </c>
      <c r="AE16" s="2">
        <v>45847.159861111111</v>
      </c>
      <c r="AF16">
        <v>10</v>
      </c>
      <c r="AG16" t="s">
        <v>13</v>
      </c>
      <c r="AH16">
        <v>0</v>
      </c>
      <c r="AI16" t="s">
        <v>14</v>
      </c>
      <c r="AJ16" t="s">
        <v>14</v>
      </c>
      <c r="AK16" t="s">
        <v>14</v>
      </c>
      <c r="AL16" t="s">
        <v>14</v>
      </c>
      <c r="AM16" t="s">
        <v>14</v>
      </c>
      <c r="AN16" t="s">
        <v>14</v>
      </c>
      <c r="AO16" t="s">
        <v>14</v>
      </c>
      <c r="AQ16">
        <v>2</v>
      </c>
      <c r="AR16" t="s">
        <v>73</v>
      </c>
      <c r="AS16" s="10">
        <v>73</v>
      </c>
      <c r="AT16" s="15">
        <f t="shared" si="0"/>
        <v>54.114200970273004</v>
      </c>
      <c r="AU16" s="16" t="e">
        <f t="shared" si="1"/>
        <v>#VALUE!</v>
      </c>
      <c r="AW16" s="6">
        <f t="shared" si="2"/>
        <v>42.176238367246341</v>
      </c>
      <c r="AX16" s="7" t="e">
        <f t="shared" si="3"/>
        <v>#VALUE!</v>
      </c>
      <c r="AZ16" s="11">
        <f t="shared" si="4"/>
        <v>46.908244848366998</v>
      </c>
      <c r="BA16" s="12" t="e">
        <f t="shared" si="5"/>
        <v>#VALUE!</v>
      </c>
      <c r="BC16" s="13">
        <f t="shared" si="6"/>
        <v>50.733719680664798</v>
      </c>
      <c r="BD16" s="14" t="e">
        <f t="shared" si="7"/>
        <v>#VALUE!</v>
      </c>
      <c r="BF16" s="15">
        <f t="shared" si="8"/>
        <v>54.114200970273004</v>
      </c>
      <c r="BG16" s="16" t="e">
        <f t="shared" si="9"/>
        <v>#VALUE!</v>
      </c>
      <c r="BI16">
        <v>73</v>
      </c>
      <c r="BJ16" t="s">
        <v>42</v>
      </c>
      <c r="BK16" s="2">
        <v>45847.159861111111</v>
      </c>
      <c r="BL16">
        <v>10</v>
      </c>
      <c r="BM16" t="s">
        <v>13</v>
      </c>
      <c r="BN16">
        <v>0</v>
      </c>
      <c r="BO16">
        <v>2.835</v>
      </c>
      <c r="BP16" s="3">
        <v>991941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74</v>
      </c>
      <c r="B17" t="s">
        <v>43</v>
      </c>
      <c r="C17" s="2">
        <v>45847.181111111109</v>
      </c>
      <c r="D17">
        <v>355</v>
      </c>
      <c r="E17" t="s">
        <v>13</v>
      </c>
      <c r="F17">
        <v>0</v>
      </c>
      <c r="G17">
        <v>5.8479999999999999</v>
      </c>
      <c r="H17" s="3">
        <v>42057955</v>
      </c>
      <c r="I17">
        <v>107.152</v>
      </c>
      <c r="J17" t="s">
        <v>14</v>
      </c>
      <c r="K17" t="s">
        <v>14</v>
      </c>
      <c r="L17" t="s">
        <v>14</v>
      </c>
      <c r="M17" t="s">
        <v>14</v>
      </c>
      <c r="O17">
        <v>74</v>
      </c>
      <c r="P17" t="s">
        <v>43</v>
      </c>
      <c r="Q17" s="2">
        <v>45847.181111111109</v>
      </c>
      <c r="R17">
        <v>355</v>
      </c>
      <c r="S17" t="s">
        <v>13</v>
      </c>
      <c r="T17">
        <v>0</v>
      </c>
      <c r="U17">
        <v>5.8150000000000004</v>
      </c>
      <c r="V17" s="3">
        <v>367015</v>
      </c>
      <c r="W17">
        <v>88.897000000000006</v>
      </c>
      <c r="X17" t="s">
        <v>14</v>
      </c>
      <c r="Y17" t="s">
        <v>14</v>
      </c>
      <c r="Z17" t="s">
        <v>14</v>
      </c>
      <c r="AA17" t="s">
        <v>14</v>
      </c>
      <c r="AC17">
        <v>74</v>
      </c>
      <c r="AD17" t="s">
        <v>43</v>
      </c>
      <c r="AE17" s="2">
        <v>45847.181111111109</v>
      </c>
      <c r="AF17">
        <v>355</v>
      </c>
      <c r="AG17" t="s">
        <v>13</v>
      </c>
      <c r="AH17">
        <v>0</v>
      </c>
      <c r="AI17" t="s">
        <v>14</v>
      </c>
      <c r="AJ17" t="s">
        <v>14</v>
      </c>
      <c r="AK17" t="s">
        <v>14</v>
      </c>
      <c r="AL17" t="s">
        <v>14</v>
      </c>
      <c r="AM17" t="s">
        <v>14</v>
      </c>
      <c r="AN17" t="s">
        <v>14</v>
      </c>
      <c r="AO17" t="s">
        <v>14</v>
      </c>
      <c r="AQ17">
        <v>2</v>
      </c>
      <c r="AR17" t="s">
        <v>73</v>
      </c>
      <c r="AS17" s="10">
        <v>74</v>
      </c>
      <c r="AT17" s="15">
        <f t="shared" si="0"/>
        <v>88391.264396318496</v>
      </c>
      <c r="AU17" s="16" t="e">
        <f t="shared" si="1"/>
        <v>#VALUE!</v>
      </c>
      <c r="AW17" s="6">
        <f t="shared" si="2"/>
        <v>88305.720301839494</v>
      </c>
      <c r="AX17" s="7" t="e">
        <f t="shared" si="3"/>
        <v>#VALUE!</v>
      </c>
      <c r="AZ17" s="11">
        <f t="shared" si="4"/>
        <v>90413.347295500003</v>
      </c>
      <c r="BA17" s="12" t="e">
        <f t="shared" si="5"/>
        <v>#VALUE!</v>
      </c>
      <c r="BC17" s="13">
        <f t="shared" si="6"/>
        <v>96814.656183025014</v>
      </c>
      <c r="BD17" s="14" t="e">
        <f t="shared" si="7"/>
        <v>#VALUE!</v>
      </c>
      <c r="BF17" s="15">
        <f t="shared" si="8"/>
        <v>88391.264396318496</v>
      </c>
      <c r="BG17" s="16" t="e">
        <f t="shared" si="9"/>
        <v>#VALUE!</v>
      </c>
      <c r="BI17">
        <v>74</v>
      </c>
      <c r="BJ17" t="s">
        <v>43</v>
      </c>
      <c r="BK17" s="2">
        <v>45847.181111111109</v>
      </c>
      <c r="BL17">
        <v>355</v>
      </c>
      <c r="BM17" t="s">
        <v>13</v>
      </c>
      <c r="BN17">
        <v>0</v>
      </c>
      <c r="BO17">
        <v>2.8490000000000002</v>
      </c>
      <c r="BP17" s="3">
        <v>650332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75</v>
      </c>
      <c r="B18" t="s">
        <v>44</v>
      </c>
      <c r="C18" s="2">
        <v>45847.202372685184</v>
      </c>
      <c r="D18">
        <v>205</v>
      </c>
      <c r="E18" t="s">
        <v>13</v>
      </c>
      <c r="F18">
        <v>0</v>
      </c>
      <c r="G18">
        <v>5.9870000000000001</v>
      </c>
      <c r="H18" s="3">
        <v>862690</v>
      </c>
      <c r="I18">
        <v>1.948</v>
      </c>
      <c r="J18" t="s">
        <v>14</v>
      </c>
      <c r="K18" t="s">
        <v>14</v>
      </c>
      <c r="L18" t="s">
        <v>14</v>
      </c>
      <c r="M18" t="s">
        <v>14</v>
      </c>
      <c r="O18">
        <v>75</v>
      </c>
      <c r="P18" t="s">
        <v>44</v>
      </c>
      <c r="Q18" s="2">
        <v>45847.202372685184</v>
      </c>
      <c r="R18">
        <v>205</v>
      </c>
      <c r="S18" t="s">
        <v>13</v>
      </c>
      <c r="T18">
        <v>0</v>
      </c>
      <c r="U18">
        <v>5.9409999999999998</v>
      </c>
      <c r="V18" s="3">
        <v>8676</v>
      </c>
      <c r="W18">
        <v>2.2360000000000002</v>
      </c>
      <c r="X18" t="s">
        <v>14</v>
      </c>
      <c r="Y18" t="s">
        <v>14</v>
      </c>
      <c r="Z18" t="s">
        <v>14</v>
      </c>
      <c r="AA18" t="s">
        <v>14</v>
      </c>
      <c r="AC18">
        <v>75</v>
      </c>
      <c r="AD18" t="s">
        <v>44</v>
      </c>
      <c r="AE18" s="2">
        <v>45847.202372685184</v>
      </c>
      <c r="AF18">
        <v>205</v>
      </c>
      <c r="AG18" t="s">
        <v>13</v>
      </c>
      <c r="AH18">
        <v>0</v>
      </c>
      <c r="AI18">
        <v>12.093999999999999</v>
      </c>
      <c r="AJ18" s="3">
        <v>44372</v>
      </c>
      <c r="AK18">
        <v>9.61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75</v>
      </c>
      <c r="AT18" s="15">
        <f t="shared" si="0"/>
        <v>1942.970410649926</v>
      </c>
      <c r="AU18" s="16">
        <f t="shared" si="1"/>
        <v>9872.8917339771197</v>
      </c>
      <c r="AW18" s="6">
        <f t="shared" si="2"/>
        <v>2369.1808097251201</v>
      </c>
      <c r="AX18" s="7">
        <f t="shared" si="3"/>
        <v>9017.7467257203189</v>
      </c>
      <c r="AZ18" s="11">
        <f t="shared" si="4"/>
        <v>1813.8758469285399</v>
      </c>
      <c r="BA18" s="12">
        <f t="shared" si="5"/>
        <v>9907.0443934576015</v>
      </c>
      <c r="BC18" s="13">
        <f t="shared" si="6"/>
        <v>2001.13041897618</v>
      </c>
      <c r="BD18" s="14">
        <f t="shared" si="7"/>
        <v>9012.6213118368014</v>
      </c>
      <c r="BF18" s="15">
        <f t="shared" si="8"/>
        <v>1942.970410649926</v>
      </c>
      <c r="BG18" s="16">
        <f t="shared" si="9"/>
        <v>9872.8917339771197</v>
      </c>
      <c r="BI18">
        <v>75</v>
      </c>
      <c r="BJ18" t="s">
        <v>44</v>
      </c>
      <c r="BK18" s="2">
        <v>45847.202372685184</v>
      </c>
      <c r="BL18">
        <v>205</v>
      </c>
      <c r="BM18" t="s">
        <v>13</v>
      </c>
      <c r="BN18">
        <v>0</v>
      </c>
      <c r="BO18">
        <v>2.839</v>
      </c>
      <c r="BP18" s="3">
        <v>1066847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76</v>
      </c>
      <c r="B19" t="s">
        <v>45</v>
      </c>
      <c r="C19" s="2">
        <v>45847.223622685182</v>
      </c>
      <c r="D19">
        <v>351</v>
      </c>
      <c r="E19" t="s">
        <v>13</v>
      </c>
      <c r="F19">
        <v>0</v>
      </c>
      <c r="G19">
        <v>5.9889999999999999</v>
      </c>
      <c r="H19" s="3">
        <v>11578</v>
      </c>
      <c r="I19">
        <v>2.5999999999999999E-2</v>
      </c>
      <c r="J19" t="s">
        <v>14</v>
      </c>
      <c r="K19" t="s">
        <v>14</v>
      </c>
      <c r="L19" t="s">
        <v>14</v>
      </c>
      <c r="M19" t="s">
        <v>14</v>
      </c>
      <c r="O19">
        <v>76</v>
      </c>
      <c r="P19" t="s">
        <v>45</v>
      </c>
      <c r="Q19" s="2">
        <v>45847.223622685182</v>
      </c>
      <c r="R19">
        <v>351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76</v>
      </c>
      <c r="AD19" t="s">
        <v>45</v>
      </c>
      <c r="AE19" s="2">
        <v>45847.223622685182</v>
      </c>
      <c r="AF19">
        <v>351</v>
      </c>
      <c r="AG19" t="s">
        <v>13</v>
      </c>
      <c r="AH19">
        <v>0</v>
      </c>
      <c r="AI19">
        <v>12.111000000000001</v>
      </c>
      <c r="AJ19" s="3">
        <v>4559</v>
      </c>
      <c r="AK19">
        <v>0.90400000000000003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76</v>
      </c>
      <c r="AT19" s="15">
        <f t="shared" si="0"/>
        <v>34.195940827907997</v>
      </c>
      <c r="AU19" s="16">
        <f t="shared" si="1"/>
        <v>903.06440551732999</v>
      </c>
      <c r="AW19" s="6">
        <f t="shared" si="2"/>
        <v>24.704347606234638</v>
      </c>
      <c r="AX19" s="7">
        <f t="shared" si="3"/>
        <v>838.1148800448799</v>
      </c>
      <c r="AZ19" s="11">
        <f t="shared" si="4"/>
        <v>24.600457017531994</v>
      </c>
      <c r="BA19" s="12">
        <f t="shared" si="5"/>
        <v>1081.1961982159</v>
      </c>
      <c r="BC19" s="13">
        <f t="shared" si="6"/>
        <v>29.204908335740804</v>
      </c>
      <c r="BD19" s="14">
        <f t="shared" si="7"/>
        <v>967.45208803619994</v>
      </c>
      <c r="BF19" s="15">
        <f t="shared" si="8"/>
        <v>34.195940827907997</v>
      </c>
      <c r="BG19" s="16">
        <f t="shared" si="9"/>
        <v>903.06440551732999</v>
      </c>
      <c r="BI19">
        <v>76</v>
      </c>
      <c r="BJ19" t="s">
        <v>45</v>
      </c>
      <c r="BK19" s="2">
        <v>45847.223622685182</v>
      </c>
      <c r="BL19">
        <v>351</v>
      </c>
      <c r="BM19" t="s">
        <v>13</v>
      </c>
      <c r="BN19">
        <v>0</v>
      </c>
      <c r="BO19">
        <v>2.8279999999999998</v>
      </c>
      <c r="BP19" s="3">
        <v>1156875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77</v>
      </c>
      <c r="B20" t="s">
        <v>46</v>
      </c>
      <c r="C20" s="2">
        <v>45847.24490740741</v>
      </c>
      <c r="D20">
        <v>39</v>
      </c>
      <c r="E20" t="s">
        <v>13</v>
      </c>
      <c r="F20">
        <v>0</v>
      </c>
      <c r="G20">
        <v>5.9880000000000004</v>
      </c>
      <c r="H20" s="3">
        <v>10575</v>
      </c>
      <c r="I20">
        <v>2.4E-2</v>
      </c>
      <c r="J20" t="s">
        <v>14</v>
      </c>
      <c r="K20" t="s">
        <v>14</v>
      </c>
      <c r="L20" t="s">
        <v>14</v>
      </c>
      <c r="M20" t="s">
        <v>14</v>
      </c>
      <c r="O20">
        <v>77</v>
      </c>
      <c r="P20" t="s">
        <v>46</v>
      </c>
      <c r="Q20" s="2">
        <v>45847.24490740741</v>
      </c>
      <c r="R20">
        <v>39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77</v>
      </c>
      <c r="AD20" t="s">
        <v>46</v>
      </c>
      <c r="AE20" s="2">
        <v>45847.24490740741</v>
      </c>
      <c r="AF20">
        <v>39</v>
      </c>
      <c r="AG20" t="s">
        <v>13</v>
      </c>
      <c r="AH20">
        <v>0</v>
      </c>
      <c r="AI20">
        <v>12.12</v>
      </c>
      <c r="AJ20" s="3">
        <v>5724</v>
      </c>
      <c r="AK20">
        <v>1.159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77</v>
      </c>
      <c r="AT20" s="15">
        <f t="shared" si="0"/>
        <v>31.511738545624997</v>
      </c>
      <c r="AU20" s="16">
        <f t="shared" si="1"/>
        <v>1167.7470618836801</v>
      </c>
      <c r="AW20" s="6">
        <f t="shared" si="2"/>
        <v>22.351093161462501</v>
      </c>
      <c r="AX20" s="7">
        <f t="shared" si="3"/>
        <v>1078.6146582284798</v>
      </c>
      <c r="AZ20" s="11">
        <f t="shared" si="4"/>
        <v>21.583368104375005</v>
      </c>
      <c r="BA20" s="12">
        <f t="shared" si="5"/>
        <v>1359.9922593264</v>
      </c>
      <c r="BC20" s="13">
        <f t="shared" si="6"/>
        <v>26.303628315499999</v>
      </c>
      <c r="BD20" s="14">
        <f t="shared" si="7"/>
        <v>1205.5607022751997</v>
      </c>
      <c r="BF20" s="15">
        <f t="shared" si="8"/>
        <v>31.511738545624997</v>
      </c>
      <c r="BG20" s="16">
        <f t="shared" si="9"/>
        <v>1167.7470618836801</v>
      </c>
      <c r="BI20">
        <v>77</v>
      </c>
      <c r="BJ20" t="s">
        <v>46</v>
      </c>
      <c r="BK20" s="2">
        <v>45847.24490740741</v>
      </c>
      <c r="BL20">
        <v>39</v>
      </c>
      <c r="BM20" t="s">
        <v>13</v>
      </c>
      <c r="BN20">
        <v>0</v>
      </c>
      <c r="BO20">
        <v>2.8260000000000001</v>
      </c>
      <c r="BP20" s="3">
        <v>1194509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78</v>
      </c>
      <c r="B21" t="s">
        <v>47</v>
      </c>
      <c r="C21" s="2">
        <v>45847.266168981485</v>
      </c>
      <c r="D21">
        <v>29</v>
      </c>
      <c r="E21" t="s">
        <v>13</v>
      </c>
      <c r="F21">
        <v>0</v>
      </c>
      <c r="G21">
        <v>5.9770000000000003</v>
      </c>
      <c r="H21" s="3">
        <v>899663</v>
      </c>
      <c r="I21">
        <v>2.032</v>
      </c>
      <c r="J21" t="s">
        <v>14</v>
      </c>
      <c r="K21" t="s">
        <v>14</v>
      </c>
      <c r="L21" t="s">
        <v>14</v>
      </c>
      <c r="M21" t="s">
        <v>14</v>
      </c>
      <c r="O21">
        <v>78</v>
      </c>
      <c r="P21" t="s">
        <v>47</v>
      </c>
      <c r="Q21" s="2">
        <v>45847.266168981485</v>
      </c>
      <c r="R21">
        <v>29</v>
      </c>
      <c r="S21" t="s">
        <v>13</v>
      </c>
      <c r="T21">
        <v>0</v>
      </c>
      <c r="U21">
        <v>5.931</v>
      </c>
      <c r="V21" s="3">
        <v>6844</v>
      </c>
      <c r="W21">
        <v>1.7829999999999999</v>
      </c>
      <c r="X21" t="s">
        <v>14</v>
      </c>
      <c r="Y21" t="s">
        <v>14</v>
      </c>
      <c r="Z21" t="s">
        <v>14</v>
      </c>
      <c r="AA21" t="s">
        <v>14</v>
      </c>
      <c r="AC21">
        <v>78</v>
      </c>
      <c r="AD21" t="s">
        <v>47</v>
      </c>
      <c r="AE21" s="2">
        <v>45847.266168981485</v>
      </c>
      <c r="AF21">
        <v>29</v>
      </c>
      <c r="AG21" t="s">
        <v>13</v>
      </c>
      <c r="AH21">
        <v>0</v>
      </c>
      <c r="AI21">
        <v>12.085000000000001</v>
      </c>
      <c r="AJ21" s="3">
        <v>44785</v>
      </c>
      <c r="AK21">
        <v>9.6999999999999993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78</v>
      </c>
      <c r="AT21" s="15">
        <f t="shared" si="0"/>
        <v>2018.5807044743115</v>
      </c>
      <c r="AU21" s="16">
        <f t="shared" si="1"/>
        <v>9965.1249862392506</v>
      </c>
      <c r="AW21" s="6">
        <f t="shared" si="2"/>
        <v>1917.0446342883199</v>
      </c>
      <c r="AX21" s="7">
        <f t="shared" si="3"/>
        <v>9102.1741323379993</v>
      </c>
      <c r="AZ21" s="11">
        <f t="shared" si="4"/>
        <v>1884.3915006476166</v>
      </c>
      <c r="BA21" s="12">
        <f t="shared" si="5"/>
        <v>9991.0219517775004</v>
      </c>
      <c r="BC21" s="13">
        <f t="shared" si="6"/>
        <v>2079.9595692158719</v>
      </c>
      <c r="BD21" s="14">
        <f t="shared" si="7"/>
        <v>9095.0843657450005</v>
      </c>
      <c r="BF21" s="15">
        <f t="shared" si="8"/>
        <v>2018.5807044743115</v>
      </c>
      <c r="BG21" s="16">
        <f t="shared" si="9"/>
        <v>9965.1249862392506</v>
      </c>
      <c r="BI21">
        <v>78</v>
      </c>
      <c r="BJ21" t="s">
        <v>47</v>
      </c>
      <c r="BK21" s="2">
        <v>45847.266168981485</v>
      </c>
      <c r="BL21">
        <v>29</v>
      </c>
      <c r="BM21" t="s">
        <v>13</v>
      </c>
      <c r="BN21">
        <v>0</v>
      </c>
      <c r="BO21">
        <v>2.8370000000000002</v>
      </c>
      <c r="BP21" s="3">
        <v>922672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79</v>
      </c>
      <c r="B22" t="s">
        <v>48</v>
      </c>
      <c r="C22" s="2">
        <v>45847.287453703706</v>
      </c>
      <c r="D22">
        <v>302</v>
      </c>
      <c r="E22" t="s">
        <v>13</v>
      </c>
      <c r="F22">
        <v>0</v>
      </c>
      <c r="G22">
        <v>5.9809999999999999</v>
      </c>
      <c r="H22" s="3">
        <v>131489</v>
      </c>
      <c r="I22">
        <v>0.29699999999999999</v>
      </c>
      <c r="J22" t="s">
        <v>14</v>
      </c>
      <c r="K22" t="s">
        <v>14</v>
      </c>
      <c r="L22" t="s">
        <v>14</v>
      </c>
      <c r="M22" t="s">
        <v>14</v>
      </c>
      <c r="O22">
        <v>79</v>
      </c>
      <c r="P22" t="s">
        <v>48</v>
      </c>
      <c r="Q22" s="2">
        <v>45847.287453703706</v>
      </c>
      <c r="R22">
        <v>302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79</v>
      </c>
      <c r="AD22" t="s">
        <v>48</v>
      </c>
      <c r="AE22" s="2">
        <v>45847.287453703706</v>
      </c>
      <c r="AF22">
        <v>302</v>
      </c>
      <c r="AG22" t="s">
        <v>13</v>
      </c>
      <c r="AH22">
        <v>0</v>
      </c>
      <c r="AI22">
        <v>12.04</v>
      </c>
      <c r="AJ22" s="3">
        <v>82847</v>
      </c>
      <c r="AK22">
        <v>17.975999999999999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79</v>
      </c>
      <c r="AT22" s="15">
        <f t="shared" si="0"/>
        <v>351.28539707717698</v>
      </c>
      <c r="AU22" s="16">
        <f t="shared" si="1"/>
        <v>18304.959198156419</v>
      </c>
      <c r="AW22" s="6">
        <f t="shared" si="2"/>
        <v>304.87368717747461</v>
      </c>
      <c r="AX22" s="7">
        <f t="shared" si="3"/>
        <v>16845.615179562319</v>
      </c>
      <c r="AZ22" s="11">
        <f t="shared" si="4"/>
        <v>362.43571082018303</v>
      </c>
      <c r="BA22" s="12">
        <f t="shared" si="5"/>
        <v>18463.479620771901</v>
      </c>
      <c r="BC22" s="13">
        <f t="shared" si="6"/>
        <v>371.87244466345521</v>
      </c>
      <c r="BD22" s="14">
        <f t="shared" si="7"/>
        <v>16375.70318142173</v>
      </c>
      <c r="BF22" s="15">
        <f t="shared" si="8"/>
        <v>351.28539707717698</v>
      </c>
      <c r="BG22" s="16">
        <f t="shared" si="9"/>
        <v>18304.959198156419</v>
      </c>
      <c r="BI22">
        <v>79</v>
      </c>
      <c r="BJ22" t="s">
        <v>48</v>
      </c>
      <c r="BK22" s="2">
        <v>45847.287453703706</v>
      </c>
      <c r="BL22">
        <v>302</v>
      </c>
      <c r="BM22" t="s">
        <v>13</v>
      </c>
      <c r="BN22">
        <v>0</v>
      </c>
      <c r="BO22">
        <v>2.835</v>
      </c>
      <c r="BP22" s="3">
        <v>994857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80</v>
      </c>
      <c r="B23" t="s">
        <v>49</v>
      </c>
      <c r="C23" s="2">
        <v>45847.30872685185</v>
      </c>
      <c r="D23">
        <v>367</v>
      </c>
      <c r="E23" t="s">
        <v>13</v>
      </c>
      <c r="F23">
        <v>0</v>
      </c>
      <c r="G23">
        <v>5.9880000000000004</v>
      </c>
      <c r="H23" s="3">
        <v>657962</v>
      </c>
      <c r="I23">
        <v>1.4850000000000001</v>
      </c>
      <c r="J23" t="s">
        <v>14</v>
      </c>
      <c r="K23" t="s">
        <v>14</v>
      </c>
      <c r="L23" t="s">
        <v>14</v>
      </c>
      <c r="M23" t="s">
        <v>14</v>
      </c>
      <c r="O23">
        <v>80</v>
      </c>
      <c r="P23" t="s">
        <v>49</v>
      </c>
      <c r="Q23" s="2">
        <v>45847.30872685185</v>
      </c>
      <c r="R23">
        <v>367</v>
      </c>
      <c r="S23" t="s">
        <v>13</v>
      </c>
      <c r="T23">
        <v>0</v>
      </c>
      <c r="U23">
        <v>5.94</v>
      </c>
      <c r="V23" s="3">
        <v>5148</v>
      </c>
      <c r="W23">
        <v>1.3640000000000001</v>
      </c>
      <c r="X23" t="s">
        <v>14</v>
      </c>
      <c r="Y23" t="s">
        <v>14</v>
      </c>
      <c r="Z23" t="s">
        <v>14</v>
      </c>
      <c r="AA23" t="s">
        <v>14</v>
      </c>
      <c r="AC23">
        <v>80</v>
      </c>
      <c r="AD23" t="s">
        <v>49</v>
      </c>
      <c r="AE23" s="2">
        <v>45847.30872685185</v>
      </c>
      <c r="AF23">
        <v>367</v>
      </c>
      <c r="AG23" t="s">
        <v>13</v>
      </c>
      <c r="AH23">
        <v>0</v>
      </c>
      <c r="AI23">
        <v>12.096</v>
      </c>
      <c r="AJ23" s="3">
        <v>50643</v>
      </c>
      <c r="AK23">
        <v>10.977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80</v>
      </c>
      <c r="AT23" s="15">
        <f t="shared" si="0"/>
        <v>1524.0465195474289</v>
      </c>
      <c r="AU23" s="16">
        <f t="shared" si="1"/>
        <v>11436.41484317162</v>
      </c>
      <c r="AW23" s="6">
        <f t="shared" si="2"/>
        <v>1507.5578829680201</v>
      </c>
      <c r="AX23" s="7">
        <f t="shared" si="3"/>
        <v>10298.756612781519</v>
      </c>
      <c r="AZ23" s="11">
        <f t="shared" si="4"/>
        <v>1422.4940797219417</v>
      </c>
      <c r="BA23" s="12">
        <f t="shared" si="5"/>
        <v>10662.3743199359</v>
      </c>
      <c r="BC23" s="13">
        <f t="shared" si="6"/>
        <v>1564.328499240647</v>
      </c>
      <c r="BD23" s="14">
        <f t="shared" si="7"/>
        <v>9835.3208358205302</v>
      </c>
      <c r="BF23" s="15">
        <f t="shared" si="8"/>
        <v>1524.0465195474289</v>
      </c>
      <c r="BG23" s="16">
        <f t="shared" si="9"/>
        <v>11436.41484317162</v>
      </c>
      <c r="BI23">
        <v>80</v>
      </c>
      <c r="BJ23" t="s">
        <v>49</v>
      </c>
      <c r="BK23" s="2">
        <v>45847.30872685185</v>
      </c>
      <c r="BL23">
        <v>367</v>
      </c>
      <c r="BM23" t="s">
        <v>13</v>
      </c>
      <c r="BN23">
        <v>0</v>
      </c>
      <c r="BO23">
        <v>2.85</v>
      </c>
      <c r="BP23" s="3">
        <v>902184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81</v>
      </c>
      <c r="B24" t="s">
        <v>50</v>
      </c>
      <c r="C24" s="2">
        <v>45847.33</v>
      </c>
      <c r="D24">
        <v>337</v>
      </c>
      <c r="E24" t="s">
        <v>13</v>
      </c>
      <c r="F24">
        <v>0</v>
      </c>
      <c r="G24">
        <v>6.0119999999999996</v>
      </c>
      <c r="H24" s="3">
        <v>3120</v>
      </c>
      <c r="I24">
        <v>7.0000000000000001E-3</v>
      </c>
      <c r="J24" t="s">
        <v>14</v>
      </c>
      <c r="K24" t="s">
        <v>14</v>
      </c>
      <c r="L24" t="s">
        <v>14</v>
      </c>
      <c r="M24" t="s">
        <v>14</v>
      </c>
      <c r="O24">
        <v>81</v>
      </c>
      <c r="P24" t="s">
        <v>50</v>
      </c>
      <c r="Q24" s="2">
        <v>45847.33</v>
      </c>
      <c r="R24">
        <v>337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81</v>
      </c>
      <c r="AD24" t="s">
        <v>50</v>
      </c>
      <c r="AE24" s="2">
        <v>45847.33</v>
      </c>
      <c r="AF24">
        <v>337</v>
      </c>
      <c r="AG24" t="s">
        <v>13</v>
      </c>
      <c r="AH24">
        <v>0</v>
      </c>
      <c r="AI24">
        <v>11.986000000000001</v>
      </c>
      <c r="AJ24" s="3">
        <v>149887</v>
      </c>
      <c r="AK24">
        <v>32.442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81</v>
      </c>
      <c r="AT24" s="15">
        <f t="shared" si="0"/>
        <v>7.6775142591999987</v>
      </c>
      <c r="AU24" s="16">
        <f t="shared" si="1"/>
        <v>32532.748782393221</v>
      </c>
      <c r="AW24" s="6">
        <f t="shared" si="2"/>
        <v>2.2142963200000008</v>
      </c>
      <c r="AX24" s="7">
        <f t="shared" si="3"/>
        <v>30304.607702135119</v>
      </c>
      <c r="AZ24" s="11">
        <f t="shared" si="4"/>
        <v>3.1097760000000019</v>
      </c>
      <c r="BA24" s="12">
        <f t="shared" si="5"/>
        <v>34431.145887747894</v>
      </c>
      <c r="BC24" s="13">
        <f t="shared" si="6"/>
        <v>4.3985836159999998</v>
      </c>
      <c r="BD24" s="14">
        <f t="shared" si="7"/>
        <v>29831.127410160931</v>
      </c>
      <c r="BF24" s="15">
        <f t="shared" si="8"/>
        <v>7.6775142591999987</v>
      </c>
      <c r="BG24" s="16">
        <f t="shared" si="9"/>
        <v>32532.748782393221</v>
      </c>
      <c r="BI24">
        <v>81</v>
      </c>
      <c r="BJ24" t="s">
        <v>50</v>
      </c>
      <c r="BK24" s="2">
        <v>45847.33</v>
      </c>
      <c r="BL24">
        <v>337</v>
      </c>
      <c r="BM24" t="s">
        <v>13</v>
      </c>
      <c r="BN24">
        <v>0</v>
      </c>
      <c r="BO24">
        <v>2.8319999999999999</v>
      </c>
      <c r="BP24" s="3">
        <v>1053551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82</v>
      </c>
      <c r="B25" t="s">
        <v>51</v>
      </c>
      <c r="C25" s="2">
        <v>45847.351284722223</v>
      </c>
      <c r="D25">
        <v>190</v>
      </c>
      <c r="E25" t="s">
        <v>13</v>
      </c>
      <c r="F25">
        <v>0</v>
      </c>
      <c r="G25">
        <v>5.9820000000000002</v>
      </c>
      <c r="H25" s="3">
        <v>63204</v>
      </c>
      <c r="I25">
        <v>0.14299999999999999</v>
      </c>
      <c r="J25" t="s">
        <v>14</v>
      </c>
      <c r="K25" t="s">
        <v>14</v>
      </c>
      <c r="L25" t="s">
        <v>14</v>
      </c>
      <c r="M25" t="s">
        <v>14</v>
      </c>
      <c r="O25">
        <v>82</v>
      </c>
      <c r="P25" t="s">
        <v>51</v>
      </c>
      <c r="Q25" s="2">
        <v>45847.351284722223</v>
      </c>
      <c r="R25">
        <v>190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82</v>
      </c>
      <c r="AD25" t="s">
        <v>51</v>
      </c>
      <c r="AE25" s="2">
        <v>45847.351284722223</v>
      </c>
      <c r="AF25">
        <v>190</v>
      </c>
      <c r="AG25" t="s">
        <v>13</v>
      </c>
      <c r="AH25">
        <v>0</v>
      </c>
      <c r="AI25">
        <v>12.135</v>
      </c>
      <c r="AJ25" s="3">
        <v>6367</v>
      </c>
      <c r="AK25">
        <v>1.3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82</v>
      </c>
      <c r="AT25" s="15">
        <f t="shared" si="0"/>
        <v>171.641509902992</v>
      </c>
      <c r="AU25" s="16">
        <f t="shared" si="1"/>
        <v>1313.7766665307702</v>
      </c>
      <c r="AW25" s="6">
        <f t="shared" si="2"/>
        <v>145.61125518808734</v>
      </c>
      <c r="AX25" s="7">
        <f t="shared" si="3"/>
        <v>1211.3243526567198</v>
      </c>
      <c r="AZ25" s="11">
        <f t="shared" si="4"/>
        <v>175.61005816356803</v>
      </c>
      <c r="BA25" s="12">
        <f t="shared" si="5"/>
        <v>1513.3383039471</v>
      </c>
      <c r="BC25" s="13">
        <f t="shared" si="6"/>
        <v>177.75371346609921</v>
      </c>
      <c r="BD25" s="14">
        <f t="shared" si="7"/>
        <v>1336.9107863977997</v>
      </c>
      <c r="BF25" s="15">
        <f t="shared" si="8"/>
        <v>171.641509902992</v>
      </c>
      <c r="BG25" s="16">
        <f t="shared" si="9"/>
        <v>1313.7766665307702</v>
      </c>
      <c r="BI25">
        <v>82</v>
      </c>
      <c r="BJ25" t="s">
        <v>51</v>
      </c>
      <c r="BK25" s="2">
        <v>45847.351284722223</v>
      </c>
      <c r="BL25">
        <v>190</v>
      </c>
      <c r="BM25" t="s">
        <v>13</v>
      </c>
      <c r="BN25">
        <v>0</v>
      </c>
      <c r="BO25">
        <v>2.8340000000000001</v>
      </c>
      <c r="BP25" s="3">
        <v>1017673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83</v>
      </c>
      <c r="B26" t="s">
        <v>52</v>
      </c>
      <c r="C26" s="2">
        <v>45847.372523148151</v>
      </c>
      <c r="D26">
        <v>257</v>
      </c>
      <c r="E26" t="s">
        <v>13</v>
      </c>
      <c r="F26">
        <v>0</v>
      </c>
      <c r="G26">
        <v>5.9790000000000001</v>
      </c>
      <c r="H26" s="3">
        <v>135569</v>
      </c>
      <c r="I26">
        <v>0.30599999999999999</v>
      </c>
      <c r="J26" t="s">
        <v>14</v>
      </c>
      <c r="K26" t="s">
        <v>14</v>
      </c>
      <c r="L26" t="s">
        <v>14</v>
      </c>
      <c r="M26" t="s">
        <v>14</v>
      </c>
      <c r="O26">
        <v>83</v>
      </c>
      <c r="P26" t="s">
        <v>52</v>
      </c>
      <c r="Q26" s="2">
        <v>45847.372523148151</v>
      </c>
      <c r="R26">
        <v>257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83</v>
      </c>
      <c r="AD26" t="s">
        <v>52</v>
      </c>
      <c r="AE26" s="2">
        <v>45847.372523148151</v>
      </c>
      <c r="AF26">
        <v>257</v>
      </c>
      <c r="AG26" t="s">
        <v>13</v>
      </c>
      <c r="AH26">
        <v>0</v>
      </c>
      <c r="AI26">
        <v>12.039</v>
      </c>
      <c r="AJ26" s="3">
        <v>82874</v>
      </c>
      <c r="AK26">
        <v>17.981999999999999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83</v>
      </c>
      <c r="AT26" s="15">
        <f t="shared" si="0"/>
        <v>361.94139316085693</v>
      </c>
      <c r="AU26" s="16">
        <f t="shared" si="1"/>
        <v>18310.708579316877</v>
      </c>
      <c r="AW26" s="6">
        <f t="shared" si="2"/>
        <v>314.36577106408902</v>
      </c>
      <c r="AX26" s="7">
        <f t="shared" si="3"/>
        <v>16851.081891164478</v>
      </c>
      <c r="AZ26" s="11">
        <f t="shared" si="4"/>
        <v>373.13285691890297</v>
      </c>
      <c r="BA26" s="12">
        <f t="shared" si="5"/>
        <v>18469.984515071599</v>
      </c>
      <c r="BC26" s="13">
        <f t="shared" si="6"/>
        <v>383.38568915382319</v>
      </c>
      <c r="BD26" s="14">
        <f t="shared" si="7"/>
        <v>16381.165759979722</v>
      </c>
      <c r="BF26" s="15">
        <f t="shared" si="8"/>
        <v>361.94139316085693</v>
      </c>
      <c r="BG26" s="16">
        <f t="shared" si="9"/>
        <v>18310.708579316877</v>
      </c>
      <c r="BI26">
        <v>83</v>
      </c>
      <c r="BJ26" t="s">
        <v>52</v>
      </c>
      <c r="BK26" s="2">
        <v>45847.372523148151</v>
      </c>
      <c r="BL26">
        <v>257</v>
      </c>
      <c r="BM26" t="s">
        <v>13</v>
      </c>
      <c r="BN26">
        <v>0</v>
      </c>
      <c r="BO26">
        <v>2.8319999999999999</v>
      </c>
      <c r="BP26" s="3">
        <v>1040241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84</v>
      </c>
      <c r="B27" t="s">
        <v>53</v>
      </c>
      <c r="C27" s="2">
        <v>45847.393784722219</v>
      </c>
      <c r="D27">
        <v>335</v>
      </c>
      <c r="E27" t="s">
        <v>13</v>
      </c>
      <c r="F27">
        <v>0</v>
      </c>
      <c r="G27">
        <v>5.9969999999999999</v>
      </c>
      <c r="H27" s="3">
        <v>6233</v>
      </c>
      <c r="I27">
        <v>1.4E-2</v>
      </c>
      <c r="J27" t="s">
        <v>14</v>
      </c>
      <c r="K27" t="s">
        <v>14</v>
      </c>
      <c r="L27" t="s">
        <v>14</v>
      </c>
      <c r="M27" t="s">
        <v>14</v>
      </c>
      <c r="O27">
        <v>84</v>
      </c>
      <c r="P27" t="s">
        <v>53</v>
      </c>
      <c r="Q27" s="2">
        <v>45847.393784722219</v>
      </c>
      <c r="R27">
        <v>335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84</v>
      </c>
      <c r="AD27" t="s">
        <v>53</v>
      </c>
      <c r="AE27" s="2">
        <v>45847.393784722219</v>
      </c>
      <c r="AF27">
        <v>335</v>
      </c>
      <c r="AG27" t="s">
        <v>13</v>
      </c>
      <c r="AH27">
        <v>0</v>
      </c>
      <c r="AI27">
        <v>12.005000000000001</v>
      </c>
      <c r="AJ27" s="3">
        <v>130743</v>
      </c>
      <c r="AK27">
        <v>28.324999999999999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84</v>
      </c>
      <c r="AT27" s="15">
        <f t="shared" si="0"/>
        <v>18.764261504476998</v>
      </c>
      <c r="AU27" s="16">
        <f t="shared" si="1"/>
        <v>28479.586665639621</v>
      </c>
      <c r="AW27" s="6">
        <f t="shared" si="2"/>
        <v>9.0438786917000016</v>
      </c>
      <c r="AX27" s="7">
        <f t="shared" si="3"/>
        <v>26484.64605810952</v>
      </c>
      <c r="AZ27" s="11">
        <f t="shared" si="4"/>
        <v>3.9989110599999993</v>
      </c>
      <c r="BA27" s="12">
        <f t="shared" si="5"/>
        <v>29908.907459195903</v>
      </c>
      <c r="BC27" s="13">
        <f t="shared" si="6"/>
        <v>13.69845451346</v>
      </c>
      <c r="BD27" s="14">
        <f t="shared" si="7"/>
        <v>26010.818518862532</v>
      </c>
      <c r="BF27" s="15">
        <f t="shared" si="8"/>
        <v>18.764261504476998</v>
      </c>
      <c r="BG27" s="16">
        <f t="shared" si="9"/>
        <v>28479.586665639621</v>
      </c>
      <c r="BI27">
        <v>84</v>
      </c>
      <c r="BJ27" t="s">
        <v>53</v>
      </c>
      <c r="BK27" s="2">
        <v>45847.393784722219</v>
      </c>
      <c r="BL27">
        <v>335</v>
      </c>
      <c r="BM27" t="s">
        <v>13</v>
      </c>
      <c r="BN27">
        <v>0</v>
      </c>
      <c r="BO27">
        <v>2.8319999999999999</v>
      </c>
      <c r="BP27" s="3">
        <v>1043457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85</v>
      </c>
      <c r="B28" t="s">
        <v>54</v>
      </c>
      <c r="C28" s="2">
        <v>45847.415046296293</v>
      </c>
      <c r="D28">
        <v>399</v>
      </c>
      <c r="E28" t="s">
        <v>13</v>
      </c>
      <c r="F28">
        <v>0</v>
      </c>
      <c r="G28">
        <v>5.992</v>
      </c>
      <c r="H28" s="3">
        <v>55642</v>
      </c>
      <c r="I28">
        <v>0.126</v>
      </c>
      <c r="J28" t="s">
        <v>14</v>
      </c>
      <c r="K28" t="s">
        <v>14</v>
      </c>
      <c r="L28" t="s">
        <v>14</v>
      </c>
      <c r="M28" t="s">
        <v>14</v>
      </c>
      <c r="O28">
        <v>85</v>
      </c>
      <c r="P28" t="s">
        <v>54</v>
      </c>
      <c r="Q28" s="2">
        <v>45847.415046296293</v>
      </c>
      <c r="R28">
        <v>399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85</v>
      </c>
      <c r="AD28" t="s">
        <v>54</v>
      </c>
      <c r="AE28" s="2">
        <v>45847.415046296293</v>
      </c>
      <c r="AF28">
        <v>399</v>
      </c>
      <c r="AG28" t="s">
        <v>13</v>
      </c>
      <c r="AH28">
        <v>0</v>
      </c>
      <c r="AI28">
        <v>12.14</v>
      </c>
      <c r="AJ28" s="3">
        <v>7109</v>
      </c>
      <c r="AK28">
        <v>1.4630000000000001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85</v>
      </c>
      <c r="AT28" s="15">
        <f t="shared" si="0"/>
        <v>151.596587540868</v>
      </c>
      <c r="AU28" s="16">
        <f t="shared" si="1"/>
        <v>1482.2394061793302</v>
      </c>
      <c r="AW28" s="6">
        <f t="shared" si="2"/>
        <v>127.92806156951144</v>
      </c>
      <c r="AX28" s="7">
        <f t="shared" si="3"/>
        <v>1364.4405732768798</v>
      </c>
      <c r="AZ28" s="11">
        <f t="shared" si="4"/>
        <v>154.01616327737202</v>
      </c>
      <c r="BA28" s="12">
        <f t="shared" si="5"/>
        <v>1689.8256724758999</v>
      </c>
      <c r="BC28" s="13">
        <f t="shared" si="6"/>
        <v>156.09102391103681</v>
      </c>
      <c r="BD28" s="14">
        <f t="shared" si="7"/>
        <v>1488.4228347161998</v>
      </c>
      <c r="BF28" s="15">
        <f t="shared" si="8"/>
        <v>151.596587540868</v>
      </c>
      <c r="BG28" s="16">
        <f t="shared" si="9"/>
        <v>1482.2394061793302</v>
      </c>
      <c r="BI28">
        <v>85</v>
      </c>
      <c r="BJ28" t="s">
        <v>54</v>
      </c>
      <c r="BK28" s="2">
        <v>45847.415046296293</v>
      </c>
      <c r="BL28">
        <v>399</v>
      </c>
      <c r="BM28" t="s">
        <v>13</v>
      </c>
      <c r="BN28">
        <v>0</v>
      </c>
      <c r="BO28">
        <v>2.8460000000000001</v>
      </c>
      <c r="BP28" s="3">
        <v>1001933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86</v>
      </c>
      <c r="B29" t="s">
        <v>55</v>
      </c>
      <c r="C29" s="2">
        <v>45847.436307870368</v>
      </c>
      <c r="D29">
        <v>362</v>
      </c>
      <c r="E29" t="s">
        <v>13</v>
      </c>
      <c r="F29">
        <v>0</v>
      </c>
      <c r="G29">
        <v>5.9829999999999997</v>
      </c>
      <c r="H29" s="3">
        <v>14677</v>
      </c>
      <c r="I29">
        <v>3.3000000000000002E-2</v>
      </c>
      <c r="J29" t="s">
        <v>14</v>
      </c>
      <c r="K29" t="s">
        <v>14</v>
      </c>
      <c r="L29" t="s">
        <v>14</v>
      </c>
      <c r="M29" t="s">
        <v>14</v>
      </c>
      <c r="O29">
        <v>86</v>
      </c>
      <c r="P29" t="s">
        <v>55</v>
      </c>
      <c r="Q29" s="2">
        <v>45847.436307870368</v>
      </c>
      <c r="R29">
        <v>362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86</v>
      </c>
      <c r="AD29" t="s">
        <v>55</v>
      </c>
      <c r="AE29" s="2">
        <v>45847.436307870368</v>
      </c>
      <c r="AF29">
        <v>362</v>
      </c>
      <c r="AG29" t="s">
        <v>13</v>
      </c>
      <c r="AH29">
        <v>0</v>
      </c>
      <c r="AI29" t="s">
        <v>14</v>
      </c>
      <c r="AJ29" t="s">
        <v>14</v>
      </c>
      <c r="AK29" t="s">
        <v>14</v>
      </c>
      <c r="AL29" t="s">
        <v>14</v>
      </c>
      <c r="AM29" t="s">
        <v>14</v>
      </c>
      <c r="AN29" t="s">
        <v>14</v>
      </c>
      <c r="AO29" t="s">
        <v>14</v>
      </c>
      <c r="AQ29">
        <v>2</v>
      </c>
      <c r="AR29" t="s">
        <v>73</v>
      </c>
      <c r="AS29" s="10">
        <v>86</v>
      </c>
      <c r="AT29" s="15">
        <f t="shared" si="0"/>
        <v>42.486060031473002</v>
      </c>
      <c r="AU29" s="16" t="e">
        <f t="shared" si="1"/>
        <v>#VALUE!</v>
      </c>
      <c r="AW29" s="6">
        <f t="shared" si="2"/>
        <v>31.974246529942342</v>
      </c>
      <c r="AX29" s="7" t="e">
        <f t="shared" si="3"/>
        <v>#VALUE!</v>
      </c>
      <c r="AZ29" s="11">
        <f t="shared" si="4"/>
        <v>33.902402603167005</v>
      </c>
      <c r="BA29" s="12" t="e">
        <f t="shared" si="5"/>
        <v>#VALUE!</v>
      </c>
      <c r="BC29" s="13">
        <f t="shared" si="6"/>
        <v>38.165411341784804</v>
      </c>
      <c r="BD29" s="14" t="e">
        <f t="shared" si="7"/>
        <v>#VALUE!</v>
      </c>
      <c r="BF29" s="15">
        <f t="shared" si="8"/>
        <v>42.486060031473002</v>
      </c>
      <c r="BG29" s="16" t="e">
        <f t="shared" si="9"/>
        <v>#VALUE!</v>
      </c>
      <c r="BI29">
        <v>86</v>
      </c>
      <c r="BJ29" t="s">
        <v>55</v>
      </c>
      <c r="BK29" s="2">
        <v>45847.436307870368</v>
      </c>
      <c r="BL29">
        <v>362</v>
      </c>
      <c r="BM29" t="s">
        <v>13</v>
      </c>
      <c r="BN29">
        <v>0</v>
      </c>
      <c r="BO29">
        <v>2.8380000000000001</v>
      </c>
      <c r="BP29" s="3">
        <v>891537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87</v>
      </c>
      <c r="B30" t="s">
        <v>56</v>
      </c>
      <c r="C30" s="2">
        <v>45847.457604166666</v>
      </c>
      <c r="D30">
        <v>131</v>
      </c>
      <c r="E30" t="s">
        <v>13</v>
      </c>
      <c r="F30">
        <v>0</v>
      </c>
      <c r="G30">
        <v>5.9809999999999999</v>
      </c>
      <c r="H30" s="3">
        <v>59176</v>
      </c>
      <c r="I30">
        <v>0.13400000000000001</v>
      </c>
      <c r="J30" t="s">
        <v>14</v>
      </c>
      <c r="K30" t="s">
        <v>14</v>
      </c>
      <c r="L30" t="s">
        <v>14</v>
      </c>
      <c r="M30" t="s">
        <v>14</v>
      </c>
      <c r="O30">
        <v>87</v>
      </c>
      <c r="P30" t="s">
        <v>56</v>
      </c>
      <c r="Q30" s="2">
        <v>45847.457604166666</v>
      </c>
      <c r="R30">
        <v>131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87</v>
      </c>
      <c r="AD30" t="s">
        <v>56</v>
      </c>
      <c r="AE30" s="2">
        <v>45847.457604166666</v>
      </c>
      <c r="AF30">
        <v>131</v>
      </c>
      <c r="AG30" t="s">
        <v>13</v>
      </c>
      <c r="AH30">
        <v>0</v>
      </c>
      <c r="AI30">
        <v>12.2</v>
      </c>
      <c r="AJ30" s="3">
        <v>27277</v>
      </c>
      <c r="AK30">
        <v>5.8780000000000001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87</v>
      </c>
      <c r="AT30" s="15">
        <f t="shared" si="0"/>
        <v>160.96805886931199</v>
      </c>
      <c r="AU30" s="16">
        <f t="shared" si="1"/>
        <v>6040.4631158479706</v>
      </c>
      <c r="AW30" s="6">
        <f t="shared" si="2"/>
        <v>136.19321311047295</v>
      </c>
      <c r="AX30" s="7">
        <f t="shared" si="3"/>
        <v>5515.46813371592</v>
      </c>
      <c r="AZ30" s="11">
        <f t="shared" si="4"/>
        <v>164.13023101484802</v>
      </c>
      <c r="BA30" s="12">
        <f t="shared" si="5"/>
        <v>6294.5137601030992</v>
      </c>
      <c r="BC30" s="13">
        <f t="shared" si="6"/>
        <v>166.21890445573123</v>
      </c>
      <c r="BD30" s="14">
        <f t="shared" si="7"/>
        <v>5581.3917232058002</v>
      </c>
      <c r="BF30" s="15">
        <f t="shared" si="8"/>
        <v>160.96805886931199</v>
      </c>
      <c r="BG30" s="16">
        <f t="shared" si="9"/>
        <v>6040.4631158479706</v>
      </c>
      <c r="BI30">
        <v>87</v>
      </c>
      <c r="BJ30" t="s">
        <v>56</v>
      </c>
      <c r="BK30" s="2">
        <v>45847.457604166666</v>
      </c>
      <c r="BL30">
        <v>131</v>
      </c>
      <c r="BM30" t="s">
        <v>13</v>
      </c>
      <c r="BN30">
        <v>0</v>
      </c>
      <c r="BO30">
        <v>2.8370000000000002</v>
      </c>
      <c r="BP30" s="3">
        <v>960911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88</v>
      </c>
      <c r="B31" t="s">
        <v>57</v>
      </c>
      <c r="C31" s="2">
        <v>45847.478877314818</v>
      </c>
      <c r="D31">
        <v>240</v>
      </c>
      <c r="E31" t="s">
        <v>13</v>
      </c>
      <c r="F31">
        <v>0</v>
      </c>
      <c r="G31">
        <v>5.9930000000000003</v>
      </c>
      <c r="H31" s="3">
        <v>12720</v>
      </c>
      <c r="I31">
        <v>2.9000000000000001E-2</v>
      </c>
      <c r="J31" t="s">
        <v>14</v>
      </c>
      <c r="K31" t="s">
        <v>14</v>
      </c>
      <c r="L31" t="s">
        <v>14</v>
      </c>
      <c r="M31" t="s">
        <v>14</v>
      </c>
      <c r="O31">
        <v>88</v>
      </c>
      <c r="P31" t="s">
        <v>57</v>
      </c>
      <c r="Q31" s="2">
        <v>45847.478877314818</v>
      </c>
      <c r="R31">
        <v>240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88</v>
      </c>
      <c r="AD31" t="s">
        <v>57</v>
      </c>
      <c r="AE31" s="2">
        <v>45847.478877314818</v>
      </c>
      <c r="AF31">
        <v>240</v>
      </c>
      <c r="AG31" t="s">
        <v>13</v>
      </c>
      <c r="AH31">
        <v>0</v>
      </c>
      <c r="AI31">
        <v>12.128</v>
      </c>
      <c r="AJ31" s="3">
        <v>9533</v>
      </c>
      <c r="AK31">
        <v>1.994</v>
      </c>
      <c r="AL31" t="s">
        <v>14</v>
      </c>
      <c r="AM31" t="s">
        <v>14</v>
      </c>
      <c r="AN31" t="s">
        <v>14</v>
      </c>
      <c r="AO31" t="s">
        <v>14</v>
      </c>
      <c r="AQ31">
        <v>2</v>
      </c>
      <c r="AR31" t="s">
        <v>71</v>
      </c>
      <c r="AS31" s="10">
        <v>88</v>
      </c>
      <c r="AT31" s="15">
        <f t="shared" si="0"/>
        <v>37.251487020799999</v>
      </c>
      <c r="AU31" s="16">
        <f t="shared" si="1"/>
        <v>2032.2047121727701</v>
      </c>
      <c r="AW31" s="6">
        <f t="shared" si="2"/>
        <v>27.383528756863999</v>
      </c>
      <c r="AX31" s="7">
        <f t="shared" si="3"/>
        <v>1864.4518911687198</v>
      </c>
      <c r="AZ31" s="11">
        <f t="shared" si="4"/>
        <v>28.031803923200002</v>
      </c>
      <c r="BA31" s="12">
        <f t="shared" si="5"/>
        <v>2262.8825036071003</v>
      </c>
      <c r="BC31" s="13">
        <f t="shared" si="6"/>
        <v>32.507552622080006</v>
      </c>
      <c r="BD31" s="14">
        <f t="shared" si="7"/>
        <v>1982.9304902777999</v>
      </c>
      <c r="BF31" s="15">
        <f t="shared" si="8"/>
        <v>37.251487020799999</v>
      </c>
      <c r="BG31" s="16">
        <f t="shared" si="9"/>
        <v>2032.2047121727701</v>
      </c>
      <c r="BI31">
        <v>88</v>
      </c>
      <c r="BJ31" t="s">
        <v>57</v>
      </c>
      <c r="BK31" s="2">
        <v>45847.478877314818</v>
      </c>
      <c r="BL31">
        <v>240</v>
      </c>
      <c r="BM31" t="s">
        <v>13</v>
      </c>
      <c r="BN31">
        <v>0</v>
      </c>
      <c r="BO31">
        <v>2.843</v>
      </c>
      <c r="BP31" s="3">
        <v>1042012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89</v>
      </c>
      <c r="B32" t="s">
        <v>58</v>
      </c>
      <c r="C32" s="2">
        <v>45847.500150462962</v>
      </c>
      <c r="D32">
        <v>105</v>
      </c>
      <c r="E32" t="s">
        <v>13</v>
      </c>
      <c r="F32">
        <v>0</v>
      </c>
      <c r="G32">
        <v>5.9889999999999999</v>
      </c>
      <c r="H32" s="3">
        <v>5474</v>
      </c>
      <c r="I32">
        <v>1.2999999999999999E-2</v>
      </c>
      <c r="J32" t="s">
        <v>14</v>
      </c>
      <c r="K32" t="s">
        <v>14</v>
      </c>
      <c r="L32" t="s">
        <v>14</v>
      </c>
      <c r="M32" t="s">
        <v>14</v>
      </c>
      <c r="O32">
        <v>89</v>
      </c>
      <c r="P32" t="s">
        <v>58</v>
      </c>
      <c r="Q32" s="2">
        <v>45847.500150462962</v>
      </c>
      <c r="R32">
        <v>105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89</v>
      </c>
      <c r="AD32" t="s">
        <v>58</v>
      </c>
      <c r="AE32" s="2">
        <v>45847.500150462962</v>
      </c>
      <c r="AF32">
        <v>105</v>
      </c>
      <c r="AG32" t="s">
        <v>13</v>
      </c>
      <c r="AH32">
        <v>0</v>
      </c>
      <c r="AI32">
        <v>11.978999999999999</v>
      </c>
      <c r="AJ32" s="3">
        <v>132369</v>
      </c>
      <c r="AK32">
        <v>28.675000000000001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89</v>
      </c>
      <c r="AT32" s="15">
        <f t="shared" si="0"/>
        <v>16.045957993267997</v>
      </c>
      <c r="AU32" s="16">
        <f t="shared" si="1"/>
        <v>28824.145416050178</v>
      </c>
      <c r="AW32" s="6">
        <f t="shared" si="2"/>
        <v>7.119110022800001</v>
      </c>
      <c r="AX32" s="7">
        <f t="shared" si="3"/>
        <v>26809.822288851279</v>
      </c>
      <c r="AZ32" s="11">
        <f t="shared" si="4"/>
        <v>2.8173150400000022</v>
      </c>
      <c r="BA32" s="12">
        <f t="shared" si="5"/>
        <v>30294.1698166151</v>
      </c>
      <c r="BC32" s="13">
        <f t="shared" si="6"/>
        <v>11.328903586639999</v>
      </c>
      <c r="BD32" s="14">
        <f t="shared" si="7"/>
        <v>26335.981801571172</v>
      </c>
      <c r="BF32" s="15">
        <f t="shared" si="8"/>
        <v>16.045957993267997</v>
      </c>
      <c r="BG32" s="16">
        <f t="shared" si="9"/>
        <v>28824.145416050178</v>
      </c>
      <c r="BI32">
        <v>89</v>
      </c>
      <c r="BJ32" t="s">
        <v>58</v>
      </c>
      <c r="BK32" s="2">
        <v>45847.500150462962</v>
      </c>
      <c r="BL32">
        <v>105</v>
      </c>
      <c r="BM32" t="s">
        <v>13</v>
      </c>
      <c r="BN32">
        <v>0</v>
      </c>
      <c r="BO32">
        <v>2.8359999999999999</v>
      </c>
      <c r="BP32" s="3">
        <v>966088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90</v>
      </c>
      <c r="B33" t="s">
        <v>59</v>
      </c>
      <c r="C33" s="2">
        <v>45847.521435185183</v>
      </c>
      <c r="D33">
        <v>16</v>
      </c>
      <c r="E33" t="s">
        <v>13</v>
      </c>
      <c r="F33">
        <v>0</v>
      </c>
      <c r="G33">
        <v>5.9809999999999999</v>
      </c>
      <c r="H33" s="3">
        <v>64980</v>
      </c>
      <c r="I33">
        <v>0.14699999999999999</v>
      </c>
      <c r="J33" t="s">
        <v>14</v>
      </c>
      <c r="K33" t="s">
        <v>14</v>
      </c>
      <c r="L33" t="s">
        <v>14</v>
      </c>
      <c r="M33" t="s">
        <v>14</v>
      </c>
      <c r="O33">
        <v>90</v>
      </c>
      <c r="P33" t="s">
        <v>59</v>
      </c>
      <c r="Q33" s="2">
        <v>45847.521435185183</v>
      </c>
      <c r="R33">
        <v>16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90</v>
      </c>
      <c r="AD33" t="s">
        <v>59</v>
      </c>
      <c r="AE33" s="2">
        <v>45847.521435185183</v>
      </c>
      <c r="AF33">
        <v>16</v>
      </c>
      <c r="AG33" t="s">
        <v>13</v>
      </c>
      <c r="AH33">
        <v>0</v>
      </c>
      <c r="AI33">
        <v>12.122999999999999</v>
      </c>
      <c r="AJ33" s="3">
        <v>7508</v>
      </c>
      <c r="AK33">
        <v>1.55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90</v>
      </c>
      <c r="AT33" s="15">
        <f t="shared" si="0"/>
        <v>176.3448686948</v>
      </c>
      <c r="AU33" s="16">
        <f t="shared" si="1"/>
        <v>1572.80552095952</v>
      </c>
      <c r="AW33" s="6">
        <f t="shared" si="2"/>
        <v>149.76296787178399</v>
      </c>
      <c r="AX33" s="7">
        <f t="shared" si="3"/>
        <v>1446.7650359667198</v>
      </c>
      <c r="AZ33" s="11">
        <f t="shared" si="4"/>
        <v>180.65541456920002</v>
      </c>
      <c r="BA33" s="12">
        <f t="shared" si="5"/>
        <v>1784.5216138096</v>
      </c>
      <c r="BC33" s="13">
        <f t="shared" si="6"/>
        <v>182.83659076448001</v>
      </c>
      <c r="BD33" s="14">
        <f t="shared" si="7"/>
        <v>1569.8690701727999</v>
      </c>
      <c r="BF33" s="15">
        <f t="shared" si="8"/>
        <v>176.3448686948</v>
      </c>
      <c r="BG33" s="16">
        <f t="shared" si="9"/>
        <v>1572.80552095952</v>
      </c>
      <c r="BI33">
        <v>90</v>
      </c>
      <c r="BJ33" t="s">
        <v>59</v>
      </c>
      <c r="BK33" s="2">
        <v>45847.521435185183</v>
      </c>
      <c r="BL33">
        <v>16</v>
      </c>
      <c r="BM33" t="s">
        <v>13</v>
      </c>
      <c r="BN33">
        <v>0</v>
      </c>
      <c r="BO33">
        <v>2.83</v>
      </c>
      <c r="BP33" s="3">
        <v>1088507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91</v>
      </c>
      <c r="B34" t="s">
        <v>60</v>
      </c>
      <c r="C34" s="2">
        <v>45847.542731481481</v>
      </c>
      <c r="D34">
        <v>69</v>
      </c>
      <c r="E34" t="s">
        <v>13</v>
      </c>
      <c r="F34">
        <v>0</v>
      </c>
      <c r="G34">
        <v>5.9980000000000002</v>
      </c>
      <c r="H34" s="3">
        <v>3220</v>
      </c>
      <c r="I34">
        <v>8.0000000000000002E-3</v>
      </c>
      <c r="J34" t="s">
        <v>14</v>
      </c>
      <c r="K34" t="s">
        <v>14</v>
      </c>
      <c r="L34" t="s">
        <v>14</v>
      </c>
      <c r="M34" t="s">
        <v>14</v>
      </c>
      <c r="O34">
        <v>91</v>
      </c>
      <c r="P34" t="s">
        <v>60</v>
      </c>
      <c r="Q34" s="2">
        <v>45847.542731481481</v>
      </c>
      <c r="R34">
        <v>69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91</v>
      </c>
      <c r="AD34" t="s">
        <v>60</v>
      </c>
      <c r="AE34" s="2">
        <v>45847.542731481481</v>
      </c>
      <c r="AF34">
        <v>69</v>
      </c>
      <c r="AG34" t="s">
        <v>13</v>
      </c>
      <c r="AH34">
        <v>0</v>
      </c>
      <c r="AI34">
        <v>11.987</v>
      </c>
      <c r="AJ34" s="3">
        <v>151367</v>
      </c>
      <c r="AK34">
        <v>32.759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91</v>
      </c>
      <c r="AT34" s="15">
        <f t="shared" si="0"/>
        <v>8.0310988212000005</v>
      </c>
      <c r="AU34" s="16">
        <f t="shared" si="1"/>
        <v>32845.76979252282</v>
      </c>
      <c r="AW34" s="6">
        <f t="shared" si="2"/>
        <v>2.3899065200000003</v>
      </c>
      <c r="AX34" s="7">
        <f t="shared" si="3"/>
        <v>30599.145459056719</v>
      </c>
      <c r="AZ34" s="11">
        <f t="shared" si="4"/>
        <v>2.9756359999999997</v>
      </c>
      <c r="BA34" s="12">
        <f t="shared" si="5"/>
        <v>34779.506380619903</v>
      </c>
      <c r="BC34" s="13">
        <f t="shared" si="6"/>
        <v>4.680110376</v>
      </c>
      <c r="BD34" s="14">
        <f t="shared" si="7"/>
        <v>30125.737492403328</v>
      </c>
      <c r="BF34" s="15">
        <f t="shared" si="8"/>
        <v>8.0310988212000005</v>
      </c>
      <c r="BG34" s="16">
        <f t="shared" si="9"/>
        <v>32845.76979252282</v>
      </c>
      <c r="BI34">
        <v>91</v>
      </c>
      <c r="BJ34" t="s">
        <v>60</v>
      </c>
      <c r="BK34" s="2">
        <v>45847.542731481481</v>
      </c>
      <c r="BL34">
        <v>69</v>
      </c>
      <c r="BM34" t="s">
        <v>13</v>
      </c>
      <c r="BN34">
        <v>0</v>
      </c>
      <c r="BO34">
        <v>2.827</v>
      </c>
      <c r="BP34" s="3">
        <v>1153690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92</v>
      </c>
      <c r="B35" t="s">
        <v>61</v>
      </c>
      <c r="C35" s="2">
        <v>45847.564004629632</v>
      </c>
      <c r="D35">
        <v>94</v>
      </c>
      <c r="E35" t="s">
        <v>13</v>
      </c>
      <c r="F35">
        <v>0</v>
      </c>
      <c r="G35">
        <v>5.9859999999999998</v>
      </c>
      <c r="H35" s="3">
        <v>552106</v>
      </c>
      <c r="I35">
        <v>1.246</v>
      </c>
      <c r="J35" t="s">
        <v>14</v>
      </c>
      <c r="K35" t="s">
        <v>14</v>
      </c>
      <c r="L35" t="s">
        <v>14</v>
      </c>
      <c r="M35" t="s">
        <v>14</v>
      </c>
      <c r="O35">
        <v>92</v>
      </c>
      <c r="P35" t="s">
        <v>61</v>
      </c>
      <c r="Q35" s="2">
        <v>45847.564004629632</v>
      </c>
      <c r="R35">
        <v>94</v>
      </c>
      <c r="S35" t="s">
        <v>13</v>
      </c>
      <c r="T35">
        <v>0</v>
      </c>
      <c r="U35">
        <v>5.9370000000000003</v>
      </c>
      <c r="V35" s="3">
        <v>5600</v>
      </c>
      <c r="W35">
        <v>1.476</v>
      </c>
      <c r="X35" t="s">
        <v>14</v>
      </c>
      <c r="Y35" t="s">
        <v>14</v>
      </c>
      <c r="Z35" t="s">
        <v>14</v>
      </c>
      <c r="AA35" t="s">
        <v>14</v>
      </c>
      <c r="AC35">
        <v>92</v>
      </c>
      <c r="AD35" t="s">
        <v>61</v>
      </c>
      <c r="AE35" s="2">
        <v>45847.564004629632</v>
      </c>
      <c r="AF35">
        <v>94</v>
      </c>
      <c r="AG35" t="s">
        <v>13</v>
      </c>
      <c r="AH35">
        <v>0</v>
      </c>
      <c r="AI35" t="s">
        <v>14</v>
      </c>
      <c r="AJ35" t="s">
        <v>14</v>
      </c>
      <c r="AK35" t="s">
        <v>14</v>
      </c>
      <c r="AL35" t="s">
        <v>14</v>
      </c>
      <c r="AM35" t="s">
        <v>14</v>
      </c>
      <c r="AN35" t="s">
        <v>14</v>
      </c>
      <c r="AO35" t="s">
        <v>14</v>
      </c>
      <c r="AQ35">
        <v>2</v>
      </c>
      <c r="AR35" t="s">
        <v>73</v>
      </c>
      <c r="AS35" s="10">
        <v>92</v>
      </c>
      <c r="AT35" s="15">
        <f t="shared" ref="AT35:AT36" si="10">IF(H35&lt;10000,((H35^2*0.000000008493)+(H35*0.003482)+(-3.269)),(IF(H35&lt;200000,((H35^2*-0.000000000263)+(H35*0.002682)+(3.179)),(IF(H35&lt;8000000,((H35^2*-0.000000000005099)+(H35*0.002054)+(174.8)),((V35^2*-0.00000001014)+(V35*0.2415)+(1123)))))))</f>
        <v>1307.2714415413313</v>
      </c>
      <c r="AU35" s="16" t="e">
        <f t="shared" ref="AU35:AU36" si="11">IF(AJ35&lt;45000,((-0.00000004907*AJ35^2)+(0.2277*AJ35)+(-134)),((-0.00000001062*AJ35^2)+(0.2147*AJ35)+(590.6)))</f>
        <v>#VALUE!</v>
      </c>
      <c r="AW35" s="6">
        <f t="shared" ref="AW35:AW36" si="12">IF(H35&lt;10000,((0.0000001453*H35^2)+(0.0008349*H35)+(-1.805)),(IF(H35&lt;700000,((-0.00000000008054*H35^2)+(0.002348*H35)+(-2.47)), ((-0.00000001938*V35^2)+(0.2471*V35)+(226.8)))))</f>
        <v>1269.3246018220923</v>
      </c>
      <c r="AX35" s="7" t="e">
        <f t="shared" ref="AX35:AX36" si="13">(-0.00000002552*AJ35^2)+(0.2067*AJ35)+(-103.7)</f>
        <v>#VALUE!</v>
      </c>
      <c r="AZ35" s="11">
        <f t="shared" ref="AZ35:AZ36" si="14">IF(H35&lt;10000,((H35^2*0.00000054)+(H35*-0.004765)+(12.72)),(IF(H35&lt;200000,((H35^2*-0.000000001577)+(H35*0.003043)+(-10.42)),(IF(H35&lt;8000000,((H35^2*-0.0000000000186)+(H35*0.00194)+(154.1)),((V35^2*-0.00000002)+(V35*0.2565)+(-1032)))))))</f>
        <v>1219.5159687446103</v>
      </c>
      <c r="BA35" s="12" t="e">
        <f t="shared" ref="BA35:BA36" si="15">IF(AJ35&lt;45000,((-0.0000004561*AJ35^2)+(0.244*AJ35)+(-21.72)),((-0.0000000409*AJ35^2)+(0.2477*AJ35)+(-1777)))</f>
        <v>#VALUE!</v>
      </c>
      <c r="BC35" s="13">
        <f t="shared" ref="BC35:BC36" si="16">IF(H35&lt;10000,((H35^2*0.00000005714)+(H35*0.002453)+(-3.811)),(IF(H35&lt;200000,((H35^2*-0.0000000002888)+(H35*0.002899)+(-4.321)),(IF(H35&lt;8000000,((H35^2*-0.0000000000062)+(H35*0.002143)+(157)),((V35^2*-0.000000031)+(V35*0.2771)+(-709.5)))))))</f>
        <v>1338.2732675815369</v>
      </c>
      <c r="BD35" s="14" t="e">
        <f t="shared" ref="BD35:BD36" si="17">IF(AJ35&lt;45000,((-0.0000000598*AJ35^2)+(0.205*AJ35)+(34.1)),((-0.00000002403*AJ35^2)+(0.2063*AJ35)+(-550.7)))</f>
        <v>#VALUE!</v>
      </c>
      <c r="BF35" s="15">
        <f t="shared" ref="BF35:BF36" si="18">IF(H35&lt;10000,((H35^2*0.000000008493)+(H35*0.003482)+(-3.269)),(IF(H35&lt;200000,((H35^2*-0.000000000263)+(H35*0.002682)+(3.179)),(IF(H35&lt;8000000,((H35^2*-0.000000000005099)+(H35*0.002054)+(174.8)),((V35^2*-0.00000001014)+(V35*0.2415)+(1123)))))))</f>
        <v>1307.2714415413313</v>
      </c>
      <c r="BG35" s="16" t="e">
        <f t="shared" ref="BG35:BG36" si="19">IF(AJ35&lt;45000,((-0.00000004907*AJ35^2)+(0.2277*AJ35)+(-134)),((-0.00000001062*AJ35^2)+(0.2147*AJ35)+(590.6)))</f>
        <v>#VALUE!</v>
      </c>
      <c r="BI35">
        <v>92</v>
      </c>
      <c r="BJ35" t="s">
        <v>61</v>
      </c>
      <c r="BK35" s="2">
        <v>45847.564004629632</v>
      </c>
      <c r="BL35">
        <v>94</v>
      </c>
      <c r="BM35" t="s">
        <v>13</v>
      </c>
      <c r="BN35">
        <v>0</v>
      </c>
      <c r="BO35">
        <v>2.8439999999999999</v>
      </c>
      <c r="BP35" s="3">
        <v>953652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93</v>
      </c>
      <c r="B36" t="s">
        <v>62</v>
      </c>
      <c r="C36" s="2">
        <v>45847.585324074076</v>
      </c>
      <c r="D36">
        <v>30</v>
      </c>
      <c r="E36" t="s">
        <v>13</v>
      </c>
      <c r="F36">
        <v>0</v>
      </c>
      <c r="G36">
        <v>5.9859999999999998</v>
      </c>
      <c r="H36" s="3">
        <v>9711</v>
      </c>
      <c r="I36">
        <v>2.1999999999999999E-2</v>
      </c>
      <c r="J36" t="s">
        <v>14</v>
      </c>
      <c r="K36" t="s">
        <v>14</v>
      </c>
      <c r="L36" t="s">
        <v>14</v>
      </c>
      <c r="M36" t="s">
        <v>14</v>
      </c>
      <c r="O36">
        <v>93</v>
      </c>
      <c r="P36" t="s">
        <v>62</v>
      </c>
      <c r="Q36" s="2">
        <v>45847.585324074076</v>
      </c>
      <c r="R36">
        <v>30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93</v>
      </c>
      <c r="AD36" t="s">
        <v>62</v>
      </c>
      <c r="AE36" s="2">
        <v>45847.585324074076</v>
      </c>
      <c r="AF36">
        <v>30</v>
      </c>
      <c r="AG36" t="s">
        <v>13</v>
      </c>
      <c r="AH36">
        <v>0</v>
      </c>
      <c r="AI36">
        <v>12.2</v>
      </c>
      <c r="AJ36" s="3">
        <v>133918</v>
      </c>
      <c r="AK36">
        <v>29.007999999999999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93</v>
      </c>
      <c r="AT36" s="15">
        <f t="shared" si="10"/>
        <v>31.345621803853</v>
      </c>
      <c r="AU36" s="16">
        <f t="shared" si="11"/>
        <v>29152.335193711118</v>
      </c>
      <c r="AW36" s="6">
        <f t="shared" si="12"/>
        <v>20.005015501300001</v>
      </c>
      <c r="AX36" s="7">
        <f t="shared" si="13"/>
        <v>27119.474135923516</v>
      </c>
      <c r="AZ36" s="11">
        <f t="shared" si="14"/>
        <v>17.370986339999995</v>
      </c>
      <c r="BA36" s="12">
        <f t="shared" si="15"/>
        <v>30660.986743388396</v>
      </c>
      <c r="BC36" s="13">
        <f t="shared" si="16"/>
        <v>25.398586189939998</v>
      </c>
      <c r="BD36" s="14">
        <f t="shared" si="17"/>
        <v>26645.628641702278</v>
      </c>
      <c r="BF36" s="15">
        <f t="shared" si="18"/>
        <v>31.345621803853</v>
      </c>
      <c r="BG36" s="16">
        <f t="shared" si="19"/>
        <v>29152.335193711118</v>
      </c>
      <c r="BI36">
        <v>93</v>
      </c>
      <c r="BJ36" t="s">
        <v>62</v>
      </c>
      <c r="BK36" s="2">
        <v>45847.585324074076</v>
      </c>
      <c r="BL36">
        <v>30</v>
      </c>
      <c r="BM36" t="s">
        <v>13</v>
      </c>
      <c r="BN36">
        <v>0</v>
      </c>
      <c r="BO36">
        <v>2.8370000000000002</v>
      </c>
      <c r="BP36" s="3">
        <v>930212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45</v>
      </c>
      <c r="B37" t="s">
        <v>63</v>
      </c>
      <c r="C37" s="2">
        <v>45847.664340277777</v>
      </c>
      <c r="D37" t="s">
        <v>35</v>
      </c>
      <c r="E37" t="s">
        <v>13</v>
      </c>
      <c r="F37">
        <v>0</v>
      </c>
      <c r="G37">
        <v>6.0339999999999998</v>
      </c>
      <c r="H37" s="3">
        <v>1950</v>
      </c>
      <c r="I37">
        <v>5.0000000000000001E-3</v>
      </c>
      <c r="J37" t="s">
        <v>14</v>
      </c>
      <c r="K37" t="s">
        <v>14</v>
      </c>
      <c r="L37" t="s">
        <v>14</v>
      </c>
      <c r="M37" t="s">
        <v>14</v>
      </c>
      <c r="O37">
        <v>45</v>
      </c>
      <c r="P37" t="s">
        <v>63</v>
      </c>
      <c r="Q37" s="2">
        <v>45847.664340277777</v>
      </c>
      <c r="R37" t="s">
        <v>35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45</v>
      </c>
      <c r="AD37" t="s">
        <v>63</v>
      </c>
      <c r="AE37" s="2">
        <v>45847.664340277777</v>
      </c>
      <c r="AF37" t="s">
        <v>35</v>
      </c>
      <c r="AG37" t="s">
        <v>13</v>
      </c>
      <c r="AH37">
        <v>0</v>
      </c>
      <c r="AI37">
        <v>12.166</v>
      </c>
      <c r="AJ37" s="3">
        <v>2510</v>
      </c>
      <c r="AK37">
        <v>0.45400000000000001</v>
      </c>
      <c r="AL37" t="s">
        <v>14</v>
      </c>
      <c r="AM37" t="s">
        <v>14</v>
      </c>
      <c r="AN37" t="s">
        <v>14</v>
      </c>
      <c r="AO37" t="s">
        <v>14</v>
      </c>
      <c r="AQ37">
        <v>2</v>
      </c>
      <c r="AR37" t="s">
        <v>74</v>
      </c>
      <c r="AS37" s="10">
        <v>140</v>
      </c>
      <c r="AT37" s="15">
        <f t="shared" ref="AT37:AT44" si="20">IF(H37&lt;10000,((H37^2*0.000000008493)+(H37*0.003482)+(-3.269)),(IF(H37&lt;200000,((H37^2*-0.000000000263)+(H37*0.002682)+(3.179)),(IF(H37&lt;8000000,((H37^2*-0.000000000005099)+(H37*0.002054)+(174.8)),((V37^2*-0.00000001014)+(V37*0.2415)+(1123)))))))</f>
        <v>3.5531946324999995</v>
      </c>
      <c r="AU37" s="16">
        <f t="shared" ref="AU37:AU44" si="21">IF(AJ37&lt;45000,((-0.00000004907*AJ37^2)+(0.2277*AJ37)+(-134)),((-0.00000001062*AJ37^2)+(0.2147*AJ37)+(590.6)))</f>
        <v>437.21785409300003</v>
      </c>
      <c r="AW37" s="6">
        <f t="shared" ref="AW37:AW44" si="22">IF(H37&lt;10000,((0.0000001453*H37^2)+(0.0008349*H37)+(-1.805)),(IF(H37&lt;700000,((-0.00000000008054*H37^2)+(0.002348*H37)+(-2.47)), ((-0.00000001938*V37^2)+(0.2471*V37)+(226.8)))))</f>
        <v>0.37555824999999987</v>
      </c>
      <c r="AX37" s="7">
        <f t="shared" ref="AX37:AX44" si="23">(-0.00000002552*AJ37^2)+(0.2067*AJ37)+(-103.7)</f>
        <v>414.95622144800001</v>
      </c>
      <c r="AZ37" s="11">
        <f t="shared" ref="AZ37:AZ44" si="24">IF(H37&lt;10000,((H37^2*0.00000054)+(H37*-0.004765)+(12.72)),(IF(H37&lt;200000,((H37^2*-0.000000001577)+(H37*0.003043)+(-10.42)),(IF(H37&lt;8000000,((H37^2*-0.0000000000186)+(H37*0.00194)+(154.1)),((V37^2*-0.00000002)+(V37*0.2565)+(-1032)))))))</f>
        <v>5.4816000000000003</v>
      </c>
      <c r="BA37" s="12">
        <f t="shared" ref="BA37:BA44" si="25">IF(AJ37&lt;45000,((-0.0000004561*AJ37^2)+(0.244*AJ37)+(-21.72)),((-0.0000000409*AJ37^2)+(0.2477*AJ37)+(-1777)))</f>
        <v>587.8465243899999</v>
      </c>
      <c r="BC37" s="13">
        <f t="shared" ref="BC37:BC44" si="26">IF(H37&lt;10000,((H37^2*0.00000005714)+(H37*0.002453)+(-3.811)),(IF(H37&lt;200000,((H37^2*-0.0000000002888)+(H37*0.002899)+(-4.321)),(IF(H37&lt;8000000,((H37^2*-0.0000000000062)+(H37*0.002143)+(157)),((V37^2*-0.000000031)+(V37*0.2771)+(-709.5)))))))</f>
        <v>1.1896248499999995</v>
      </c>
      <c r="BD37" s="14">
        <f t="shared" ref="BD37:BD44" si="27">IF(AJ37&lt;45000,((-0.0000000598*AJ37^2)+(0.205*AJ37)+(34.1)),((-0.00000002403*AJ37^2)+(0.2063*AJ37)+(-550.7)))</f>
        <v>548.27325401999997</v>
      </c>
      <c r="BF37" s="15">
        <f t="shared" ref="BF37:BF44" si="28">IF(H37&lt;10000,((H37^2*0.000000008493)+(H37*0.003482)+(-3.269)),(IF(H37&lt;200000,((H37^2*-0.000000000263)+(H37*0.002682)+(3.179)),(IF(H37&lt;8000000,((H37^2*-0.000000000005099)+(H37*0.002054)+(174.8)),((V37^2*-0.00000001014)+(V37*0.2415)+(1123)))))))</f>
        <v>3.5531946324999995</v>
      </c>
      <c r="BG37" s="16">
        <f t="shared" ref="BG37:BG44" si="29">IF(AJ37&lt;45000,((-0.00000004907*AJ37^2)+(0.2277*AJ37)+(-134)),((-0.00000001062*AJ37^2)+(0.2147*AJ37)+(590.6)))</f>
        <v>437.21785409300003</v>
      </c>
      <c r="BI37">
        <v>45</v>
      </c>
      <c r="BJ37" t="s">
        <v>63</v>
      </c>
      <c r="BK37" s="2">
        <v>45847.664340277777</v>
      </c>
      <c r="BL37" t="s">
        <v>35</v>
      </c>
      <c r="BM37" t="s">
        <v>13</v>
      </c>
      <c r="BN37">
        <v>0</v>
      </c>
      <c r="BO37">
        <v>2.7</v>
      </c>
      <c r="BP37" s="3">
        <v>4970559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46</v>
      </c>
      <c r="B38" t="s">
        <v>64</v>
      </c>
      <c r="C38" s="2">
        <v>45847.685601851852</v>
      </c>
      <c r="D38" t="s">
        <v>29</v>
      </c>
      <c r="E38" t="s">
        <v>13</v>
      </c>
      <c r="F38">
        <v>0</v>
      </c>
      <c r="G38">
        <v>5.9829999999999997</v>
      </c>
      <c r="H38" s="3">
        <v>1073486</v>
      </c>
      <c r="I38">
        <v>2.4260000000000002</v>
      </c>
      <c r="J38" t="s">
        <v>14</v>
      </c>
      <c r="K38" t="s">
        <v>14</v>
      </c>
      <c r="L38" t="s">
        <v>14</v>
      </c>
      <c r="M38" t="s">
        <v>14</v>
      </c>
      <c r="O38">
        <v>46</v>
      </c>
      <c r="P38" t="s">
        <v>64</v>
      </c>
      <c r="Q38" s="2">
        <v>45847.685601851852</v>
      </c>
      <c r="R38" t="s">
        <v>29</v>
      </c>
      <c r="S38" t="s">
        <v>13</v>
      </c>
      <c r="T38">
        <v>0</v>
      </c>
      <c r="U38">
        <v>5.9279999999999999</v>
      </c>
      <c r="V38" s="3">
        <v>9029</v>
      </c>
      <c r="W38">
        <v>2.323</v>
      </c>
      <c r="X38" t="s">
        <v>14</v>
      </c>
      <c r="Y38" t="s">
        <v>14</v>
      </c>
      <c r="Z38" t="s">
        <v>14</v>
      </c>
      <c r="AA38" t="s">
        <v>14</v>
      </c>
      <c r="AC38">
        <v>46</v>
      </c>
      <c r="AD38" t="s">
        <v>64</v>
      </c>
      <c r="AE38" s="2">
        <v>45847.685601851852</v>
      </c>
      <c r="AF38" t="s">
        <v>29</v>
      </c>
      <c r="AG38" t="s">
        <v>13</v>
      </c>
      <c r="AH38">
        <v>0</v>
      </c>
      <c r="AI38">
        <v>12.141</v>
      </c>
      <c r="AJ38" s="3">
        <v>7782</v>
      </c>
      <c r="AK38">
        <v>1.611</v>
      </c>
      <c r="AL38" t="s">
        <v>14</v>
      </c>
      <c r="AM38" t="s">
        <v>14</v>
      </c>
      <c r="AN38" t="s">
        <v>14</v>
      </c>
      <c r="AO38" t="s">
        <v>14</v>
      </c>
      <c r="AQ38">
        <v>2</v>
      </c>
      <c r="AR38" t="s">
        <v>74</v>
      </c>
      <c r="AS38" s="10">
        <v>141</v>
      </c>
      <c r="AT38" s="15">
        <f t="shared" si="20"/>
        <v>2373.8642981919925</v>
      </c>
      <c r="AU38" s="16">
        <f t="shared" si="21"/>
        <v>1634.98974415732</v>
      </c>
      <c r="AW38" s="6">
        <f t="shared" si="22"/>
        <v>2456.2859873414204</v>
      </c>
      <c r="AX38" s="7">
        <f t="shared" si="23"/>
        <v>1503.2939209475198</v>
      </c>
      <c r="AZ38" s="11">
        <f t="shared" si="24"/>
        <v>2215.2287172251545</v>
      </c>
      <c r="BA38" s="12">
        <f t="shared" si="25"/>
        <v>1849.4668011035999</v>
      </c>
      <c r="BC38" s="13">
        <f t="shared" si="26"/>
        <v>2450.3357904083846</v>
      </c>
      <c r="BD38" s="14">
        <f t="shared" si="27"/>
        <v>1625.7885404647998</v>
      </c>
      <c r="BF38" s="15">
        <f t="shared" si="28"/>
        <v>2373.8642981919925</v>
      </c>
      <c r="BG38" s="16">
        <f t="shared" si="29"/>
        <v>1634.98974415732</v>
      </c>
      <c r="BI38">
        <v>46</v>
      </c>
      <c r="BJ38" t="s">
        <v>64</v>
      </c>
      <c r="BK38" s="2">
        <v>45847.685601851852</v>
      </c>
      <c r="BL38" t="s">
        <v>29</v>
      </c>
      <c r="BM38" t="s">
        <v>13</v>
      </c>
      <c r="BN38">
        <v>0</v>
      </c>
      <c r="BO38">
        <v>2.702</v>
      </c>
      <c r="BP38" s="3">
        <v>4870654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47</v>
      </c>
      <c r="B39" t="s">
        <v>65</v>
      </c>
      <c r="C39" s="2">
        <v>45847.706863425927</v>
      </c>
      <c r="D39" t="s">
        <v>28</v>
      </c>
      <c r="E39" t="s">
        <v>13</v>
      </c>
      <c r="F39">
        <v>0</v>
      </c>
      <c r="G39">
        <v>6.0090000000000003</v>
      </c>
      <c r="H39" s="3">
        <v>3430</v>
      </c>
      <c r="I39">
        <v>8.0000000000000002E-3</v>
      </c>
      <c r="J39" t="s">
        <v>14</v>
      </c>
      <c r="K39" t="s">
        <v>14</v>
      </c>
      <c r="L39" t="s">
        <v>14</v>
      </c>
      <c r="M39" t="s">
        <v>14</v>
      </c>
      <c r="O39">
        <v>47</v>
      </c>
      <c r="P39" t="s">
        <v>65</v>
      </c>
      <c r="Q39" s="2">
        <v>45847.706863425927</v>
      </c>
      <c r="R39" t="s">
        <v>28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47</v>
      </c>
      <c r="AD39" t="s">
        <v>65</v>
      </c>
      <c r="AE39" s="2">
        <v>45847.706863425927</v>
      </c>
      <c r="AF39" t="s">
        <v>28</v>
      </c>
      <c r="AG39" t="s">
        <v>13</v>
      </c>
      <c r="AH39">
        <v>0</v>
      </c>
      <c r="AI39">
        <v>12.183</v>
      </c>
      <c r="AJ39" s="3">
        <v>1693</v>
      </c>
      <c r="AK39">
        <v>0.27500000000000002</v>
      </c>
      <c r="AL39" t="s">
        <v>14</v>
      </c>
      <c r="AM39" t="s">
        <v>14</v>
      </c>
      <c r="AN39" t="s">
        <v>14</v>
      </c>
      <c r="AO39" t="s">
        <v>14</v>
      </c>
      <c r="AQ39">
        <v>2</v>
      </c>
      <c r="AR39" t="s">
        <v>74</v>
      </c>
      <c r="AS39" s="10">
        <v>142</v>
      </c>
      <c r="AT39" s="15">
        <f t="shared" si="20"/>
        <v>8.774179295699998</v>
      </c>
      <c r="AU39" s="16">
        <f t="shared" si="21"/>
        <v>251.35545316157004</v>
      </c>
      <c r="AW39" s="6">
        <f t="shared" si="22"/>
        <v>2.7681469700000001</v>
      </c>
      <c r="AX39" s="7">
        <f t="shared" si="23"/>
        <v>246.16995332552005</v>
      </c>
      <c r="AZ39" s="11">
        <f t="shared" si="24"/>
        <v>2.7290960000000002</v>
      </c>
      <c r="BA39" s="12">
        <f t="shared" si="25"/>
        <v>390.06470383110002</v>
      </c>
      <c r="BC39" s="13">
        <f t="shared" si="26"/>
        <v>5.2750363859999982</v>
      </c>
      <c r="BD39" s="14">
        <f t="shared" si="27"/>
        <v>380.99359830980001</v>
      </c>
      <c r="BF39" s="15">
        <f t="shared" si="28"/>
        <v>8.774179295699998</v>
      </c>
      <c r="BG39" s="16">
        <f t="shared" si="29"/>
        <v>251.35545316157004</v>
      </c>
      <c r="BI39">
        <v>47</v>
      </c>
      <c r="BJ39" t="s">
        <v>65</v>
      </c>
      <c r="BK39" s="2">
        <v>45847.706863425927</v>
      </c>
      <c r="BL39" t="s">
        <v>28</v>
      </c>
      <c r="BM39" t="s">
        <v>13</v>
      </c>
      <c r="BN39">
        <v>0</v>
      </c>
      <c r="BO39">
        <v>2.6930000000000001</v>
      </c>
      <c r="BP39" s="3">
        <v>5062934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5">
      <c r="A40">
        <v>55</v>
      </c>
      <c r="B40" t="s">
        <v>66</v>
      </c>
      <c r="C40" s="2">
        <v>45847.87704861111</v>
      </c>
      <c r="D40">
        <v>122</v>
      </c>
      <c r="E40" t="s">
        <v>13</v>
      </c>
      <c r="F40">
        <v>0</v>
      </c>
      <c r="G40">
        <v>5.8650000000000002</v>
      </c>
      <c r="H40" s="3">
        <v>40562557</v>
      </c>
      <c r="I40">
        <v>102.79600000000001</v>
      </c>
      <c r="J40" t="s">
        <v>14</v>
      </c>
      <c r="K40" t="s">
        <v>14</v>
      </c>
      <c r="L40" t="s">
        <v>14</v>
      </c>
      <c r="M40" t="s">
        <v>14</v>
      </c>
      <c r="O40">
        <v>55</v>
      </c>
      <c r="P40" t="s">
        <v>66</v>
      </c>
      <c r="Q40" s="2">
        <v>45847.87704861111</v>
      </c>
      <c r="R40">
        <v>122</v>
      </c>
      <c r="S40" t="s">
        <v>13</v>
      </c>
      <c r="T40">
        <v>0</v>
      </c>
      <c r="U40">
        <v>5.827</v>
      </c>
      <c r="V40" s="3">
        <v>332848</v>
      </c>
      <c r="W40">
        <v>80.793000000000006</v>
      </c>
      <c r="X40" t="s">
        <v>14</v>
      </c>
      <c r="Y40" t="s">
        <v>14</v>
      </c>
      <c r="Z40" t="s">
        <v>14</v>
      </c>
      <c r="AA40" t="s">
        <v>14</v>
      </c>
      <c r="AC40">
        <v>55</v>
      </c>
      <c r="AD40" t="s">
        <v>66</v>
      </c>
      <c r="AE40" s="2">
        <v>45847.87704861111</v>
      </c>
      <c r="AF40">
        <v>122</v>
      </c>
      <c r="AG40" t="s">
        <v>13</v>
      </c>
      <c r="AH40">
        <v>0</v>
      </c>
      <c r="AI40">
        <v>12.036</v>
      </c>
      <c r="AJ40" s="3">
        <v>86908</v>
      </c>
      <c r="AK40">
        <v>18.856000000000002</v>
      </c>
      <c r="AL40" t="s">
        <v>14</v>
      </c>
      <c r="AM40" t="s">
        <v>14</v>
      </c>
      <c r="AN40" t="s">
        <v>14</v>
      </c>
      <c r="AO40" t="s">
        <v>14</v>
      </c>
      <c r="AQ40">
        <v>2</v>
      </c>
      <c r="AR40" t="s">
        <v>72</v>
      </c>
      <c r="AS40" s="10">
        <v>150</v>
      </c>
      <c r="AT40" s="15">
        <f t="shared" si="20"/>
        <v>80382.403798205443</v>
      </c>
      <c r="AU40" s="16">
        <f t="shared" si="21"/>
        <v>19169.53473507232</v>
      </c>
      <c r="AW40" s="6">
        <f t="shared" si="22"/>
        <v>80326.473408404476</v>
      </c>
      <c r="AX40" s="7">
        <f t="shared" si="23"/>
        <v>17667.43102815872</v>
      </c>
      <c r="AZ40" s="11">
        <f t="shared" si="24"/>
        <v>82127.756177920004</v>
      </c>
      <c r="BA40" s="12">
        <f t="shared" si="25"/>
        <v>19441.193881022402</v>
      </c>
      <c r="BC40" s="13">
        <f t="shared" si="26"/>
        <v>88088.259275775999</v>
      </c>
      <c r="BD40" s="14">
        <f t="shared" si="27"/>
        <v>17196.921798850079</v>
      </c>
      <c r="BF40" s="15">
        <f t="shared" si="28"/>
        <v>80382.403798205443</v>
      </c>
      <c r="BG40" s="16">
        <f t="shared" si="29"/>
        <v>19169.53473507232</v>
      </c>
      <c r="BI40">
        <v>55</v>
      </c>
      <c r="BJ40" t="s">
        <v>66</v>
      </c>
      <c r="BK40" s="2">
        <v>45847.87704861111</v>
      </c>
      <c r="BL40">
        <v>122</v>
      </c>
      <c r="BM40" t="s">
        <v>13</v>
      </c>
      <c r="BN40">
        <v>0</v>
      </c>
      <c r="BO40">
        <v>2.8039999999999998</v>
      </c>
      <c r="BP40" s="3">
        <v>1558549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5">
      <c r="A41">
        <v>56</v>
      </c>
      <c r="B41" t="s">
        <v>67</v>
      </c>
      <c r="C41" s="2">
        <v>45847.898333333331</v>
      </c>
      <c r="D41">
        <v>10</v>
      </c>
      <c r="E41" t="s">
        <v>13</v>
      </c>
      <c r="F41">
        <v>0</v>
      </c>
      <c r="G41">
        <v>5.9850000000000003</v>
      </c>
      <c r="H41" s="3">
        <v>15981</v>
      </c>
      <c r="I41">
        <v>3.5999999999999997E-2</v>
      </c>
      <c r="J41" t="s">
        <v>14</v>
      </c>
      <c r="K41" t="s">
        <v>14</v>
      </c>
      <c r="L41" t="s">
        <v>14</v>
      </c>
      <c r="M41" t="s">
        <v>14</v>
      </c>
      <c r="O41">
        <v>56</v>
      </c>
      <c r="P41" t="s">
        <v>67</v>
      </c>
      <c r="Q41" s="2">
        <v>45847.898333333331</v>
      </c>
      <c r="R41">
        <v>10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56</v>
      </c>
      <c r="AD41" t="s">
        <v>67</v>
      </c>
      <c r="AE41" s="2">
        <v>45847.898333333331</v>
      </c>
      <c r="AF41">
        <v>10</v>
      </c>
      <c r="AG41" t="s">
        <v>13</v>
      </c>
      <c r="AH41">
        <v>0</v>
      </c>
      <c r="AI41">
        <v>12.122999999999999</v>
      </c>
      <c r="AJ41" s="3">
        <v>17150</v>
      </c>
      <c r="AK41">
        <v>3.6629999999999998</v>
      </c>
      <c r="AL41" t="s">
        <v>14</v>
      </c>
      <c r="AM41" t="s">
        <v>14</v>
      </c>
      <c r="AN41" t="s">
        <v>14</v>
      </c>
      <c r="AO41" t="s">
        <v>14</v>
      </c>
      <c r="AQ41">
        <v>2</v>
      </c>
      <c r="AR41" t="s">
        <v>72</v>
      </c>
      <c r="AS41" s="10">
        <v>151</v>
      </c>
      <c r="AT41" s="15">
        <f t="shared" si="20"/>
        <v>45.972873809056999</v>
      </c>
      <c r="AU41" s="16">
        <f t="shared" si="21"/>
        <v>3756.6224089250004</v>
      </c>
      <c r="AW41" s="6">
        <f t="shared" si="22"/>
        <v>35.032818699245055</v>
      </c>
      <c r="AX41" s="7">
        <f t="shared" si="23"/>
        <v>3433.6989938000002</v>
      </c>
      <c r="AZ41" s="11">
        <f t="shared" si="24"/>
        <v>37.807429246703002</v>
      </c>
      <c r="BA41" s="12">
        <f t="shared" si="25"/>
        <v>4028.7307277499995</v>
      </c>
      <c r="BC41" s="13">
        <f t="shared" si="26"/>
        <v>41.934161686143199</v>
      </c>
      <c r="BD41" s="14">
        <f t="shared" si="27"/>
        <v>3532.2614745000001</v>
      </c>
      <c r="BF41" s="15">
        <f t="shared" si="28"/>
        <v>45.972873809056999</v>
      </c>
      <c r="BG41" s="16">
        <f t="shared" si="29"/>
        <v>3756.6224089250004</v>
      </c>
      <c r="BI41">
        <v>56</v>
      </c>
      <c r="BJ41" t="s">
        <v>67</v>
      </c>
      <c r="BK41" s="2">
        <v>45847.898333333331</v>
      </c>
      <c r="BL41">
        <v>10</v>
      </c>
      <c r="BM41" t="s">
        <v>13</v>
      </c>
      <c r="BN41">
        <v>0</v>
      </c>
      <c r="BO41">
        <v>2.7970000000000002</v>
      </c>
      <c r="BP41" s="3">
        <v>1799701</v>
      </c>
      <c r="BQ41">
        <v>0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35">
      <c r="A42">
        <v>57</v>
      </c>
      <c r="B42" t="s">
        <v>68</v>
      </c>
      <c r="C42" s="2">
        <v>45847.919594907406</v>
      </c>
      <c r="D42">
        <v>355</v>
      </c>
      <c r="E42" t="s">
        <v>13</v>
      </c>
      <c r="F42">
        <v>0</v>
      </c>
      <c r="G42">
        <v>5.8739999999999997</v>
      </c>
      <c r="H42" s="3">
        <v>37694592</v>
      </c>
      <c r="I42">
        <v>94.585999999999999</v>
      </c>
      <c r="J42" t="s">
        <v>14</v>
      </c>
      <c r="K42" t="s">
        <v>14</v>
      </c>
      <c r="L42" t="s">
        <v>14</v>
      </c>
      <c r="M42" t="s">
        <v>14</v>
      </c>
      <c r="O42">
        <v>57</v>
      </c>
      <c r="P42" t="s">
        <v>68</v>
      </c>
      <c r="Q42" s="2">
        <v>45847.919594907406</v>
      </c>
      <c r="R42">
        <v>355</v>
      </c>
      <c r="S42" t="s">
        <v>13</v>
      </c>
      <c r="T42">
        <v>0</v>
      </c>
      <c r="U42">
        <v>5.8390000000000004</v>
      </c>
      <c r="V42" s="3">
        <v>312432</v>
      </c>
      <c r="W42">
        <v>75.935000000000002</v>
      </c>
      <c r="X42" t="s">
        <v>14</v>
      </c>
      <c r="Y42" t="s">
        <v>14</v>
      </c>
      <c r="Z42" t="s">
        <v>14</v>
      </c>
      <c r="AA42" t="s">
        <v>14</v>
      </c>
      <c r="AC42">
        <v>57</v>
      </c>
      <c r="AD42" t="s">
        <v>68</v>
      </c>
      <c r="AE42" s="2">
        <v>45847.919594907406</v>
      </c>
      <c r="AF42">
        <v>355</v>
      </c>
      <c r="AG42" t="s">
        <v>13</v>
      </c>
      <c r="AH42">
        <v>0</v>
      </c>
      <c r="AI42">
        <v>12.055999999999999</v>
      </c>
      <c r="AJ42" s="3">
        <v>82084</v>
      </c>
      <c r="AK42">
        <v>17.811</v>
      </c>
      <c r="AL42" t="s">
        <v>14</v>
      </c>
      <c r="AM42" t="s">
        <v>14</v>
      </c>
      <c r="AN42" t="s">
        <v>14</v>
      </c>
      <c r="AO42" t="s">
        <v>14</v>
      </c>
      <c r="AQ42">
        <v>2</v>
      </c>
      <c r="AR42" t="s">
        <v>72</v>
      </c>
      <c r="AS42" s="10">
        <v>152</v>
      </c>
      <c r="AT42" s="15">
        <f t="shared" si="20"/>
        <v>75585.524528112641</v>
      </c>
      <c r="AU42" s="16">
        <f t="shared" si="21"/>
        <v>18142.479543945279</v>
      </c>
      <c r="AW42" s="6">
        <f t="shared" si="22"/>
        <v>75536.99263538688</v>
      </c>
      <c r="AX42" s="7">
        <f t="shared" si="23"/>
        <v>16691.114576410881</v>
      </c>
      <c r="AZ42" s="11">
        <f t="shared" si="24"/>
        <v>77154.532907519999</v>
      </c>
      <c r="BA42" s="12">
        <f t="shared" si="25"/>
        <v>18279.631473009598</v>
      </c>
      <c r="BC42" s="13">
        <f t="shared" si="26"/>
        <v>82839.380806656001</v>
      </c>
      <c r="BD42" s="14">
        <f t="shared" si="27"/>
        <v>16221.320273164321</v>
      </c>
      <c r="BF42" s="15">
        <f t="shared" si="28"/>
        <v>75585.524528112641</v>
      </c>
      <c r="BG42" s="16">
        <f t="shared" si="29"/>
        <v>18142.479543945279</v>
      </c>
      <c r="BI42">
        <v>57</v>
      </c>
      <c r="BJ42" t="s">
        <v>68</v>
      </c>
      <c r="BK42" s="2">
        <v>45847.919594907406</v>
      </c>
      <c r="BL42">
        <v>355</v>
      </c>
      <c r="BM42" t="s">
        <v>13</v>
      </c>
      <c r="BN42">
        <v>0</v>
      </c>
      <c r="BO42">
        <v>2.8210000000000002</v>
      </c>
      <c r="BP42" s="3">
        <v>1338084</v>
      </c>
      <c r="BQ42">
        <v>0</v>
      </c>
      <c r="BR42" t="s">
        <v>14</v>
      </c>
      <c r="BS42" t="s">
        <v>14</v>
      </c>
      <c r="BT42" t="s">
        <v>14</v>
      </c>
      <c r="BU42" t="s">
        <v>14</v>
      </c>
    </row>
    <row r="43" spans="1:73" x14ac:dyDescent="0.35">
      <c r="A43">
        <v>58</v>
      </c>
      <c r="B43" t="s">
        <v>69</v>
      </c>
      <c r="C43" s="2">
        <v>45847.940879629627</v>
      </c>
      <c r="D43">
        <v>362</v>
      </c>
      <c r="E43" t="s">
        <v>13</v>
      </c>
      <c r="F43">
        <v>0</v>
      </c>
      <c r="G43">
        <v>5.984</v>
      </c>
      <c r="H43" s="3">
        <v>13380</v>
      </c>
      <c r="I43">
        <v>3.1E-2</v>
      </c>
      <c r="J43" t="s">
        <v>14</v>
      </c>
      <c r="K43" t="s">
        <v>14</v>
      </c>
      <c r="L43" t="s">
        <v>14</v>
      </c>
      <c r="M43" t="s">
        <v>14</v>
      </c>
      <c r="O43">
        <v>58</v>
      </c>
      <c r="P43" t="s">
        <v>69</v>
      </c>
      <c r="Q43" s="2">
        <v>45847.940879629627</v>
      </c>
      <c r="R43">
        <v>362</v>
      </c>
      <c r="S43" t="s">
        <v>13</v>
      </c>
      <c r="T43">
        <v>0</v>
      </c>
      <c r="U43" t="s">
        <v>14</v>
      </c>
      <c r="V4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58</v>
      </c>
      <c r="AD43" t="s">
        <v>69</v>
      </c>
      <c r="AE43" s="2">
        <v>45847.940879629627</v>
      </c>
      <c r="AF43">
        <v>362</v>
      </c>
      <c r="AG43" t="s">
        <v>13</v>
      </c>
      <c r="AH43">
        <v>0</v>
      </c>
      <c r="AI43">
        <v>12.031000000000001</v>
      </c>
      <c r="AJ43" s="3">
        <v>97471</v>
      </c>
      <c r="AK43">
        <v>21.143999999999998</v>
      </c>
      <c r="AL43" t="s">
        <v>14</v>
      </c>
      <c r="AM43" t="s">
        <v>14</v>
      </c>
      <c r="AN43" t="s">
        <v>14</v>
      </c>
      <c r="AO43" t="s">
        <v>14</v>
      </c>
      <c r="AQ43">
        <v>2</v>
      </c>
      <c r="AR43" t="s">
        <v>72</v>
      </c>
      <c r="AS43" s="10">
        <v>153</v>
      </c>
      <c r="AT43" s="15">
        <f t="shared" si="20"/>
        <v>39.017076582800001</v>
      </c>
      <c r="AU43" s="16">
        <f t="shared" si="21"/>
        <v>21416.727372168581</v>
      </c>
      <c r="AW43" s="6">
        <f t="shared" si="22"/>
        <v>28.931821374824001</v>
      </c>
      <c r="AX43" s="7">
        <f t="shared" si="23"/>
        <v>19801.100494137678</v>
      </c>
      <c r="AZ43" s="11">
        <f t="shared" si="24"/>
        <v>30.013018521200003</v>
      </c>
      <c r="BA43" s="12">
        <f t="shared" si="25"/>
        <v>21977.992330103098</v>
      </c>
      <c r="BC43" s="13">
        <f t="shared" si="26"/>
        <v>34.415917753280006</v>
      </c>
      <c r="BD43" s="14">
        <f t="shared" si="27"/>
        <v>19329.267981940768</v>
      </c>
      <c r="BF43" s="15">
        <f t="shared" si="28"/>
        <v>39.017076582800001</v>
      </c>
      <c r="BG43" s="16">
        <f t="shared" si="29"/>
        <v>21416.727372168581</v>
      </c>
      <c r="BI43">
        <v>58</v>
      </c>
      <c r="BJ43" t="s">
        <v>69</v>
      </c>
      <c r="BK43" s="2">
        <v>45847.940879629627</v>
      </c>
      <c r="BL43">
        <v>362</v>
      </c>
      <c r="BM43" t="s">
        <v>13</v>
      </c>
      <c r="BN43">
        <v>0</v>
      </c>
      <c r="BO43">
        <v>2.8039999999999998</v>
      </c>
      <c r="BP43" s="3">
        <v>1636283</v>
      </c>
      <c r="BQ43">
        <v>0</v>
      </c>
      <c r="BR43" t="s">
        <v>14</v>
      </c>
      <c r="BS43" t="s">
        <v>14</v>
      </c>
      <c r="BT43" t="s">
        <v>14</v>
      </c>
      <c r="BU43" t="s">
        <v>14</v>
      </c>
    </row>
    <row r="44" spans="1:73" x14ac:dyDescent="0.35">
      <c r="A44">
        <v>59</v>
      </c>
      <c r="B44" t="s">
        <v>70</v>
      </c>
      <c r="C44" s="2">
        <v>45847.962152777778</v>
      </c>
      <c r="D44">
        <v>94</v>
      </c>
      <c r="E44" t="s">
        <v>13</v>
      </c>
      <c r="F44">
        <v>0</v>
      </c>
      <c r="G44">
        <v>5.9790000000000001</v>
      </c>
      <c r="H44" s="3">
        <v>343531</v>
      </c>
      <c r="I44">
        <v>0.77500000000000002</v>
      </c>
      <c r="J44" t="s">
        <v>14</v>
      </c>
      <c r="K44" t="s">
        <v>14</v>
      </c>
      <c r="L44" t="s">
        <v>14</v>
      </c>
      <c r="M44" t="s">
        <v>14</v>
      </c>
      <c r="O44">
        <v>59</v>
      </c>
      <c r="P44" t="s">
        <v>70</v>
      </c>
      <c r="Q44" s="2">
        <v>45847.962152777778</v>
      </c>
      <c r="R44">
        <v>94</v>
      </c>
      <c r="S44" t="s">
        <v>13</v>
      </c>
      <c r="T44">
        <v>0</v>
      </c>
      <c r="U44">
        <v>5.931</v>
      </c>
      <c r="V44" s="3">
        <v>3360</v>
      </c>
      <c r="W44">
        <v>0.92200000000000004</v>
      </c>
      <c r="X44" t="s">
        <v>14</v>
      </c>
      <c r="Y44" t="s">
        <v>14</v>
      </c>
      <c r="Z44" t="s">
        <v>14</v>
      </c>
      <c r="AA44" t="s">
        <v>14</v>
      </c>
      <c r="AC44">
        <v>59</v>
      </c>
      <c r="AD44" t="s">
        <v>70</v>
      </c>
      <c r="AE44" s="2">
        <v>45847.962152777778</v>
      </c>
      <c r="AF44">
        <v>94</v>
      </c>
      <c r="AG44" t="s">
        <v>13</v>
      </c>
      <c r="AH44">
        <v>0</v>
      </c>
      <c r="AI44">
        <v>12.079000000000001</v>
      </c>
      <c r="AJ44" s="3">
        <v>54033</v>
      </c>
      <c r="AK44">
        <v>11.715</v>
      </c>
      <c r="AL44" t="s">
        <v>14</v>
      </c>
      <c r="AM44" t="s">
        <v>14</v>
      </c>
      <c r="AN44" t="s">
        <v>14</v>
      </c>
      <c r="AO44" t="s">
        <v>14</v>
      </c>
      <c r="AQ44">
        <v>2</v>
      </c>
      <c r="AR44" t="s">
        <v>72</v>
      </c>
      <c r="AS44" s="10">
        <v>154</v>
      </c>
      <c r="AT44" s="15">
        <f t="shared" si="20"/>
        <v>879.81092291894674</v>
      </c>
      <c r="AU44" s="16">
        <f t="shared" si="21"/>
        <v>12160.47931875482</v>
      </c>
      <c r="AW44" s="6">
        <f t="shared" si="22"/>
        <v>794.63597684722095</v>
      </c>
      <c r="AX44" s="7">
        <f t="shared" si="23"/>
        <v>10990.413798928719</v>
      </c>
      <c r="AZ44" s="11">
        <f t="shared" si="24"/>
        <v>818.35508800792547</v>
      </c>
      <c r="BA44" s="12">
        <f t="shared" si="25"/>
        <v>11487.5638878599</v>
      </c>
      <c r="BC44" s="13">
        <f t="shared" si="26"/>
        <v>892.45524900264172</v>
      </c>
      <c r="BD44" s="14">
        <f t="shared" si="27"/>
        <v>10526.150750911329</v>
      </c>
      <c r="BF44" s="15">
        <f t="shared" si="28"/>
        <v>879.81092291894674</v>
      </c>
      <c r="BG44" s="16">
        <f t="shared" si="29"/>
        <v>12160.47931875482</v>
      </c>
      <c r="BI44">
        <v>59</v>
      </c>
      <c r="BJ44" t="s">
        <v>70</v>
      </c>
      <c r="BK44" s="2">
        <v>45847.962152777778</v>
      </c>
      <c r="BL44">
        <v>94</v>
      </c>
      <c r="BM44" t="s">
        <v>13</v>
      </c>
      <c r="BN44">
        <v>0</v>
      </c>
      <c r="BO44">
        <v>2.7970000000000002</v>
      </c>
      <c r="BP44" s="3">
        <v>1797598</v>
      </c>
      <c r="BQ44">
        <v>0</v>
      </c>
      <c r="BR44" t="s">
        <v>14</v>
      </c>
      <c r="BS44" t="s">
        <v>14</v>
      </c>
      <c r="BT44" t="s">
        <v>14</v>
      </c>
      <c r="BU44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2025-07-14T14:52:20Z</dcterms:modified>
</cp:coreProperties>
</file>